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/>
  <bookViews>
    <workbookView xWindow="0" yWindow="0" windowWidth="24240" windowHeight="12540" tabRatio="887" activeTab="3"/>
  </bookViews>
  <sheets>
    <sheet name="汇总21-3" sheetId="365" r:id="rId1"/>
    <sheet name="8-19刘海娇" sheetId="395" r:id="rId2"/>
    <sheet name="封面" sheetId="392" r:id="rId3"/>
    <sheet name="应收账款" sheetId="1" r:id="rId4"/>
    <sheet name="1" sheetId="8" r:id="rId5"/>
    <sheet name="2" sheetId="110" r:id="rId6"/>
    <sheet name="3" sheetId="112" r:id="rId7"/>
    <sheet name="4" sheetId="111" r:id="rId8"/>
    <sheet name="5" sheetId="113" r:id="rId9"/>
    <sheet name="6" sheetId="114" r:id="rId10"/>
    <sheet name="7" sheetId="115" r:id="rId11"/>
    <sheet name="8" sheetId="116" r:id="rId12"/>
    <sheet name="9" sheetId="117" r:id="rId13"/>
    <sheet name="10" sheetId="118" r:id="rId14"/>
    <sheet name="11" sheetId="119" r:id="rId15"/>
    <sheet name="12" sheetId="120" r:id="rId16"/>
    <sheet name="13" sheetId="121" r:id="rId17"/>
    <sheet name="14" sheetId="122" r:id="rId18"/>
    <sheet name="15" sheetId="123" r:id="rId19"/>
    <sheet name="16" sheetId="124" r:id="rId20"/>
    <sheet name="17" sheetId="125" r:id="rId21"/>
    <sheet name="18" sheetId="126" r:id="rId22"/>
    <sheet name="19" sheetId="127" r:id="rId23"/>
    <sheet name="20" sheetId="128" r:id="rId24"/>
    <sheet name="21" sheetId="130" r:id="rId25"/>
    <sheet name="22" sheetId="131" r:id="rId26"/>
    <sheet name="23" sheetId="132" r:id="rId27"/>
    <sheet name="24" sheetId="133" r:id="rId28"/>
    <sheet name="25" sheetId="134" r:id="rId29"/>
    <sheet name="26" sheetId="135" r:id="rId30"/>
    <sheet name="27" sheetId="136" r:id="rId31"/>
    <sheet name="28" sheetId="137" r:id="rId32"/>
    <sheet name="29" sheetId="138" r:id="rId33"/>
    <sheet name="30" sheetId="139" r:id="rId34"/>
    <sheet name="31" sheetId="140" r:id="rId35"/>
    <sheet name="32" sheetId="141" r:id="rId36"/>
    <sheet name="33" sheetId="142" r:id="rId37"/>
    <sheet name="34" sheetId="143" r:id="rId38"/>
    <sheet name="35" sheetId="144" r:id="rId39"/>
    <sheet name="36" sheetId="145" r:id="rId40"/>
    <sheet name="37" sheetId="146" r:id="rId41"/>
    <sheet name="38" sheetId="147" r:id="rId42"/>
    <sheet name="39" sheetId="148" r:id="rId43"/>
    <sheet name="40" sheetId="149" r:id="rId44"/>
    <sheet name="41" sheetId="150" r:id="rId45"/>
    <sheet name="42" sheetId="151" r:id="rId46"/>
    <sheet name="43" sheetId="152" r:id="rId47"/>
    <sheet name="44" sheetId="153" r:id="rId48"/>
    <sheet name="45" sheetId="154" r:id="rId49"/>
    <sheet name="46" sheetId="155" r:id="rId50"/>
    <sheet name="47" sheetId="156" r:id="rId51"/>
    <sheet name="48" sheetId="157" r:id="rId52"/>
    <sheet name="49" sheetId="158" r:id="rId53"/>
    <sheet name="50" sheetId="159" r:id="rId54"/>
    <sheet name="51" sheetId="160" r:id="rId55"/>
    <sheet name="52" sheetId="161" r:id="rId56"/>
    <sheet name="53" sheetId="162" r:id="rId57"/>
    <sheet name="54" sheetId="163" r:id="rId58"/>
    <sheet name="55" sheetId="164" r:id="rId59"/>
    <sheet name="56" sheetId="165" r:id="rId60"/>
    <sheet name="57" sheetId="166" r:id="rId61"/>
    <sheet name="58" sheetId="167" r:id="rId62"/>
    <sheet name="59" sheetId="168" r:id="rId63"/>
    <sheet name="60" sheetId="169" r:id="rId64"/>
    <sheet name="61" sheetId="170" r:id="rId65"/>
    <sheet name="62" sheetId="171" r:id="rId66"/>
    <sheet name="63" sheetId="172" r:id="rId67"/>
    <sheet name="64" sheetId="173" r:id="rId68"/>
    <sheet name="65" sheetId="174" r:id="rId69"/>
    <sheet name="66" sheetId="175" r:id="rId70"/>
    <sheet name="67" sheetId="176" r:id="rId71"/>
    <sheet name="68" sheetId="177" r:id="rId72"/>
    <sheet name="69" sheetId="178" r:id="rId73"/>
    <sheet name="70" sheetId="179" r:id="rId74"/>
    <sheet name="71" sheetId="129" r:id="rId75"/>
    <sheet name="72" sheetId="180" r:id="rId76"/>
    <sheet name="73" sheetId="181" r:id="rId77"/>
    <sheet name="74" sheetId="182" r:id="rId78"/>
    <sheet name="75" sheetId="183" r:id="rId79"/>
    <sheet name="76" sheetId="184" r:id="rId80"/>
    <sheet name="77" sheetId="185" r:id="rId81"/>
    <sheet name="78" sheetId="186" r:id="rId82"/>
    <sheet name="79" sheetId="187" r:id="rId83"/>
    <sheet name="80" sheetId="188" r:id="rId84"/>
    <sheet name="81" sheetId="189" r:id="rId85"/>
    <sheet name="82" sheetId="190" r:id="rId86"/>
    <sheet name="83" sheetId="191" r:id="rId87"/>
    <sheet name="84" sheetId="192" r:id="rId88"/>
    <sheet name="85" sheetId="193" r:id="rId89"/>
    <sheet name="86" sheetId="194" r:id="rId90"/>
    <sheet name="87" sheetId="195" r:id="rId91"/>
    <sheet name="88" sheetId="196" r:id="rId92"/>
    <sheet name="89" sheetId="197" r:id="rId93"/>
    <sheet name="90" sheetId="198" r:id="rId94"/>
    <sheet name="91" sheetId="199" r:id="rId95"/>
    <sheet name="92" sheetId="200" r:id="rId96"/>
    <sheet name="93" sheetId="201" r:id="rId97"/>
    <sheet name="94" sheetId="202" r:id="rId98"/>
    <sheet name="95" sheetId="203" r:id="rId99"/>
    <sheet name="96" sheetId="204" r:id="rId100"/>
    <sheet name="97" sheetId="205" r:id="rId101"/>
    <sheet name="98" sheetId="206" r:id="rId102"/>
    <sheet name="99" sheetId="207" r:id="rId103"/>
    <sheet name="100" sheetId="208" r:id="rId104"/>
    <sheet name="101" sheetId="209" r:id="rId105"/>
    <sheet name="102" sheetId="210" r:id="rId106"/>
    <sheet name="103" sheetId="211" r:id="rId107"/>
    <sheet name="104" sheetId="212" r:id="rId108"/>
    <sheet name="105" sheetId="213" r:id="rId109"/>
    <sheet name="106" sheetId="253" r:id="rId110"/>
    <sheet name="107" sheetId="215" r:id="rId111"/>
    <sheet name="108" sheetId="216" r:id="rId112"/>
    <sheet name="109" sheetId="217" r:id="rId113"/>
    <sheet name="110" sheetId="218" r:id="rId114"/>
    <sheet name="111" sheetId="219" r:id="rId115"/>
    <sheet name="112" sheetId="220" r:id="rId116"/>
    <sheet name="113" sheetId="221" r:id="rId117"/>
    <sheet name="114" sheetId="222" r:id="rId118"/>
    <sheet name="115" sheetId="223" r:id="rId119"/>
    <sheet name="116" sheetId="224" r:id="rId120"/>
    <sheet name="117" sheetId="225" r:id="rId121"/>
    <sheet name="118" sheetId="226" r:id="rId122"/>
    <sheet name="119" sheetId="227" r:id="rId123"/>
    <sheet name="120" sheetId="228" r:id="rId124"/>
    <sheet name="121" sheetId="239" r:id="rId125"/>
    <sheet name="122" sheetId="240" r:id="rId126"/>
    <sheet name="123" sheetId="243" r:id="rId127"/>
    <sheet name="124" sheetId="244" r:id="rId128"/>
    <sheet name="125" sheetId="245" r:id="rId129"/>
    <sheet name="126" sheetId="246" r:id="rId130"/>
    <sheet name="127" sheetId="247" r:id="rId131"/>
    <sheet name="128" sheetId="248" r:id="rId132"/>
    <sheet name="129" sheetId="249" r:id="rId133"/>
    <sheet name="130" sheetId="250" r:id="rId134"/>
    <sheet name="131" sheetId="251" r:id="rId135"/>
    <sheet name="132" sheetId="252" r:id="rId136"/>
    <sheet name="133" sheetId="265" r:id="rId137"/>
    <sheet name="134" sheetId="264" r:id="rId138"/>
    <sheet name="135" sheetId="255" r:id="rId139"/>
    <sheet name="136" sheetId="256" r:id="rId140"/>
    <sheet name="137" sheetId="257" r:id="rId141"/>
    <sheet name="138" sheetId="258" r:id="rId142"/>
    <sheet name="139" sheetId="259" r:id="rId143"/>
    <sheet name="140" sheetId="260" r:id="rId144"/>
    <sheet name="141" sheetId="261" r:id="rId145"/>
    <sheet name="142" sheetId="262" r:id="rId146"/>
    <sheet name="143" sheetId="263" r:id="rId147"/>
    <sheet name="144" sheetId="241" r:id="rId148"/>
    <sheet name="145" sheetId="229" r:id="rId149"/>
    <sheet name="146" sheetId="230" r:id="rId150"/>
    <sheet name="147" sheetId="231" r:id="rId151"/>
    <sheet name="148" sheetId="232" r:id="rId152"/>
    <sheet name="149" sheetId="233" r:id="rId153"/>
    <sheet name="150" sheetId="234" r:id="rId154"/>
    <sheet name="151" sheetId="235" r:id="rId155"/>
    <sheet name="152" sheetId="236" r:id="rId156"/>
    <sheet name="153" sheetId="237" r:id="rId157"/>
    <sheet name="154" sheetId="238" r:id="rId158"/>
    <sheet name="155" sheetId="266" r:id="rId159"/>
    <sheet name="156" sheetId="267" r:id="rId160"/>
    <sheet name="157" sheetId="268" r:id="rId161"/>
    <sheet name="158" sheetId="269" r:id="rId162"/>
    <sheet name="159" sheetId="270" r:id="rId163"/>
    <sheet name="160" sheetId="271" r:id="rId164"/>
    <sheet name="161" sheetId="272" r:id="rId165"/>
    <sheet name="162" sheetId="273" r:id="rId166"/>
    <sheet name="163" sheetId="274" r:id="rId167"/>
    <sheet name="164" sheetId="275" r:id="rId168"/>
    <sheet name="165" sheetId="276" r:id="rId169"/>
    <sheet name="166" sheetId="277" r:id="rId170"/>
    <sheet name="167" sheetId="278" r:id="rId171"/>
    <sheet name="168" sheetId="279" r:id="rId172"/>
    <sheet name="169" sheetId="280" r:id="rId173"/>
    <sheet name="170" sheetId="281" r:id="rId174"/>
    <sheet name="171" sheetId="282" r:id="rId175"/>
    <sheet name="172" sheetId="283" r:id="rId176"/>
    <sheet name="173" sheetId="284" r:id="rId177"/>
    <sheet name="174" sheetId="285" r:id="rId178"/>
    <sheet name="175" sheetId="286" r:id="rId179"/>
    <sheet name="176" sheetId="287" r:id="rId180"/>
    <sheet name="177" sheetId="288" r:id="rId181"/>
    <sheet name="178" sheetId="289" r:id="rId182"/>
    <sheet name="179" sheetId="290" r:id="rId183"/>
    <sheet name="180" sheetId="291" r:id="rId184"/>
    <sheet name="181" sheetId="292" r:id="rId185"/>
    <sheet name="182" sheetId="293" r:id="rId186"/>
    <sheet name="183" sheetId="294" r:id="rId187"/>
    <sheet name="184" sheetId="295" r:id="rId188"/>
    <sheet name="185" sheetId="296" r:id="rId189"/>
    <sheet name="186" sheetId="297" r:id="rId190"/>
    <sheet name="187" sheetId="298" r:id="rId191"/>
    <sheet name="188" sheetId="299" r:id="rId192"/>
    <sheet name="189" sheetId="300" r:id="rId193"/>
    <sheet name="190" sheetId="301" r:id="rId194"/>
    <sheet name="191" sheetId="302" r:id="rId195"/>
    <sheet name="192" sheetId="303" r:id="rId196"/>
    <sheet name="193" sheetId="307" r:id="rId197"/>
    <sheet name="194" sheetId="308" r:id="rId198"/>
    <sheet name="195" sheetId="309" r:id="rId199"/>
    <sheet name="196" sheetId="310" r:id="rId200"/>
    <sheet name="197" sheetId="311" r:id="rId201"/>
    <sheet name="198" sheetId="312" r:id="rId202"/>
    <sheet name="199" sheetId="313" r:id="rId203"/>
    <sheet name="200" sheetId="314" r:id="rId204"/>
    <sheet name="201" sheetId="315" r:id="rId205"/>
    <sheet name="202" sheetId="316" r:id="rId206"/>
    <sheet name="203" sheetId="317" r:id="rId207"/>
    <sheet name="204" sheetId="318" r:id="rId208"/>
    <sheet name="205" sheetId="319" r:id="rId209"/>
    <sheet name="206" sheetId="320" r:id="rId210"/>
    <sheet name="207" sheetId="321" r:id="rId211"/>
    <sheet name="208" sheetId="322" r:id="rId212"/>
    <sheet name="209" sheetId="323" r:id="rId213"/>
    <sheet name="210" sheetId="324" r:id="rId214"/>
    <sheet name="211" sheetId="325" r:id="rId215"/>
    <sheet name="212" sheetId="326" r:id="rId216"/>
    <sheet name="213" sheetId="327" r:id="rId217"/>
    <sheet name="214" sheetId="328" r:id="rId218"/>
    <sheet name="215" sheetId="329" r:id="rId219"/>
    <sheet name="216" sheetId="330" r:id="rId220"/>
    <sheet name="217" sheetId="331" r:id="rId221"/>
    <sheet name="218" sheetId="332" r:id="rId222"/>
    <sheet name="219" sheetId="333" r:id="rId223"/>
    <sheet name="220" sheetId="334" r:id="rId224"/>
    <sheet name="221" sheetId="335" r:id="rId225"/>
    <sheet name="222" sheetId="336" r:id="rId226"/>
    <sheet name="223" sheetId="337" r:id="rId227"/>
    <sheet name="224" sheetId="338" r:id="rId228"/>
    <sheet name="225" sheetId="339" r:id="rId229"/>
    <sheet name="226" sheetId="340" r:id="rId230"/>
    <sheet name="227" sheetId="341" r:id="rId231"/>
    <sheet name="228" sheetId="342" r:id="rId232"/>
    <sheet name="229" sheetId="343" r:id="rId233"/>
    <sheet name="230" sheetId="344" r:id="rId234"/>
    <sheet name="231" sheetId="345" r:id="rId235"/>
    <sheet name="232" sheetId="346" r:id="rId236"/>
    <sheet name="233" sheetId="347" r:id="rId237"/>
    <sheet name="234" sheetId="348" r:id="rId238"/>
    <sheet name="235" sheetId="349" r:id="rId239"/>
    <sheet name="236" sheetId="350" r:id="rId240"/>
    <sheet name="237" sheetId="351" r:id="rId241"/>
    <sheet name="238" sheetId="352" r:id="rId242"/>
    <sheet name="239" sheetId="358" r:id="rId243"/>
    <sheet name="240" sheetId="367" r:id="rId244"/>
    <sheet name="241" sheetId="368" r:id="rId245"/>
    <sheet name="242" sheetId="369" r:id="rId246"/>
    <sheet name="243" sheetId="370" r:id="rId247"/>
    <sheet name="244" sheetId="371" r:id="rId248"/>
    <sheet name="245" sheetId="372" r:id="rId249"/>
    <sheet name="246" sheetId="373" r:id="rId250"/>
    <sheet name="247" sheetId="374" r:id="rId251"/>
    <sheet name="248" sheetId="375" r:id="rId252"/>
    <sheet name="249" sheetId="376" r:id="rId253"/>
    <sheet name="250" sheetId="377" r:id="rId254"/>
    <sheet name="251" sheetId="378" r:id="rId255"/>
    <sheet name="252" sheetId="379" r:id="rId256"/>
    <sheet name="253" sheetId="380" r:id="rId257"/>
    <sheet name="254" sheetId="381" r:id="rId258"/>
    <sheet name="255" sheetId="382" r:id="rId259"/>
    <sheet name="256" sheetId="383" r:id="rId260"/>
    <sheet name="257" sheetId="384" r:id="rId261"/>
    <sheet name="258" sheetId="385" r:id="rId262"/>
    <sheet name="259" sheetId="386" r:id="rId263"/>
    <sheet name="260" sheetId="387" r:id="rId264"/>
    <sheet name="261" sheetId="388" r:id="rId265"/>
  </sheets>
  <definedNames>
    <definedName name="_xlnm._FilterDatabase" localSheetId="4" hidden="1">'1'!$A$3:$J$51</definedName>
    <definedName name="_xlnm._FilterDatabase" localSheetId="112" hidden="1">'109'!$A$4:$N$4</definedName>
    <definedName name="_xlnm._FilterDatabase" localSheetId="15" hidden="1">'12'!$A$3:$K$51</definedName>
    <definedName name="_xlnm._FilterDatabase" localSheetId="16" hidden="1">'13'!$A$3:$N$51</definedName>
    <definedName name="_xlnm._FilterDatabase" localSheetId="138" hidden="1">'135'!$A$3:$N$109</definedName>
    <definedName name="_xlnm._FilterDatabase" localSheetId="139" hidden="1">'136'!$A$3:$N$109</definedName>
    <definedName name="_xlnm._FilterDatabase" localSheetId="179" hidden="1">'176'!$A$3:$K$51</definedName>
    <definedName name="_xlnm._FilterDatabase" localSheetId="198" hidden="1">'195'!$A$3:$L$51</definedName>
    <definedName name="_xlnm._FilterDatabase" localSheetId="212" hidden="1">'209'!$A$3:$N$115</definedName>
    <definedName name="_xlnm._FilterDatabase" localSheetId="30" hidden="1">'27'!$A$3:$M$51</definedName>
    <definedName name="_xlnm._FilterDatabase" localSheetId="42" hidden="1">'39'!$A$3:$M$101</definedName>
    <definedName name="_xlnm._FilterDatabase" localSheetId="48" hidden="1">'45'!$K$5:$K$7</definedName>
    <definedName name="_xlnm._FilterDatabase" localSheetId="55" hidden="1">'52'!$A$3:$O$109</definedName>
    <definedName name="_xlnm._FilterDatabase" localSheetId="62" hidden="1">'59'!$A$3:$K$51</definedName>
    <definedName name="_xlnm._FilterDatabase" localSheetId="9" hidden="1">'6'!$A$3:$K$51</definedName>
    <definedName name="_xlnm._FilterDatabase" localSheetId="63" hidden="1">'60'!$A$3:$K$51</definedName>
    <definedName name="_xlnm._FilterDatabase" localSheetId="72" hidden="1">'69'!$A$3:$N$109</definedName>
    <definedName name="_xlnm._FilterDatabase" localSheetId="10" hidden="1">'7'!$A$3:$K$51</definedName>
    <definedName name="_xlnm._FilterDatabase" localSheetId="11" hidden="1">'8'!$A$3:$K$109</definedName>
    <definedName name="_xlnm._FilterDatabase" localSheetId="94" hidden="1">'91'!$A$1:$M$100</definedName>
    <definedName name="_xlnm._FilterDatabase" localSheetId="95" hidden="1">'92'!$A$3:$O$113</definedName>
    <definedName name="_xlnm._FilterDatabase" localSheetId="100" hidden="1">'97'!$A$3:$K$51</definedName>
    <definedName name="_xlnm._FilterDatabase" localSheetId="0" hidden="1">'汇总21-3'!$A$2:$N$271</definedName>
    <definedName name="_xlnm._FilterDatabase" localSheetId="3" hidden="1">应收账款!$A$2:$F$264</definedName>
    <definedName name="_xlnm.Print_Area" localSheetId="14">'11'!$A$1:$J$14</definedName>
    <definedName name="_xlnm.Print_Area" localSheetId="16">'13'!$A$1:$J$27</definedName>
    <definedName name="_xlnm.Print_Area" localSheetId="153">'150'!$A$1:$L$29</definedName>
    <definedName name="_xlnm.Print_Area" localSheetId="19">'16'!$A$1:$J$9</definedName>
    <definedName name="_xlnm.Print_Area" localSheetId="166">'163'!$A$1:$L$18</definedName>
    <definedName name="_xlnm.Print_Area" localSheetId="181">'178'!$A$1:$L$35</definedName>
    <definedName name="_xlnm.Print_Area" localSheetId="192">'189'!$A$1:$L$9</definedName>
    <definedName name="_xlnm.Print_Area" localSheetId="220">'217'!$A$1:$L$9</definedName>
    <definedName name="_xlnm.Print_Area" localSheetId="7">'4'!$A$1:$J$17</definedName>
    <definedName name="_xlnm.Print_Area" localSheetId="8">'5'!$A$1:$J$14</definedName>
    <definedName name="_xlnm.Print_Area" localSheetId="53">'50'!$A$1:$L$12</definedName>
    <definedName name="_xlnm.Print_Area" localSheetId="54">'51'!$A$1:$J$10</definedName>
    <definedName name="_xlnm.Print_Area" localSheetId="56">'53'!$A$1:$J$26</definedName>
    <definedName name="_xlnm.Print_Area" localSheetId="58">'55'!$A$1:$J$11</definedName>
    <definedName name="_xlnm.Print_Area" localSheetId="59">'56'!$A$1:$J$21</definedName>
    <definedName name="_xlnm.Print_Area" localSheetId="62">'59'!$A$1:$J$8</definedName>
    <definedName name="_xlnm.Print_Area" localSheetId="63">'60'!$A$1:$J$10</definedName>
    <definedName name="_xlnm.Print_Area" localSheetId="65">'62'!$A$1:$J$27</definedName>
    <definedName name="_xlnm.Print_Area" localSheetId="66">'63'!$A$1:$L$30</definedName>
    <definedName name="_xlnm.Print_Area" localSheetId="11">'8'!$A$1:$J$43</definedName>
    <definedName name="_xlnm.Print_Area" localSheetId="0">'汇总21-3'!$A$1:$N$270</definedName>
  </definedNames>
  <calcPr calcId="144525" iterate="1" concurrentCalc="0"/>
</workbook>
</file>

<file path=xl/calcChain.xml><?xml version="1.0" encoding="utf-8"?>
<calcChain xmlns="http://schemas.openxmlformats.org/spreadsheetml/2006/main">
  <c r="G3" i="365" l="1"/>
  <c r="M3" i="365"/>
  <c r="G4" i="365"/>
  <c r="M4" i="365"/>
  <c r="G5" i="365"/>
  <c r="M5" i="365"/>
  <c r="G6" i="365"/>
  <c r="M6" i="365"/>
  <c r="G7" i="365"/>
  <c r="M7" i="365"/>
  <c r="G8" i="365"/>
  <c r="M8" i="365"/>
  <c r="G9" i="365"/>
  <c r="M9" i="365"/>
  <c r="G10" i="365"/>
  <c r="M10" i="365"/>
  <c r="G11" i="365"/>
  <c r="M11" i="365"/>
  <c r="G12" i="365"/>
  <c r="M12" i="365"/>
  <c r="G13" i="365"/>
  <c r="M13" i="365"/>
  <c r="G14" i="365"/>
  <c r="M14" i="365"/>
  <c r="G15" i="365"/>
  <c r="M15" i="365"/>
  <c r="G16" i="365"/>
  <c r="M16" i="365"/>
  <c r="G17" i="365"/>
  <c r="M17" i="365"/>
  <c r="G18" i="365"/>
  <c r="M18" i="365"/>
  <c r="G19" i="365"/>
  <c r="M19" i="365"/>
  <c r="G20" i="365"/>
  <c r="M20" i="365"/>
  <c r="G21" i="365"/>
  <c r="M21" i="365"/>
  <c r="G22" i="365"/>
  <c r="M22" i="365"/>
  <c r="G23" i="365"/>
  <c r="M23" i="365"/>
  <c r="G24" i="365"/>
  <c r="M24" i="365"/>
  <c r="G25" i="365"/>
  <c r="M25" i="365"/>
  <c r="G26" i="365"/>
  <c r="M26" i="365"/>
  <c r="G27" i="365"/>
  <c r="M27" i="365"/>
  <c r="G28" i="365"/>
  <c r="M28" i="365"/>
  <c r="G29" i="365"/>
  <c r="L29" i="365"/>
  <c r="M29" i="365"/>
  <c r="G30" i="365"/>
  <c r="M30" i="365"/>
  <c r="G31" i="365"/>
  <c r="M31" i="365"/>
  <c r="G32" i="365"/>
  <c r="M32" i="365"/>
  <c r="G33" i="365"/>
  <c r="M33" i="365"/>
  <c r="G34" i="365"/>
  <c r="M34" i="365"/>
  <c r="G35" i="365"/>
  <c r="M35" i="365"/>
  <c r="G36" i="365"/>
  <c r="M36" i="365"/>
  <c r="G37" i="365"/>
  <c r="M37" i="365"/>
  <c r="G38" i="365"/>
  <c r="M38" i="365"/>
  <c r="G39" i="365"/>
  <c r="M39" i="365"/>
  <c r="G40" i="365"/>
  <c r="M40" i="365"/>
  <c r="G41" i="365"/>
  <c r="M41" i="365"/>
  <c r="G42" i="365"/>
  <c r="M42" i="365"/>
  <c r="G43" i="365"/>
  <c r="M43" i="365"/>
  <c r="G44" i="365"/>
  <c r="M44" i="365"/>
  <c r="G45" i="365"/>
  <c r="M45" i="365"/>
  <c r="G46" i="365"/>
  <c r="M46" i="365"/>
  <c r="D47" i="365"/>
  <c r="G47" i="365"/>
  <c r="M47" i="365"/>
  <c r="G48" i="365"/>
  <c r="M48" i="365"/>
  <c r="G49" i="365"/>
  <c r="M49" i="365"/>
  <c r="G50" i="365"/>
  <c r="M50" i="365"/>
  <c r="G51" i="365"/>
  <c r="M51" i="365"/>
  <c r="G52" i="365"/>
  <c r="M52" i="365"/>
  <c r="G53" i="365"/>
  <c r="M53" i="365"/>
  <c r="G54" i="365"/>
  <c r="M54" i="365"/>
  <c r="G55" i="365"/>
  <c r="M55" i="365"/>
  <c r="G56" i="365"/>
  <c r="M56" i="365"/>
  <c r="G57" i="365"/>
  <c r="M57" i="365"/>
  <c r="G58" i="365"/>
  <c r="M58" i="365"/>
  <c r="G59" i="365"/>
  <c r="M59" i="365"/>
  <c r="G60" i="365"/>
  <c r="M60" i="365"/>
  <c r="G61" i="365"/>
  <c r="M61" i="365"/>
  <c r="G62" i="365"/>
  <c r="M62" i="365"/>
  <c r="G63" i="365"/>
  <c r="M63" i="365"/>
  <c r="G64" i="365"/>
  <c r="M64" i="365"/>
  <c r="G65" i="365"/>
  <c r="M65" i="365"/>
  <c r="G66" i="365"/>
  <c r="M66" i="365"/>
  <c r="G67" i="365"/>
  <c r="M67" i="365"/>
  <c r="G68" i="365"/>
  <c r="M68" i="365"/>
  <c r="G69" i="365"/>
  <c r="M69" i="365"/>
  <c r="G70" i="365"/>
  <c r="M70" i="365"/>
  <c r="G71" i="365"/>
  <c r="M71" i="365"/>
  <c r="G72" i="365"/>
  <c r="M72" i="365"/>
  <c r="G73" i="365"/>
  <c r="M73" i="365"/>
  <c r="G74" i="365"/>
  <c r="M74" i="365"/>
  <c r="G75" i="365"/>
  <c r="M75" i="365"/>
  <c r="G76" i="365"/>
  <c r="M76" i="365"/>
  <c r="G77" i="365"/>
  <c r="M77" i="365"/>
  <c r="G78" i="365"/>
  <c r="M78" i="365"/>
  <c r="G79" i="365"/>
  <c r="M79" i="365"/>
  <c r="G80" i="365"/>
  <c r="M80" i="365"/>
  <c r="G81" i="365"/>
  <c r="M81" i="365"/>
  <c r="D82" i="365"/>
  <c r="G82" i="365"/>
  <c r="M82" i="365"/>
  <c r="G83" i="365"/>
  <c r="M83" i="365"/>
  <c r="G84" i="365"/>
  <c r="M84" i="365"/>
  <c r="G85" i="365"/>
  <c r="M85" i="365"/>
  <c r="G86" i="365"/>
  <c r="M86" i="365"/>
  <c r="G87" i="365"/>
  <c r="M87" i="365"/>
  <c r="G88" i="365"/>
  <c r="M88" i="365"/>
  <c r="G89" i="365"/>
  <c r="I89" i="365"/>
  <c r="M89" i="365"/>
  <c r="G90" i="365"/>
  <c r="M90" i="365"/>
  <c r="G91" i="365"/>
  <c r="M91" i="365"/>
  <c r="G92" i="365"/>
  <c r="M92" i="365"/>
  <c r="G93" i="365"/>
  <c r="M93" i="365"/>
  <c r="G94" i="365"/>
  <c r="M94" i="365"/>
  <c r="G95" i="365"/>
  <c r="M95" i="365"/>
  <c r="G96" i="365"/>
  <c r="M96" i="365"/>
  <c r="G97" i="365"/>
  <c r="M97" i="365"/>
  <c r="G98" i="365"/>
  <c r="M98" i="365"/>
  <c r="G99" i="365"/>
  <c r="M99" i="365"/>
  <c r="G100" i="365"/>
  <c r="M100" i="365"/>
  <c r="G101" i="365"/>
  <c r="M101" i="365"/>
  <c r="G102" i="365"/>
  <c r="M102" i="365"/>
  <c r="C103" i="365"/>
  <c r="G103" i="365"/>
  <c r="M103" i="365"/>
  <c r="G104" i="365"/>
  <c r="M104" i="365"/>
  <c r="G105" i="365"/>
  <c r="M105" i="365"/>
  <c r="G106" i="365"/>
  <c r="M106" i="365"/>
  <c r="G107" i="365"/>
  <c r="M107" i="365"/>
  <c r="G108" i="365"/>
  <c r="M108" i="365"/>
  <c r="G109" i="365"/>
  <c r="M109" i="365"/>
  <c r="G110" i="365"/>
  <c r="M110" i="365"/>
  <c r="G111" i="365"/>
  <c r="M111" i="365"/>
  <c r="G112" i="365"/>
  <c r="M112" i="365"/>
  <c r="G113" i="365"/>
  <c r="M113" i="365"/>
  <c r="G114" i="365"/>
  <c r="M114" i="365"/>
  <c r="G115" i="365"/>
  <c r="M115" i="365"/>
  <c r="G116" i="365"/>
  <c r="M116" i="365"/>
  <c r="G117" i="365"/>
  <c r="M117" i="365"/>
  <c r="G118" i="365"/>
  <c r="M118" i="365"/>
  <c r="G119" i="365"/>
  <c r="M119" i="365"/>
  <c r="G120" i="365"/>
  <c r="M120" i="365"/>
  <c r="G121" i="365"/>
  <c r="M121" i="365"/>
  <c r="G122" i="365"/>
  <c r="M122" i="365"/>
  <c r="G123" i="365"/>
  <c r="M123" i="365"/>
  <c r="G124" i="365"/>
  <c r="M124" i="365"/>
  <c r="G125" i="365"/>
  <c r="M125" i="365"/>
  <c r="G126" i="365"/>
  <c r="M126" i="365"/>
  <c r="G127" i="365"/>
  <c r="M127" i="365"/>
  <c r="G128" i="365"/>
  <c r="M128" i="365"/>
  <c r="G129" i="365"/>
  <c r="M129" i="365"/>
  <c r="G130" i="365"/>
  <c r="M130" i="365"/>
  <c r="G131" i="365"/>
  <c r="M131" i="365"/>
  <c r="G132" i="365"/>
  <c r="M132" i="365"/>
  <c r="G133" i="365"/>
  <c r="M133" i="365"/>
  <c r="G134" i="365"/>
  <c r="M134" i="365"/>
  <c r="G135" i="365"/>
  <c r="M135" i="365"/>
  <c r="G136" i="365"/>
  <c r="M136" i="365"/>
  <c r="G137" i="365"/>
  <c r="M137" i="365"/>
  <c r="G138" i="365"/>
  <c r="M138" i="365"/>
  <c r="G139" i="365"/>
  <c r="M139" i="365"/>
  <c r="G140" i="365"/>
  <c r="M140" i="365"/>
  <c r="G141" i="365"/>
  <c r="M141" i="365"/>
  <c r="G142" i="365"/>
  <c r="M142" i="365"/>
  <c r="G143" i="365"/>
  <c r="M143" i="365"/>
  <c r="G144" i="365"/>
  <c r="M144" i="365"/>
  <c r="G145" i="365"/>
  <c r="M145" i="365"/>
  <c r="G146" i="365"/>
  <c r="M146" i="365"/>
  <c r="G147" i="365"/>
  <c r="M147" i="365"/>
  <c r="G148" i="365"/>
  <c r="M148" i="365"/>
  <c r="G149" i="365"/>
  <c r="M149" i="365"/>
  <c r="G150" i="365"/>
  <c r="M150" i="365"/>
  <c r="G151" i="365"/>
  <c r="M151" i="365"/>
  <c r="G152" i="365"/>
  <c r="M152" i="365"/>
  <c r="G153" i="365"/>
  <c r="M153" i="365"/>
  <c r="G154" i="365"/>
  <c r="M154" i="365"/>
  <c r="G155" i="365"/>
  <c r="M155" i="365"/>
  <c r="G156" i="365"/>
  <c r="M156" i="365"/>
  <c r="G157" i="365"/>
  <c r="M157" i="365"/>
  <c r="G158" i="365"/>
  <c r="M158" i="365"/>
  <c r="G159" i="365"/>
  <c r="M159" i="365"/>
  <c r="G160" i="365"/>
  <c r="M160" i="365"/>
  <c r="G161" i="365"/>
  <c r="M161" i="365"/>
  <c r="G162" i="365"/>
  <c r="M162" i="365"/>
  <c r="G163" i="365"/>
  <c r="M163" i="365"/>
  <c r="G164" i="365"/>
  <c r="M164" i="365"/>
  <c r="G165" i="365"/>
  <c r="M165" i="365"/>
  <c r="G166" i="365"/>
  <c r="M166" i="365"/>
  <c r="G167" i="365"/>
  <c r="M167" i="365"/>
  <c r="G168" i="365"/>
  <c r="M168" i="365"/>
  <c r="G169" i="365"/>
  <c r="M169" i="365"/>
  <c r="G170" i="365"/>
  <c r="M170" i="365"/>
  <c r="G171" i="365"/>
  <c r="M171" i="365"/>
  <c r="G172" i="365"/>
  <c r="M172" i="365"/>
  <c r="G173" i="365"/>
  <c r="M173" i="365"/>
  <c r="G174" i="365"/>
  <c r="M174" i="365"/>
  <c r="G175" i="365"/>
  <c r="M175" i="365"/>
  <c r="G176" i="365"/>
  <c r="M176" i="365"/>
  <c r="G177" i="365"/>
  <c r="M177" i="365"/>
  <c r="G178" i="365"/>
  <c r="M178" i="365"/>
  <c r="G179" i="365"/>
  <c r="M179" i="365"/>
  <c r="G180" i="365"/>
  <c r="M180" i="365"/>
  <c r="C181" i="365"/>
  <c r="F181" i="365"/>
  <c r="G181" i="365"/>
  <c r="M181" i="365"/>
  <c r="G182" i="365"/>
  <c r="M182" i="365"/>
  <c r="G183" i="365"/>
  <c r="M183" i="365"/>
  <c r="G184" i="365"/>
  <c r="M184" i="365"/>
  <c r="G185" i="365"/>
  <c r="M185" i="365"/>
  <c r="G186" i="365"/>
  <c r="M186" i="365"/>
  <c r="G187" i="365"/>
  <c r="M187" i="365"/>
  <c r="G188" i="365"/>
  <c r="M188" i="365"/>
  <c r="G189" i="365"/>
  <c r="M189" i="365"/>
  <c r="G190" i="365"/>
  <c r="M190" i="365"/>
  <c r="G191" i="365"/>
  <c r="M191" i="365"/>
  <c r="G192" i="365"/>
  <c r="M192" i="365"/>
  <c r="G193" i="365"/>
  <c r="M193" i="365"/>
  <c r="G194" i="365"/>
  <c r="M194" i="365"/>
  <c r="G195" i="365"/>
  <c r="M195" i="365"/>
  <c r="G196" i="365"/>
  <c r="M196" i="365"/>
  <c r="G197" i="365"/>
  <c r="M197" i="365"/>
  <c r="G198" i="365"/>
  <c r="M198" i="365"/>
  <c r="G199" i="365"/>
  <c r="M199" i="365"/>
  <c r="G200" i="365"/>
  <c r="M200" i="365"/>
  <c r="G201" i="365"/>
  <c r="M201" i="365"/>
  <c r="G202" i="365"/>
  <c r="M202" i="365"/>
  <c r="G203" i="365"/>
  <c r="L203" i="365"/>
  <c r="M203" i="365"/>
  <c r="G204" i="365"/>
  <c r="M204" i="365"/>
  <c r="G205" i="365"/>
  <c r="M205" i="365"/>
  <c r="G206" i="365"/>
  <c r="M206" i="365"/>
  <c r="G207" i="365"/>
  <c r="M207" i="365"/>
  <c r="G208" i="365"/>
  <c r="M208" i="365"/>
  <c r="G209" i="365"/>
  <c r="M209" i="365"/>
  <c r="G210" i="365"/>
  <c r="M210" i="365"/>
  <c r="F211" i="365"/>
  <c r="G211" i="365"/>
  <c r="I211" i="365"/>
  <c r="M211" i="365"/>
  <c r="G212" i="365"/>
  <c r="M212" i="365"/>
  <c r="G213" i="365"/>
  <c r="M213" i="365"/>
  <c r="G214" i="365"/>
  <c r="M214" i="365"/>
  <c r="G215" i="365"/>
  <c r="M215" i="365"/>
  <c r="G216" i="365"/>
  <c r="M216" i="365"/>
  <c r="G217" i="365"/>
  <c r="M217" i="365"/>
  <c r="G218" i="365"/>
  <c r="M218" i="365"/>
  <c r="G219" i="365"/>
  <c r="M219" i="365"/>
  <c r="G220" i="365"/>
  <c r="M220" i="365"/>
  <c r="G221" i="365"/>
  <c r="M221" i="365"/>
  <c r="G222" i="365"/>
  <c r="M222" i="365"/>
  <c r="D223" i="365"/>
  <c r="F223" i="365"/>
  <c r="G223" i="365"/>
  <c r="M223" i="365"/>
  <c r="G224" i="365"/>
  <c r="I224" i="365"/>
  <c r="J224" i="365"/>
  <c r="M224" i="365"/>
  <c r="G225" i="365"/>
  <c r="M225" i="365"/>
  <c r="G226" i="365"/>
  <c r="M226" i="365"/>
  <c r="G227" i="365"/>
  <c r="M227" i="365"/>
  <c r="G228" i="365"/>
  <c r="M228" i="365"/>
  <c r="G229" i="365"/>
  <c r="M229" i="365"/>
  <c r="G230" i="365"/>
  <c r="M230" i="365"/>
  <c r="G231" i="365"/>
  <c r="M231" i="365"/>
  <c r="G232" i="365"/>
  <c r="M232" i="365"/>
  <c r="G233" i="365"/>
  <c r="M233" i="365"/>
  <c r="G234" i="365"/>
  <c r="M234" i="365"/>
  <c r="G235" i="365"/>
  <c r="M235" i="365"/>
  <c r="G236" i="365"/>
  <c r="M236" i="365"/>
  <c r="G237" i="365"/>
  <c r="M237" i="365"/>
  <c r="G238" i="365"/>
  <c r="M238" i="365"/>
  <c r="G239" i="365"/>
  <c r="M239" i="365"/>
  <c r="G240" i="365"/>
  <c r="M240" i="365"/>
  <c r="G241" i="365"/>
  <c r="M241" i="365"/>
  <c r="G242" i="365"/>
  <c r="M242" i="365"/>
  <c r="G243" i="365"/>
  <c r="M243" i="365"/>
  <c r="G244" i="365"/>
  <c r="M244" i="365"/>
  <c r="G245" i="365"/>
  <c r="M245" i="365"/>
  <c r="G246" i="365"/>
  <c r="M246" i="365"/>
  <c r="G247" i="365"/>
  <c r="M247" i="365"/>
  <c r="G248" i="365"/>
  <c r="M248" i="365"/>
  <c r="G249" i="365"/>
  <c r="M249" i="365"/>
  <c r="G250" i="365"/>
  <c r="M250" i="365"/>
  <c r="G251" i="365"/>
  <c r="M251" i="365"/>
  <c r="G252" i="365"/>
  <c r="M252" i="365"/>
  <c r="G253" i="365"/>
  <c r="M253" i="365"/>
  <c r="G254" i="365"/>
  <c r="M254" i="365"/>
  <c r="G255" i="365"/>
  <c r="M255" i="365"/>
  <c r="G256" i="365"/>
  <c r="M256" i="365"/>
  <c r="G257" i="365"/>
  <c r="M257" i="365"/>
  <c r="G258" i="365"/>
  <c r="M258" i="365"/>
  <c r="G259" i="365"/>
  <c r="M259" i="365"/>
  <c r="G260" i="365"/>
  <c r="M260" i="365"/>
  <c r="G261" i="365"/>
  <c r="M261" i="365"/>
  <c r="C262" i="365"/>
  <c r="D262" i="365"/>
  <c r="E262" i="365"/>
  <c r="F262" i="365"/>
  <c r="G262" i="365"/>
  <c r="I262" i="365"/>
  <c r="J262" i="365"/>
  <c r="K262" i="365"/>
  <c r="L262" i="365"/>
  <c r="M262" i="365"/>
  <c r="N262" i="365"/>
  <c r="G265" i="365"/>
  <c r="G266" i="365"/>
  <c r="M266" i="365"/>
  <c r="G267" i="365"/>
  <c r="E273" i="365"/>
  <c r="E274" i="365"/>
  <c r="F274" i="365"/>
  <c r="G4" i="395"/>
  <c r="G5" i="395"/>
  <c r="K5" i="395"/>
  <c r="G6" i="395"/>
  <c r="K6" i="395"/>
  <c r="G7" i="395"/>
  <c r="K7" i="395"/>
  <c r="G8" i="395"/>
  <c r="K8" i="395"/>
  <c r="G9" i="395"/>
  <c r="K9" i="395"/>
  <c r="G10" i="395"/>
  <c r="K10" i="395"/>
  <c r="G12" i="395"/>
  <c r="C3" i="1"/>
  <c r="D3" i="1"/>
  <c r="E3" i="1"/>
  <c r="G3" i="1"/>
  <c r="C4" i="1"/>
  <c r="D4" i="1"/>
  <c r="E4" i="1"/>
  <c r="G4" i="1"/>
  <c r="C5" i="1"/>
  <c r="D5" i="1"/>
  <c r="E5" i="1"/>
  <c r="G5" i="1"/>
  <c r="C6" i="1"/>
  <c r="D6" i="1"/>
  <c r="E6" i="1"/>
  <c r="G6" i="1"/>
  <c r="C7" i="1"/>
  <c r="D7" i="1"/>
  <c r="E7" i="1"/>
  <c r="G7" i="1"/>
  <c r="C8" i="1"/>
  <c r="D8" i="1"/>
  <c r="E8" i="1"/>
  <c r="G8" i="1"/>
  <c r="C9" i="1"/>
  <c r="D9" i="1"/>
  <c r="E9" i="1"/>
  <c r="G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27" i="1"/>
  <c r="D27" i="1"/>
  <c r="E27" i="1"/>
  <c r="G27" i="1"/>
  <c r="C44" i="1"/>
  <c r="H4" i="8"/>
  <c r="I4" i="8"/>
  <c r="J4" i="8"/>
  <c r="C5" i="8"/>
  <c r="H5" i="8"/>
  <c r="I5" i="8"/>
  <c r="J5" i="8"/>
  <c r="C6" i="8"/>
  <c r="H6" i="8"/>
  <c r="I6" i="8"/>
  <c r="J6" i="8"/>
  <c r="C7" i="8"/>
  <c r="H7" i="8"/>
  <c r="I7" i="8"/>
  <c r="J7" i="8"/>
  <c r="C8" i="8"/>
  <c r="H8" i="8"/>
  <c r="I8" i="8"/>
  <c r="J8" i="8"/>
  <c r="C9" i="8"/>
  <c r="H9" i="8"/>
  <c r="I9" i="8"/>
  <c r="J9" i="8"/>
  <c r="C10" i="8"/>
  <c r="H10" i="8"/>
  <c r="I10" i="8"/>
  <c r="J10" i="8"/>
  <c r="C11" i="8"/>
  <c r="H11" i="8"/>
  <c r="I11" i="8"/>
  <c r="J11" i="8"/>
  <c r="C12" i="8"/>
  <c r="H12" i="8"/>
  <c r="I12" i="8"/>
  <c r="J12" i="8"/>
  <c r="C13" i="8"/>
  <c r="H13" i="8"/>
  <c r="J13" i="8"/>
  <c r="C14" i="8"/>
  <c r="H14" i="8"/>
  <c r="J14" i="8"/>
  <c r="C15" i="8"/>
  <c r="H15" i="8"/>
  <c r="J15" i="8"/>
  <c r="C16" i="8"/>
  <c r="H16" i="8"/>
  <c r="J16" i="8"/>
  <c r="C17" i="8"/>
  <c r="H17" i="8"/>
  <c r="J17" i="8"/>
  <c r="C18" i="8"/>
  <c r="H18" i="8"/>
  <c r="J18" i="8"/>
  <c r="C19" i="8"/>
  <c r="H19" i="8"/>
  <c r="J19" i="8"/>
  <c r="C20" i="8"/>
  <c r="H20" i="8"/>
  <c r="J20" i="8"/>
  <c r="C21" i="8"/>
  <c r="H21" i="8"/>
  <c r="J21" i="8"/>
  <c r="C22" i="8"/>
  <c r="H22" i="8"/>
  <c r="J22" i="8"/>
  <c r="C23" i="8"/>
  <c r="H23" i="8"/>
  <c r="J23" i="8"/>
  <c r="C24" i="8"/>
  <c r="H24" i="8"/>
  <c r="J24" i="8"/>
  <c r="C25" i="8"/>
  <c r="H25" i="8"/>
  <c r="J25" i="8"/>
  <c r="C26" i="8"/>
  <c r="H26" i="8"/>
  <c r="J26" i="8"/>
  <c r="C27" i="8"/>
  <c r="H27" i="8"/>
  <c r="J27" i="8"/>
  <c r="C28" i="8"/>
  <c r="H28" i="8"/>
  <c r="J28" i="8"/>
  <c r="C29" i="8"/>
  <c r="H29" i="8"/>
  <c r="J29" i="8"/>
  <c r="C30" i="8"/>
  <c r="H30" i="8"/>
  <c r="J30" i="8"/>
  <c r="C31" i="8"/>
  <c r="H31" i="8"/>
  <c r="J31" i="8"/>
  <c r="C32" i="8"/>
  <c r="H32" i="8"/>
  <c r="J32" i="8"/>
  <c r="C33" i="8"/>
  <c r="H33" i="8"/>
  <c r="J33" i="8"/>
  <c r="C34" i="8"/>
  <c r="H34" i="8"/>
  <c r="J34" i="8"/>
  <c r="C35" i="8"/>
  <c r="H35" i="8"/>
  <c r="J35" i="8"/>
  <c r="C36" i="8"/>
  <c r="H36" i="8"/>
  <c r="J36" i="8"/>
  <c r="C37" i="8"/>
  <c r="H37" i="8"/>
  <c r="J37" i="8"/>
  <c r="C38" i="8"/>
  <c r="H38" i="8"/>
  <c r="J38" i="8"/>
  <c r="C39" i="8"/>
  <c r="H39" i="8"/>
  <c r="J39" i="8"/>
  <c r="C40" i="8"/>
  <c r="H40" i="8"/>
  <c r="J40" i="8"/>
  <c r="C41" i="8"/>
  <c r="H41" i="8"/>
  <c r="J41" i="8"/>
  <c r="C42" i="8"/>
  <c r="H42" i="8"/>
  <c r="J42" i="8"/>
  <c r="C43" i="8"/>
  <c r="H43" i="8"/>
  <c r="J43" i="8"/>
  <c r="C44" i="8"/>
  <c r="H44" i="8"/>
  <c r="J44" i="8"/>
  <c r="C45" i="8"/>
  <c r="H45" i="8"/>
  <c r="J45" i="8"/>
  <c r="C46" i="8"/>
  <c r="H46" i="8"/>
  <c r="J46" i="8"/>
  <c r="C47" i="8"/>
  <c r="H47" i="8"/>
  <c r="J47" i="8"/>
  <c r="C48" i="8"/>
  <c r="H48" i="8"/>
  <c r="J48" i="8"/>
  <c r="C49" i="8"/>
  <c r="H49" i="8"/>
  <c r="J49" i="8"/>
  <c r="C50" i="8"/>
  <c r="H50" i="8"/>
  <c r="J50" i="8"/>
  <c r="H51" i="8"/>
  <c r="I51" i="8"/>
  <c r="J51" i="8"/>
  <c r="C4" i="110"/>
  <c r="H4" i="110"/>
  <c r="J4" i="110"/>
  <c r="C5" i="110"/>
  <c r="H5" i="110"/>
  <c r="J5" i="110"/>
  <c r="C6" i="110"/>
  <c r="H6" i="110"/>
  <c r="J6" i="110"/>
  <c r="C7" i="110"/>
  <c r="J7" i="110"/>
  <c r="C8" i="110"/>
  <c r="H8" i="110"/>
  <c r="J8" i="110"/>
  <c r="C9" i="110"/>
  <c r="H9" i="110"/>
  <c r="J9" i="110"/>
  <c r="C10" i="110"/>
  <c r="H10" i="110"/>
  <c r="J10" i="110"/>
  <c r="C11" i="110"/>
  <c r="H11" i="110"/>
  <c r="J11" i="110"/>
  <c r="C12" i="110"/>
  <c r="H12" i="110"/>
  <c r="J12" i="110"/>
  <c r="C13" i="110"/>
  <c r="H13" i="110"/>
  <c r="J13" i="110"/>
  <c r="C14" i="110"/>
  <c r="H14" i="110"/>
  <c r="J14" i="110"/>
  <c r="C15" i="110"/>
  <c r="H15" i="110"/>
  <c r="J15" i="110"/>
  <c r="C16" i="110"/>
  <c r="H16" i="110"/>
  <c r="J16" i="110"/>
  <c r="C17" i="110"/>
  <c r="H17" i="110"/>
  <c r="J17" i="110"/>
  <c r="C18" i="110"/>
  <c r="H18" i="110"/>
  <c r="J18" i="110"/>
  <c r="C19" i="110"/>
  <c r="H19" i="110"/>
  <c r="J19" i="110"/>
  <c r="C20" i="110"/>
  <c r="H20" i="110"/>
  <c r="J20" i="110"/>
  <c r="C21" i="110"/>
  <c r="H21" i="110"/>
  <c r="J21" i="110"/>
  <c r="C22" i="110"/>
  <c r="H22" i="110"/>
  <c r="J22" i="110"/>
  <c r="C23" i="110"/>
  <c r="H23" i="110"/>
  <c r="J23" i="110"/>
  <c r="C24" i="110"/>
  <c r="H24" i="110"/>
  <c r="J24" i="110"/>
  <c r="C25" i="110"/>
  <c r="H25" i="110"/>
  <c r="J25" i="110"/>
  <c r="C26" i="110"/>
  <c r="H26" i="110"/>
  <c r="J26" i="110"/>
  <c r="C27" i="110"/>
  <c r="H27" i="110"/>
  <c r="J27" i="110"/>
  <c r="C28" i="110"/>
  <c r="H28" i="110"/>
  <c r="J28" i="110"/>
  <c r="C29" i="110"/>
  <c r="H29" i="110"/>
  <c r="J29" i="110"/>
  <c r="C30" i="110"/>
  <c r="H30" i="110"/>
  <c r="J30" i="110"/>
  <c r="C31" i="110"/>
  <c r="H31" i="110"/>
  <c r="J31" i="110"/>
  <c r="C32" i="110"/>
  <c r="H32" i="110"/>
  <c r="J32" i="110"/>
  <c r="C33" i="110"/>
  <c r="H33" i="110"/>
  <c r="J33" i="110"/>
  <c r="C34" i="110"/>
  <c r="H34" i="110"/>
  <c r="J34" i="110"/>
  <c r="C35" i="110"/>
  <c r="H35" i="110"/>
  <c r="J35" i="110"/>
  <c r="C36" i="110"/>
  <c r="H36" i="110"/>
  <c r="J36" i="110"/>
  <c r="C37" i="110"/>
  <c r="H37" i="110"/>
  <c r="J37" i="110"/>
  <c r="C38" i="110"/>
  <c r="H38" i="110"/>
  <c r="J38" i="110"/>
  <c r="C39" i="110"/>
  <c r="H39" i="110"/>
  <c r="J39" i="110"/>
  <c r="C40" i="110"/>
  <c r="H40" i="110"/>
  <c r="J40" i="110"/>
  <c r="C41" i="110"/>
  <c r="H41" i="110"/>
  <c r="J41" i="110"/>
  <c r="C42" i="110"/>
  <c r="H42" i="110"/>
  <c r="J42" i="110"/>
  <c r="C43" i="110"/>
  <c r="H43" i="110"/>
  <c r="J43" i="110"/>
  <c r="C44" i="110"/>
  <c r="H44" i="110"/>
  <c r="J44" i="110"/>
  <c r="C45" i="110"/>
  <c r="H45" i="110"/>
  <c r="J45" i="110"/>
  <c r="C46" i="110"/>
  <c r="H46" i="110"/>
  <c r="J46" i="110"/>
  <c r="C47" i="110"/>
  <c r="H47" i="110"/>
  <c r="J47" i="110"/>
  <c r="C48" i="110"/>
  <c r="H48" i="110"/>
  <c r="J48" i="110"/>
  <c r="C49" i="110"/>
  <c r="H49" i="110"/>
  <c r="J49" i="110"/>
  <c r="C50" i="110"/>
  <c r="H50" i="110"/>
  <c r="J50" i="110"/>
  <c r="C51" i="110"/>
  <c r="H51" i="110"/>
  <c r="I51" i="110"/>
  <c r="J51" i="110"/>
  <c r="H4" i="112"/>
  <c r="J4" i="112"/>
  <c r="C5" i="112"/>
  <c r="H5" i="112"/>
  <c r="J5" i="112"/>
  <c r="C6" i="112"/>
  <c r="H6" i="112"/>
  <c r="J6" i="112"/>
  <c r="C7" i="112"/>
  <c r="H7" i="112"/>
  <c r="J7" i="112"/>
  <c r="C8" i="112"/>
  <c r="H8" i="112"/>
  <c r="J8" i="112"/>
  <c r="C9" i="112"/>
  <c r="H9" i="112"/>
  <c r="J9" i="112"/>
  <c r="C10" i="112"/>
  <c r="H10" i="112"/>
  <c r="J10" i="112"/>
  <c r="C11" i="112"/>
  <c r="H11" i="112"/>
  <c r="J11" i="112"/>
  <c r="C12" i="112"/>
  <c r="H12" i="112"/>
  <c r="J12" i="112"/>
  <c r="C13" i="112"/>
  <c r="H13" i="112"/>
  <c r="J13" i="112"/>
  <c r="C14" i="112"/>
  <c r="H14" i="112"/>
  <c r="J14" i="112"/>
  <c r="C15" i="112"/>
  <c r="H15" i="112"/>
  <c r="J15" i="112"/>
  <c r="C16" i="112"/>
  <c r="H16" i="112"/>
  <c r="J16" i="112"/>
  <c r="C17" i="112"/>
  <c r="H17" i="112"/>
  <c r="J17" i="112"/>
  <c r="C18" i="112"/>
  <c r="H18" i="112"/>
  <c r="J18" i="112"/>
  <c r="C19" i="112"/>
  <c r="H19" i="112"/>
  <c r="J19" i="112"/>
  <c r="C20" i="112"/>
  <c r="H20" i="112"/>
  <c r="J20" i="112"/>
  <c r="C21" i="112"/>
  <c r="H21" i="112"/>
  <c r="J21" i="112"/>
  <c r="C22" i="112"/>
  <c r="H22" i="112"/>
  <c r="J22" i="112"/>
  <c r="C23" i="112"/>
  <c r="H23" i="112"/>
  <c r="J23" i="112"/>
  <c r="C24" i="112"/>
  <c r="H24" i="112"/>
  <c r="J24" i="112"/>
  <c r="C25" i="112"/>
  <c r="H25" i="112"/>
  <c r="J25" i="112"/>
  <c r="C26" i="112"/>
  <c r="H26" i="112"/>
  <c r="J26" i="112"/>
  <c r="C27" i="112"/>
  <c r="H27" i="112"/>
  <c r="J27" i="112"/>
  <c r="C28" i="112"/>
  <c r="H28" i="112"/>
  <c r="J28" i="112"/>
  <c r="C29" i="112"/>
  <c r="H29" i="112"/>
  <c r="J29" i="112"/>
  <c r="C30" i="112"/>
  <c r="H30" i="112"/>
  <c r="J30" i="112"/>
  <c r="C31" i="112"/>
  <c r="H31" i="112"/>
  <c r="J31" i="112"/>
  <c r="C32" i="112"/>
  <c r="H32" i="112"/>
  <c r="J32" i="112"/>
  <c r="C33" i="112"/>
  <c r="H33" i="112"/>
  <c r="J33" i="112"/>
  <c r="C34" i="112"/>
  <c r="H34" i="112"/>
  <c r="J34" i="112"/>
  <c r="C35" i="112"/>
  <c r="H35" i="112"/>
  <c r="J35" i="112"/>
  <c r="C36" i="112"/>
  <c r="H36" i="112"/>
  <c r="J36" i="112"/>
  <c r="C37" i="112"/>
  <c r="H37" i="112"/>
  <c r="J37" i="112"/>
  <c r="C38" i="112"/>
  <c r="H38" i="112"/>
  <c r="J38" i="112"/>
  <c r="C39" i="112"/>
  <c r="H39" i="112"/>
  <c r="J39" i="112"/>
  <c r="C40" i="112"/>
  <c r="H40" i="112"/>
  <c r="J40" i="112"/>
  <c r="C41" i="112"/>
  <c r="H41" i="112"/>
  <c r="J41" i="112"/>
  <c r="C42" i="112"/>
  <c r="H42" i="112"/>
  <c r="J42" i="112"/>
  <c r="C43" i="112"/>
  <c r="H43" i="112"/>
  <c r="J43" i="112"/>
  <c r="C44" i="112"/>
  <c r="H44" i="112"/>
  <c r="J44" i="112"/>
  <c r="C45" i="112"/>
  <c r="H45" i="112"/>
  <c r="J45" i="112"/>
  <c r="C46" i="112"/>
  <c r="H46" i="112"/>
  <c r="J46" i="112"/>
  <c r="C47" i="112"/>
  <c r="H47" i="112"/>
  <c r="J47" i="112"/>
  <c r="C48" i="112"/>
  <c r="H48" i="112"/>
  <c r="J48" i="112"/>
  <c r="C49" i="112"/>
  <c r="H49" i="112"/>
  <c r="J49" i="112"/>
  <c r="C50" i="112"/>
  <c r="H50" i="112"/>
  <c r="J50" i="112"/>
  <c r="H51" i="112"/>
  <c r="I51" i="112"/>
  <c r="J51" i="112"/>
  <c r="H4" i="111"/>
  <c r="J4" i="111"/>
  <c r="C5" i="111"/>
  <c r="H5" i="111"/>
  <c r="J5" i="111"/>
  <c r="C6" i="111"/>
  <c r="H6" i="111"/>
  <c r="J6" i="111"/>
  <c r="C7" i="111"/>
  <c r="H7" i="111"/>
  <c r="J7" i="111"/>
  <c r="C8" i="111"/>
  <c r="H8" i="111"/>
  <c r="J8" i="111"/>
  <c r="C9" i="111"/>
  <c r="H9" i="111"/>
  <c r="J9" i="111"/>
  <c r="C10" i="111"/>
  <c r="H10" i="111"/>
  <c r="J10" i="111"/>
  <c r="C11" i="111"/>
  <c r="H11" i="111"/>
  <c r="J11" i="111"/>
  <c r="C12" i="111"/>
  <c r="H12" i="111"/>
  <c r="J12" i="111"/>
  <c r="C13" i="111"/>
  <c r="H13" i="111"/>
  <c r="J13" i="111"/>
  <c r="C14" i="111"/>
  <c r="H14" i="111"/>
  <c r="J14" i="111"/>
  <c r="C15" i="111"/>
  <c r="H15" i="111"/>
  <c r="J15" i="111"/>
  <c r="C16" i="111"/>
  <c r="H16" i="111"/>
  <c r="J16" i="111"/>
  <c r="C17" i="111"/>
  <c r="H17" i="111"/>
  <c r="J17" i="111"/>
  <c r="C18" i="111"/>
  <c r="H18" i="111"/>
  <c r="J18" i="111"/>
  <c r="C19" i="111"/>
  <c r="H19" i="111"/>
  <c r="J19" i="111"/>
  <c r="C20" i="111"/>
  <c r="H20" i="111"/>
  <c r="J20" i="111"/>
  <c r="C21" i="111"/>
  <c r="H21" i="111"/>
  <c r="J21" i="111"/>
  <c r="C22" i="111"/>
  <c r="H22" i="111"/>
  <c r="J22" i="111"/>
  <c r="C23" i="111"/>
  <c r="H23" i="111"/>
  <c r="J23" i="111"/>
  <c r="C24" i="111"/>
  <c r="H24" i="111"/>
  <c r="J24" i="111"/>
  <c r="C25" i="111"/>
  <c r="H25" i="111"/>
  <c r="J25" i="111"/>
  <c r="C26" i="111"/>
  <c r="H26" i="111"/>
  <c r="J26" i="111"/>
  <c r="C27" i="111"/>
  <c r="H27" i="111"/>
  <c r="J27" i="111"/>
  <c r="C28" i="111"/>
  <c r="H28" i="111"/>
  <c r="J28" i="111"/>
  <c r="C29" i="111"/>
  <c r="H29" i="111"/>
  <c r="J29" i="111"/>
  <c r="C30" i="111"/>
  <c r="H30" i="111"/>
  <c r="J30" i="111"/>
  <c r="C31" i="111"/>
  <c r="H31" i="111"/>
  <c r="J31" i="111"/>
  <c r="C32" i="111"/>
  <c r="H32" i="111"/>
  <c r="J32" i="111"/>
  <c r="C33" i="111"/>
  <c r="H33" i="111"/>
  <c r="J33" i="111"/>
  <c r="C34" i="111"/>
  <c r="H34" i="111"/>
  <c r="J34" i="111"/>
  <c r="C35" i="111"/>
  <c r="H35" i="111"/>
  <c r="J35" i="111"/>
  <c r="C36" i="111"/>
  <c r="H36" i="111"/>
  <c r="J36" i="111"/>
  <c r="C37" i="111"/>
  <c r="H37" i="111"/>
  <c r="J37" i="111"/>
  <c r="C38" i="111"/>
  <c r="H38" i="111"/>
  <c r="J38" i="111"/>
  <c r="C39" i="111"/>
  <c r="H39" i="111"/>
  <c r="J39" i="111"/>
  <c r="C40" i="111"/>
  <c r="H40" i="111"/>
  <c r="J40" i="111"/>
  <c r="C41" i="111"/>
  <c r="H41" i="111"/>
  <c r="J41" i="111"/>
  <c r="C42" i="111"/>
  <c r="H42" i="111"/>
  <c r="J42" i="111"/>
  <c r="C43" i="111"/>
  <c r="H43" i="111"/>
  <c r="J43" i="111"/>
  <c r="C44" i="111"/>
  <c r="H44" i="111"/>
  <c r="J44" i="111"/>
  <c r="C45" i="111"/>
  <c r="H45" i="111"/>
  <c r="J45" i="111"/>
  <c r="C46" i="111"/>
  <c r="H46" i="111"/>
  <c r="J46" i="111"/>
  <c r="C47" i="111"/>
  <c r="H47" i="111"/>
  <c r="J47" i="111"/>
  <c r="C48" i="111"/>
  <c r="H48" i="111"/>
  <c r="J48" i="111"/>
  <c r="C49" i="111"/>
  <c r="H49" i="111"/>
  <c r="J49" i="111"/>
  <c r="C50" i="111"/>
  <c r="H50" i="111"/>
  <c r="J50" i="111"/>
  <c r="H51" i="111"/>
  <c r="I51" i="111"/>
  <c r="J51" i="111"/>
  <c r="H4" i="113"/>
  <c r="J4" i="113"/>
  <c r="C5" i="113"/>
  <c r="H5" i="113"/>
  <c r="J5" i="113"/>
  <c r="C6" i="113"/>
  <c r="H6" i="113"/>
  <c r="J6" i="113"/>
  <c r="C7" i="113"/>
  <c r="H7" i="113"/>
  <c r="J7" i="113"/>
  <c r="C8" i="113"/>
  <c r="H8" i="113"/>
  <c r="J8" i="113"/>
  <c r="C9" i="113"/>
  <c r="H9" i="113"/>
  <c r="J9" i="113"/>
  <c r="C10" i="113"/>
  <c r="H10" i="113"/>
  <c r="J10" i="113"/>
  <c r="C11" i="113"/>
  <c r="H11" i="113"/>
  <c r="J11" i="113"/>
  <c r="C12" i="113"/>
  <c r="H12" i="113"/>
  <c r="J12" i="113"/>
  <c r="C13" i="113"/>
  <c r="H13" i="113"/>
  <c r="J13" i="113"/>
  <c r="C14" i="113"/>
  <c r="H14" i="113"/>
  <c r="J14" i="113"/>
  <c r="C15" i="113"/>
  <c r="H15" i="113"/>
  <c r="J15" i="113"/>
  <c r="C16" i="113"/>
  <c r="H16" i="113"/>
  <c r="J16" i="113"/>
  <c r="C17" i="113"/>
  <c r="H17" i="113"/>
  <c r="J17" i="113"/>
  <c r="C18" i="113"/>
  <c r="H18" i="113"/>
  <c r="J18" i="113"/>
  <c r="C19" i="113"/>
  <c r="H19" i="113"/>
  <c r="J19" i="113"/>
  <c r="C20" i="113"/>
  <c r="H20" i="113"/>
  <c r="J20" i="113"/>
  <c r="C21" i="113"/>
  <c r="H21" i="113"/>
  <c r="J21" i="113"/>
  <c r="C22" i="113"/>
  <c r="H22" i="113"/>
  <c r="J22" i="113"/>
  <c r="C23" i="113"/>
  <c r="H23" i="113"/>
  <c r="J23" i="113"/>
  <c r="C24" i="113"/>
  <c r="H24" i="113"/>
  <c r="J24" i="113"/>
  <c r="C25" i="113"/>
  <c r="H25" i="113"/>
  <c r="J25" i="113"/>
  <c r="C26" i="113"/>
  <c r="H26" i="113"/>
  <c r="J26" i="113"/>
  <c r="C27" i="113"/>
  <c r="H27" i="113"/>
  <c r="J27" i="113"/>
  <c r="C28" i="113"/>
  <c r="H28" i="113"/>
  <c r="J28" i="113"/>
  <c r="C29" i="113"/>
  <c r="H29" i="113"/>
  <c r="J29" i="113"/>
  <c r="C30" i="113"/>
  <c r="H30" i="113"/>
  <c r="J30" i="113"/>
  <c r="C31" i="113"/>
  <c r="H31" i="113"/>
  <c r="J31" i="113"/>
  <c r="C32" i="113"/>
  <c r="H32" i="113"/>
  <c r="J32" i="113"/>
  <c r="C33" i="113"/>
  <c r="H33" i="113"/>
  <c r="J33" i="113"/>
  <c r="C34" i="113"/>
  <c r="H34" i="113"/>
  <c r="J34" i="113"/>
  <c r="C35" i="113"/>
  <c r="H35" i="113"/>
  <c r="J35" i="113"/>
  <c r="C36" i="113"/>
  <c r="H36" i="113"/>
  <c r="J36" i="113"/>
  <c r="C37" i="113"/>
  <c r="H37" i="113"/>
  <c r="J37" i="113"/>
  <c r="C38" i="113"/>
  <c r="H38" i="113"/>
  <c r="J38" i="113"/>
  <c r="C39" i="113"/>
  <c r="H39" i="113"/>
  <c r="J39" i="113"/>
  <c r="C40" i="113"/>
  <c r="H40" i="113"/>
  <c r="J40" i="113"/>
  <c r="C41" i="113"/>
  <c r="H41" i="113"/>
  <c r="J41" i="113"/>
  <c r="C42" i="113"/>
  <c r="H42" i="113"/>
  <c r="J42" i="113"/>
  <c r="C43" i="113"/>
  <c r="H43" i="113"/>
  <c r="J43" i="113"/>
  <c r="C44" i="113"/>
  <c r="H44" i="113"/>
  <c r="J44" i="113"/>
  <c r="C45" i="113"/>
  <c r="H45" i="113"/>
  <c r="J45" i="113"/>
  <c r="C46" i="113"/>
  <c r="H46" i="113"/>
  <c r="J46" i="113"/>
  <c r="C47" i="113"/>
  <c r="H47" i="113"/>
  <c r="J47" i="113"/>
  <c r="C48" i="113"/>
  <c r="H48" i="113"/>
  <c r="J48" i="113"/>
  <c r="C49" i="113"/>
  <c r="H49" i="113"/>
  <c r="J49" i="113"/>
  <c r="C50" i="113"/>
  <c r="H50" i="113"/>
  <c r="J50" i="113"/>
  <c r="H51" i="113"/>
  <c r="I51" i="113"/>
  <c r="J51" i="113"/>
  <c r="H4" i="114"/>
  <c r="J4" i="114"/>
  <c r="C5" i="114"/>
  <c r="H5" i="114"/>
  <c r="J5" i="114"/>
  <c r="C6" i="114"/>
  <c r="H6" i="114"/>
  <c r="J6" i="114"/>
  <c r="C7" i="114"/>
  <c r="H7" i="114"/>
  <c r="J7" i="114"/>
  <c r="C8" i="114"/>
  <c r="H8" i="114"/>
  <c r="J8" i="114"/>
  <c r="C9" i="114"/>
  <c r="H9" i="114"/>
  <c r="J9" i="114"/>
  <c r="C10" i="114"/>
  <c r="J10" i="114"/>
  <c r="C11" i="114"/>
  <c r="H11" i="114"/>
  <c r="J11" i="114"/>
  <c r="C12" i="114"/>
  <c r="J12" i="114"/>
  <c r="C13" i="114"/>
  <c r="H13" i="114"/>
  <c r="J13" i="114"/>
  <c r="C14" i="114"/>
  <c r="H14" i="114"/>
  <c r="J14" i="114"/>
  <c r="C15" i="114"/>
  <c r="H15" i="114"/>
  <c r="J15" i="114"/>
  <c r="C16" i="114"/>
  <c r="H16" i="114"/>
  <c r="J16" i="114"/>
  <c r="C17" i="114"/>
  <c r="H17" i="114"/>
  <c r="J17" i="114"/>
  <c r="C18" i="114"/>
  <c r="H18" i="114"/>
  <c r="J18" i="114"/>
  <c r="C19" i="114"/>
  <c r="H19" i="114"/>
  <c r="J19" i="114"/>
  <c r="C20" i="114"/>
  <c r="H20" i="114"/>
  <c r="J20" i="114"/>
  <c r="C21" i="114"/>
  <c r="H21" i="114"/>
  <c r="J21" i="114"/>
  <c r="C22" i="114"/>
  <c r="H22" i="114"/>
  <c r="J22" i="114"/>
  <c r="C23" i="114"/>
  <c r="H23" i="114"/>
  <c r="J23" i="114"/>
  <c r="C24" i="114"/>
  <c r="H24" i="114"/>
  <c r="J24" i="114"/>
  <c r="C25" i="114"/>
  <c r="H25" i="114"/>
  <c r="J25" i="114"/>
  <c r="C26" i="114"/>
  <c r="H26" i="114"/>
  <c r="J26" i="114"/>
  <c r="C27" i="114"/>
  <c r="H27" i="114"/>
  <c r="J27" i="114"/>
  <c r="C28" i="114"/>
  <c r="H28" i="114"/>
  <c r="J28" i="114"/>
  <c r="C29" i="114"/>
  <c r="H29" i="114"/>
  <c r="J29" i="114"/>
  <c r="C30" i="114"/>
  <c r="H30" i="114"/>
  <c r="J30" i="114"/>
  <c r="C31" i="114"/>
  <c r="H31" i="114"/>
  <c r="J31" i="114"/>
  <c r="C32" i="114"/>
  <c r="H32" i="114"/>
  <c r="J32" i="114"/>
  <c r="C33" i="114"/>
  <c r="H33" i="114"/>
  <c r="J33" i="114"/>
  <c r="C34" i="114"/>
  <c r="H34" i="114"/>
  <c r="J34" i="114"/>
  <c r="C35" i="114"/>
  <c r="H35" i="114"/>
  <c r="J35" i="114"/>
  <c r="C36" i="114"/>
  <c r="H36" i="114"/>
  <c r="J36" i="114"/>
  <c r="C37" i="114"/>
  <c r="H37" i="114"/>
  <c r="J37" i="114"/>
  <c r="C38" i="114"/>
  <c r="H38" i="114"/>
  <c r="J38" i="114"/>
  <c r="C39" i="114"/>
  <c r="H39" i="114"/>
  <c r="J39" i="114"/>
  <c r="C40" i="114"/>
  <c r="H40" i="114"/>
  <c r="J40" i="114"/>
  <c r="C41" i="114"/>
  <c r="H41" i="114"/>
  <c r="J41" i="114"/>
  <c r="C42" i="114"/>
  <c r="H42" i="114"/>
  <c r="J42" i="114"/>
  <c r="C43" i="114"/>
  <c r="H43" i="114"/>
  <c r="J43" i="114"/>
  <c r="C44" i="114"/>
  <c r="H44" i="114"/>
  <c r="J44" i="114"/>
  <c r="C45" i="114"/>
  <c r="H45" i="114"/>
  <c r="J45" i="114"/>
  <c r="C46" i="114"/>
  <c r="H46" i="114"/>
  <c r="J46" i="114"/>
  <c r="C47" i="114"/>
  <c r="H47" i="114"/>
  <c r="J47" i="114"/>
  <c r="C48" i="114"/>
  <c r="H48" i="114"/>
  <c r="J48" i="114"/>
  <c r="C49" i="114"/>
  <c r="H49" i="114"/>
  <c r="J49" i="114"/>
  <c r="C50" i="114"/>
  <c r="H50" i="114"/>
  <c r="J50" i="114"/>
  <c r="H51" i="114"/>
  <c r="I51" i="114"/>
  <c r="J51" i="114"/>
  <c r="J4" i="115"/>
  <c r="C5" i="115"/>
  <c r="J5" i="115"/>
  <c r="C6" i="115"/>
  <c r="J6" i="115"/>
  <c r="C7" i="115"/>
  <c r="J7" i="115"/>
  <c r="C8" i="115"/>
  <c r="J8" i="115"/>
  <c r="C9" i="115"/>
  <c r="J9" i="115"/>
  <c r="C10" i="115"/>
  <c r="J10" i="115"/>
  <c r="C11" i="115"/>
  <c r="J11" i="115"/>
  <c r="C12" i="115"/>
  <c r="J12" i="115"/>
  <c r="C13" i="115"/>
  <c r="J13" i="115"/>
  <c r="C14" i="115"/>
  <c r="J14" i="115"/>
  <c r="C15" i="115"/>
  <c r="J15" i="115"/>
  <c r="C16" i="115"/>
  <c r="J16" i="115"/>
  <c r="C17" i="115"/>
  <c r="J17" i="115"/>
  <c r="C18" i="115"/>
  <c r="J18" i="115"/>
  <c r="C19" i="115"/>
  <c r="J19" i="115"/>
  <c r="C20" i="115"/>
  <c r="J20" i="115"/>
  <c r="C21" i="115"/>
  <c r="H21" i="115"/>
  <c r="J21" i="115"/>
  <c r="C22" i="115"/>
  <c r="H22" i="115"/>
  <c r="J22" i="115"/>
  <c r="C23" i="115"/>
  <c r="H23" i="115"/>
  <c r="J23" i="115"/>
  <c r="C24" i="115"/>
  <c r="H24" i="115"/>
  <c r="J24" i="115"/>
  <c r="C25" i="115"/>
  <c r="H25" i="115"/>
  <c r="J25" i="115"/>
  <c r="C26" i="115"/>
  <c r="H26" i="115"/>
  <c r="J26" i="115"/>
  <c r="C27" i="115"/>
  <c r="H27" i="115"/>
  <c r="J27" i="115"/>
  <c r="C28" i="115"/>
  <c r="H28" i="115"/>
  <c r="J28" i="115"/>
  <c r="C29" i="115"/>
  <c r="H29" i="115"/>
  <c r="J29" i="115"/>
  <c r="C30" i="115"/>
  <c r="H30" i="115"/>
  <c r="J30" i="115"/>
  <c r="C31" i="115"/>
  <c r="H31" i="115"/>
  <c r="J31" i="115"/>
  <c r="C32" i="115"/>
  <c r="H32" i="115"/>
  <c r="J32" i="115"/>
  <c r="C33" i="115"/>
  <c r="H33" i="115"/>
  <c r="J33" i="115"/>
  <c r="C34" i="115"/>
  <c r="H34" i="115"/>
  <c r="J34" i="115"/>
  <c r="C35" i="115"/>
  <c r="H35" i="115"/>
  <c r="J35" i="115"/>
  <c r="C36" i="115"/>
  <c r="H36" i="115"/>
  <c r="J36" i="115"/>
  <c r="C37" i="115"/>
  <c r="H37" i="115"/>
  <c r="J37" i="115"/>
  <c r="C38" i="115"/>
  <c r="H38" i="115"/>
  <c r="J38" i="115"/>
  <c r="C39" i="115"/>
  <c r="H39" i="115"/>
  <c r="J39" i="115"/>
  <c r="C40" i="115"/>
  <c r="H40" i="115"/>
  <c r="J40" i="115"/>
  <c r="C41" i="115"/>
  <c r="H41" i="115"/>
  <c r="J41" i="115"/>
  <c r="C42" i="115"/>
  <c r="H42" i="115"/>
  <c r="J42" i="115"/>
  <c r="C43" i="115"/>
  <c r="H43" i="115"/>
  <c r="J43" i="115"/>
  <c r="C44" i="115"/>
  <c r="H44" i="115"/>
  <c r="J44" i="115"/>
  <c r="C45" i="115"/>
  <c r="H45" i="115"/>
  <c r="J45" i="115"/>
  <c r="C46" i="115"/>
  <c r="H46" i="115"/>
  <c r="J46" i="115"/>
  <c r="C47" i="115"/>
  <c r="H47" i="115"/>
  <c r="J47" i="115"/>
  <c r="C48" i="115"/>
  <c r="H48" i="115"/>
  <c r="J48" i="115"/>
  <c r="C49" i="115"/>
  <c r="H49" i="115"/>
  <c r="J49" i="115"/>
  <c r="C50" i="115"/>
  <c r="H50" i="115"/>
  <c r="J50" i="115"/>
  <c r="H51" i="115"/>
  <c r="I51" i="115"/>
  <c r="J51" i="115"/>
  <c r="J4" i="116"/>
  <c r="C5" i="116"/>
  <c r="J5" i="116"/>
  <c r="C6" i="116"/>
  <c r="J6" i="116"/>
  <c r="C7" i="116"/>
  <c r="J7" i="116"/>
  <c r="C8" i="116"/>
  <c r="J8" i="116"/>
  <c r="C9" i="116"/>
  <c r="J9" i="116"/>
  <c r="C10" i="116"/>
  <c r="J10" i="116"/>
  <c r="C11" i="116"/>
  <c r="J11" i="116"/>
  <c r="C12" i="116"/>
  <c r="J12" i="116"/>
  <c r="C13" i="116"/>
  <c r="J13" i="116"/>
  <c r="C14" i="116"/>
  <c r="J14" i="116"/>
  <c r="C15" i="116"/>
  <c r="J15" i="116"/>
  <c r="C16" i="116"/>
  <c r="J16" i="116"/>
  <c r="C17" i="116"/>
  <c r="J17" i="116"/>
  <c r="C18" i="116"/>
  <c r="J18" i="116"/>
  <c r="C19" i="116"/>
  <c r="J19" i="116"/>
  <c r="C20" i="116"/>
  <c r="J20" i="116"/>
  <c r="C21" i="116"/>
  <c r="H21" i="116"/>
  <c r="J21" i="116"/>
  <c r="C22" i="116"/>
  <c r="H22" i="116"/>
  <c r="J22" i="116"/>
  <c r="C23" i="116"/>
  <c r="H23" i="116"/>
  <c r="J23" i="116"/>
  <c r="C24" i="116"/>
  <c r="H24" i="116"/>
  <c r="J24" i="116"/>
  <c r="C25" i="116"/>
  <c r="H25" i="116"/>
  <c r="J25" i="116"/>
  <c r="C26" i="116"/>
  <c r="H26" i="116"/>
  <c r="J26" i="116"/>
  <c r="C27" i="116"/>
  <c r="H27" i="116"/>
  <c r="J27" i="116"/>
  <c r="C28" i="116"/>
  <c r="H28" i="116"/>
  <c r="J28" i="116"/>
  <c r="C29" i="116"/>
  <c r="H29" i="116"/>
  <c r="J29" i="116"/>
  <c r="C30" i="116"/>
  <c r="H30" i="116"/>
  <c r="J30" i="116"/>
  <c r="C31" i="116"/>
  <c r="H31" i="116"/>
  <c r="J31" i="116"/>
  <c r="C32" i="116"/>
  <c r="H32" i="116"/>
  <c r="J32" i="116"/>
  <c r="C33" i="116"/>
  <c r="H33" i="116"/>
  <c r="J33" i="116"/>
  <c r="C34" i="116"/>
  <c r="H34" i="116"/>
  <c r="J34" i="116"/>
  <c r="C35" i="116"/>
  <c r="H35" i="116"/>
  <c r="J35" i="116"/>
  <c r="C36" i="116"/>
  <c r="H36" i="116"/>
  <c r="J36" i="116"/>
  <c r="C37" i="116"/>
  <c r="H37" i="116"/>
  <c r="J37" i="116"/>
  <c r="C38" i="116"/>
  <c r="H38" i="116"/>
  <c r="J38" i="116"/>
  <c r="C39" i="116"/>
  <c r="H39" i="116"/>
  <c r="J39" i="116"/>
  <c r="C40" i="116"/>
  <c r="H40" i="116"/>
  <c r="J40" i="116"/>
  <c r="C41" i="116"/>
  <c r="H41" i="116"/>
  <c r="J41" i="116"/>
  <c r="C42" i="116"/>
  <c r="H42" i="116"/>
  <c r="J42" i="116"/>
  <c r="C43" i="116"/>
  <c r="H43" i="116"/>
  <c r="J43" i="116"/>
  <c r="C44" i="116"/>
  <c r="H44" i="116"/>
  <c r="J44" i="116"/>
  <c r="C45" i="116"/>
  <c r="H45" i="116"/>
  <c r="J45" i="116"/>
  <c r="C46" i="116"/>
  <c r="H46" i="116"/>
  <c r="J46" i="116"/>
  <c r="C47" i="116"/>
  <c r="H47" i="116"/>
  <c r="J47" i="116"/>
  <c r="C48" i="116"/>
  <c r="H48" i="116"/>
  <c r="J48" i="116"/>
  <c r="C49" i="116"/>
  <c r="H49" i="116"/>
  <c r="J49" i="116"/>
  <c r="C50" i="116"/>
  <c r="H50" i="116"/>
  <c r="J50" i="116"/>
  <c r="H51" i="116"/>
  <c r="I51" i="116"/>
  <c r="J51" i="116"/>
  <c r="J4" i="117"/>
  <c r="C5" i="117"/>
  <c r="J5" i="117"/>
  <c r="C6" i="117"/>
  <c r="J6" i="117"/>
  <c r="C7" i="117"/>
  <c r="J7" i="117"/>
  <c r="C8" i="117"/>
  <c r="J8" i="117"/>
  <c r="C9" i="117"/>
  <c r="J9" i="117"/>
  <c r="C10" i="117"/>
  <c r="J10" i="117"/>
  <c r="C11" i="117"/>
  <c r="J11" i="117"/>
  <c r="C12" i="117"/>
  <c r="J12" i="117"/>
  <c r="C13" i="117"/>
  <c r="J13" i="117"/>
  <c r="C14" i="117"/>
  <c r="J14" i="117"/>
  <c r="C15" i="117"/>
  <c r="J15" i="117"/>
  <c r="C16" i="117"/>
  <c r="J16" i="117"/>
  <c r="C17" i="117"/>
  <c r="J17" i="117"/>
  <c r="C18" i="117"/>
  <c r="J18" i="117"/>
  <c r="C19" i="117"/>
  <c r="J19" i="117"/>
  <c r="C20" i="117"/>
  <c r="J20" i="117"/>
  <c r="C21" i="117"/>
  <c r="H21" i="117"/>
  <c r="J21" i="117"/>
  <c r="C22" i="117"/>
  <c r="H22" i="117"/>
  <c r="J22" i="117"/>
  <c r="C23" i="117"/>
  <c r="H23" i="117"/>
  <c r="J23" i="117"/>
  <c r="C24" i="117"/>
  <c r="H24" i="117"/>
  <c r="J24" i="117"/>
  <c r="C25" i="117"/>
  <c r="H25" i="117"/>
  <c r="J25" i="117"/>
  <c r="C26" i="117"/>
  <c r="H26" i="117"/>
  <c r="J26" i="117"/>
  <c r="C27" i="117"/>
  <c r="H27" i="117"/>
  <c r="J27" i="117"/>
  <c r="C28" i="117"/>
  <c r="H28" i="117"/>
  <c r="J28" i="117"/>
  <c r="C29" i="117"/>
  <c r="H29" i="117"/>
  <c r="J29" i="117"/>
  <c r="C30" i="117"/>
  <c r="H30" i="117"/>
  <c r="J30" i="117"/>
  <c r="C31" i="117"/>
  <c r="H31" i="117"/>
  <c r="J31" i="117"/>
  <c r="C32" i="117"/>
  <c r="H32" i="117"/>
  <c r="J32" i="117"/>
  <c r="C33" i="117"/>
  <c r="H33" i="117"/>
  <c r="J33" i="117"/>
  <c r="C34" i="117"/>
  <c r="H34" i="117"/>
  <c r="J34" i="117"/>
  <c r="C35" i="117"/>
  <c r="H35" i="117"/>
  <c r="J35" i="117"/>
  <c r="C36" i="117"/>
  <c r="H36" i="117"/>
  <c r="J36" i="117"/>
  <c r="C37" i="117"/>
  <c r="H37" i="117"/>
  <c r="J37" i="117"/>
  <c r="C38" i="117"/>
  <c r="H38" i="117"/>
  <c r="J38" i="117"/>
  <c r="C39" i="117"/>
  <c r="H39" i="117"/>
  <c r="J39" i="117"/>
  <c r="C40" i="117"/>
  <c r="H40" i="117"/>
  <c r="J40" i="117"/>
  <c r="C41" i="117"/>
  <c r="H41" i="117"/>
  <c r="J41" i="117"/>
  <c r="C42" i="117"/>
  <c r="H42" i="117"/>
  <c r="J42" i="117"/>
  <c r="C43" i="117"/>
  <c r="H43" i="117"/>
  <c r="J43" i="117"/>
  <c r="C44" i="117"/>
  <c r="H44" i="117"/>
  <c r="J44" i="117"/>
  <c r="C45" i="117"/>
  <c r="H45" i="117"/>
  <c r="J45" i="117"/>
  <c r="C46" i="117"/>
  <c r="H46" i="117"/>
  <c r="J46" i="117"/>
  <c r="C47" i="117"/>
  <c r="H47" i="117"/>
  <c r="J47" i="117"/>
  <c r="C48" i="117"/>
  <c r="H48" i="117"/>
  <c r="J48" i="117"/>
  <c r="C49" i="117"/>
  <c r="H49" i="117"/>
  <c r="J49" i="117"/>
  <c r="C50" i="117"/>
  <c r="H50" i="117"/>
  <c r="J50" i="117"/>
  <c r="H51" i="117"/>
  <c r="I51" i="117"/>
  <c r="J51" i="117"/>
  <c r="H4" i="118"/>
  <c r="J4" i="118"/>
  <c r="C5" i="118"/>
  <c r="H5" i="118"/>
  <c r="J5" i="118"/>
  <c r="C6" i="118"/>
  <c r="J6" i="118"/>
  <c r="C7" i="118"/>
  <c r="H7" i="118"/>
  <c r="J7" i="118"/>
  <c r="C8" i="118"/>
  <c r="H8" i="118"/>
  <c r="J8" i="118"/>
  <c r="C9" i="118"/>
  <c r="H9" i="118"/>
  <c r="J9" i="118"/>
  <c r="C10" i="118"/>
  <c r="H10" i="118"/>
  <c r="J10" i="118"/>
  <c r="C11" i="118"/>
  <c r="J11" i="118"/>
  <c r="C12" i="118"/>
  <c r="H12" i="118"/>
  <c r="J12" i="118"/>
  <c r="C13" i="118"/>
  <c r="J13" i="118"/>
  <c r="C14" i="118"/>
  <c r="H14" i="118"/>
  <c r="J14" i="118"/>
  <c r="C15" i="118"/>
  <c r="J15" i="118"/>
  <c r="C16" i="118"/>
  <c r="H16" i="118"/>
  <c r="J16" i="118"/>
  <c r="C17" i="118"/>
  <c r="J17" i="118"/>
  <c r="C18" i="118"/>
  <c r="H18" i="118"/>
  <c r="J18" i="118"/>
  <c r="C19" i="118"/>
  <c r="J19" i="118"/>
  <c r="C20" i="118"/>
  <c r="H20" i="118"/>
  <c r="J20" i="118"/>
  <c r="C21" i="118"/>
  <c r="H21" i="118"/>
  <c r="J21" i="118"/>
  <c r="C22" i="118"/>
  <c r="H22" i="118"/>
  <c r="J22" i="118"/>
  <c r="C23" i="118"/>
  <c r="H23" i="118"/>
  <c r="J23" i="118"/>
  <c r="C24" i="118"/>
  <c r="H24" i="118"/>
  <c r="J24" i="118"/>
  <c r="C25" i="118"/>
  <c r="H25" i="118"/>
  <c r="J25" i="118"/>
  <c r="C26" i="118"/>
  <c r="H26" i="118"/>
  <c r="J26" i="118"/>
  <c r="C27" i="118"/>
  <c r="H27" i="118"/>
  <c r="J27" i="118"/>
  <c r="C28" i="118"/>
  <c r="H28" i="118"/>
  <c r="J28" i="118"/>
  <c r="C29" i="118"/>
  <c r="H29" i="118"/>
  <c r="J29" i="118"/>
  <c r="C30" i="118"/>
  <c r="H30" i="118"/>
  <c r="J30" i="118"/>
  <c r="C31" i="118"/>
  <c r="H31" i="118"/>
  <c r="J31" i="118"/>
  <c r="C32" i="118"/>
  <c r="H32" i="118"/>
  <c r="J32" i="118"/>
  <c r="C33" i="118"/>
  <c r="H33" i="118"/>
  <c r="J33" i="118"/>
  <c r="C34" i="118"/>
  <c r="H34" i="118"/>
  <c r="J34" i="118"/>
  <c r="C35" i="118"/>
  <c r="H35" i="118"/>
  <c r="J35" i="118"/>
  <c r="C36" i="118"/>
  <c r="H36" i="118"/>
  <c r="J36" i="118"/>
  <c r="C37" i="118"/>
  <c r="H37" i="118"/>
  <c r="J37" i="118"/>
  <c r="C38" i="118"/>
  <c r="H38" i="118"/>
  <c r="J38" i="118"/>
  <c r="C39" i="118"/>
  <c r="H39" i="118"/>
  <c r="J39" i="118"/>
  <c r="C40" i="118"/>
  <c r="H40" i="118"/>
  <c r="J40" i="118"/>
  <c r="C41" i="118"/>
  <c r="H41" i="118"/>
  <c r="J41" i="118"/>
  <c r="C42" i="118"/>
  <c r="H42" i="118"/>
  <c r="J42" i="118"/>
  <c r="C43" i="118"/>
  <c r="H43" i="118"/>
  <c r="J43" i="118"/>
  <c r="C44" i="118"/>
  <c r="H44" i="118"/>
  <c r="J44" i="118"/>
  <c r="C45" i="118"/>
  <c r="H45" i="118"/>
  <c r="J45" i="118"/>
  <c r="C46" i="118"/>
  <c r="H46" i="118"/>
  <c r="J46" i="118"/>
  <c r="C47" i="118"/>
  <c r="H47" i="118"/>
  <c r="J47" i="118"/>
  <c r="C48" i="118"/>
  <c r="H48" i="118"/>
  <c r="J48" i="118"/>
  <c r="C49" i="118"/>
  <c r="H49" i="118"/>
  <c r="J49" i="118"/>
  <c r="C50" i="118"/>
  <c r="H50" i="118"/>
  <c r="J50" i="118"/>
  <c r="H51" i="118"/>
  <c r="I51" i="118"/>
  <c r="J51" i="118"/>
  <c r="J4" i="119"/>
  <c r="C5" i="119"/>
  <c r="J5" i="119"/>
  <c r="C6" i="119"/>
  <c r="J6" i="119"/>
  <c r="C7" i="119"/>
  <c r="J7" i="119"/>
  <c r="C8" i="119"/>
  <c r="J8" i="119"/>
  <c r="C9" i="119"/>
  <c r="J9" i="119"/>
  <c r="C10" i="119"/>
  <c r="J10" i="119"/>
  <c r="C11" i="119"/>
  <c r="J11" i="119"/>
  <c r="C12" i="119"/>
  <c r="J12" i="119"/>
  <c r="C13" i="119"/>
  <c r="J13" i="119"/>
  <c r="C14" i="119"/>
  <c r="J14" i="119"/>
  <c r="C15" i="119"/>
  <c r="J15" i="119"/>
  <c r="C16" i="119"/>
  <c r="J16" i="119"/>
  <c r="C17" i="119"/>
  <c r="J17" i="119"/>
  <c r="C18" i="119"/>
  <c r="J18" i="119"/>
  <c r="C19" i="119"/>
  <c r="J19" i="119"/>
  <c r="C20" i="119"/>
  <c r="J20" i="119"/>
  <c r="C21" i="119"/>
  <c r="H21" i="119"/>
  <c r="J21" i="119"/>
  <c r="C22" i="119"/>
  <c r="H22" i="119"/>
  <c r="J22" i="119"/>
  <c r="C23" i="119"/>
  <c r="H23" i="119"/>
  <c r="J23" i="119"/>
  <c r="C24" i="119"/>
  <c r="H24" i="119"/>
  <c r="J24" i="119"/>
  <c r="C25" i="119"/>
  <c r="H25" i="119"/>
  <c r="J25" i="119"/>
  <c r="C26" i="119"/>
  <c r="H26" i="119"/>
  <c r="J26" i="119"/>
  <c r="C27" i="119"/>
  <c r="H27" i="119"/>
  <c r="J27" i="119"/>
  <c r="C28" i="119"/>
  <c r="H28" i="119"/>
  <c r="J28" i="119"/>
  <c r="C29" i="119"/>
  <c r="H29" i="119"/>
  <c r="J29" i="119"/>
  <c r="C30" i="119"/>
  <c r="H30" i="119"/>
  <c r="J30" i="119"/>
  <c r="C31" i="119"/>
  <c r="H31" i="119"/>
  <c r="J31" i="119"/>
  <c r="C32" i="119"/>
  <c r="H32" i="119"/>
  <c r="J32" i="119"/>
  <c r="C33" i="119"/>
  <c r="H33" i="119"/>
  <c r="J33" i="119"/>
  <c r="C34" i="119"/>
  <c r="H34" i="119"/>
  <c r="J34" i="119"/>
  <c r="C35" i="119"/>
  <c r="H35" i="119"/>
  <c r="J35" i="119"/>
  <c r="C36" i="119"/>
  <c r="H36" i="119"/>
  <c r="J36" i="119"/>
  <c r="C37" i="119"/>
  <c r="H37" i="119"/>
  <c r="J37" i="119"/>
  <c r="C38" i="119"/>
  <c r="H38" i="119"/>
  <c r="J38" i="119"/>
  <c r="C39" i="119"/>
  <c r="H39" i="119"/>
  <c r="J39" i="119"/>
  <c r="C40" i="119"/>
  <c r="H40" i="119"/>
  <c r="J40" i="119"/>
  <c r="C41" i="119"/>
  <c r="H41" i="119"/>
  <c r="J41" i="119"/>
  <c r="C42" i="119"/>
  <c r="H42" i="119"/>
  <c r="J42" i="119"/>
  <c r="C43" i="119"/>
  <c r="H43" i="119"/>
  <c r="J43" i="119"/>
  <c r="C44" i="119"/>
  <c r="H44" i="119"/>
  <c r="J44" i="119"/>
  <c r="C45" i="119"/>
  <c r="H45" i="119"/>
  <c r="J45" i="119"/>
  <c r="C46" i="119"/>
  <c r="H46" i="119"/>
  <c r="J46" i="119"/>
  <c r="C47" i="119"/>
  <c r="H47" i="119"/>
  <c r="J47" i="119"/>
  <c r="C48" i="119"/>
  <c r="H48" i="119"/>
  <c r="J48" i="119"/>
  <c r="C49" i="119"/>
  <c r="H49" i="119"/>
  <c r="J49" i="119"/>
  <c r="C50" i="119"/>
  <c r="H50" i="119"/>
  <c r="J50" i="119"/>
  <c r="H51" i="119"/>
  <c r="I51" i="119"/>
  <c r="J51" i="119"/>
  <c r="J4" i="120"/>
  <c r="C5" i="120"/>
  <c r="J5" i="120"/>
  <c r="C6" i="120"/>
  <c r="J6" i="120"/>
  <c r="C7" i="120"/>
  <c r="J7" i="120"/>
  <c r="C8" i="120"/>
  <c r="J8" i="120"/>
  <c r="C9" i="120"/>
  <c r="J9" i="120"/>
  <c r="C10" i="120"/>
  <c r="J10" i="120"/>
  <c r="C11" i="120"/>
  <c r="J11" i="120"/>
  <c r="C12" i="120"/>
  <c r="J12" i="120"/>
  <c r="C13" i="120"/>
  <c r="J13" i="120"/>
  <c r="C14" i="120"/>
  <c r="J14" i="120"/>
  <c r="C15" i="120"/>
  <c r="J15" i="120"/>
  <c r="C16" i="120"/>
  <c r="J16" i="120"/>
  <c r="C17" i="120"/>
  <c r="J17" i="120"/>
  <c r="C18" i="120"/>
  <c r="J18" i="120"/>
  <c r="C19" i="120"/>
  <c r="J19" i="120"/>
  <c r="C20" i="120"/>
  <c r="J20" i="120"/>
  <c r="C21" i="120"/>
  <c r="H21" i="120"/>
  <c r="J21" i="120"/>
  <c r="C22" i="120"/>
  <c r="H22" i="120"/>
  <c r="J22" i="120"/>
  <c r="C23" i="120"/>
  <c r="H23" i="120"/>
  <c r="J23" i="120"/>
  <c r="C24" i="120"/>
  <c r="H24" i="120"/>
  <c r="J24" i="120"/>
  <c r="C25" i="120"/>
  <c r="H25" i="120"/>
  <c r="J25" i="120"/>
  <c r="C26" i="120"/>
  <c r="H26" i="120"/>
  <c r="J26" i="120"/>
  <c r="C27" i="120"/>
  <c r="H27" i="120"/>
  <c r="J27" i="120"/>
  <c r="C28" i="120"/>
  <c r="H28" i="120"/>
  <c r="J28" i="120"/>
  <c r="C29" i="120"/>
  <c r="H29" i="120"/>
  <c r="J29" i="120"/>
  <c r="C30" i="120"/>
  <c r="H30" i="120"/>
  <c r="J30" i="120"/>
  <c r="C31" i="120"/>
  <c r="H31" i="120"/>
  <c r="J31" i="120"/>
  <c r="C32" i="120"/>
  <c r="H32" i="120"/>
  <c r="J32" i="120"/>
  <c r="C33" i="120"/>
  <c r="H33" i="120"/>
  <c r="J33" i="120"/>
  <c r="C34" i="120"/>
  <c r="H34" i="120"/>
  <c r="J34" i="120"/>
  <c r="C35" i="120"/>
  <c r="H35" i="120"/>
  <c r="J35" i="120"/>
  <c r="C36" i="120"/>
  <c r="H36" i="120"/>
  <c r="J36" i="120"/>
  <c r="C37" i="120"/>
  <c r="H37" i="120"/>
  <c r="J37" i="120"/>
  <c r="C38" i="120"/>
  <c r="H38" i="120"/>
  <c r="J38" i="120"/>
  <c r="C39" i="120"/>
  <c r="H39" i="120"/>
  <c r="J39" i="120"/>
  <c r="C40" i="120"/>
  <c r="H40" i="120"/>
  <c r="J40" i="120"/>
  <c r="C41" i="120"/>
  <c r="H41" i="120"/>
  <c r="J41" i="120"/>
  <c r="C42" i="120"/>
  <c r="H42" i="120"/>
  <c r="J42" i="120"/>
  <c r="C43" i="120"/>
  <c r="H43" i="120"/>
  <c r="J43" i="120"/>
  <c r="C44" i="120"/>
  <c r="H44" i="120"/>
  <c r="J44" i="120"/>
  <c r="C45" i="120"/>
  <c r="H45" i="120"/>
  <c r="J45" i="120"/>
  <c r="C46" i="120"/>
  <c r="H46" i="120"/>
  <c r="J46" i="120"/>
  <c r="C47" i="120"/>
  <c r="H47" i="120"/>
  <c r="J47" i="120"/>
  <c r="C48" i="120"/>
  <c r="H48" i="120"/>
  <c r="J48" i="120"/>
  <c r="C49" i="120"/>
  <c r="H49" i="120"/>
  <c r="J49" i="120"/>
  <c r="C50" i="120"/>
  <c r="H50" i="120"/>
  <c r="J50" i="120"/>
  <c r="H51" i="120"/>
  <c r="I51" i="120"/>
  <c r="J51" i="120"/>
  <c r="H4" i="121"/>
  <c r="J4" i="121"/>
  <c r="C5" i="121"/>
  <c r="H5" i="121"/>
  <c r="J5" i="121"/>
  <c r="C6" i="121"/>
  <c r="H6" i="121"/>
  <c r="J6" i="121"/>
  <c r="C7" i="121"/>
  <c r="H7" i="121"/>
  <c r="J7" i="121"/>
  <c r="C8" i="121"/>
  <c r="H8" i="121"/>
  <c r="J8" i="121"/>
  <c r="C9" i="121"/>
  <c r="H9" i="121"/>
  <c r="J9" i="121"/>
  <c r="C10" i="121"/>
  <c r="H10" i="121"/>
  <c r="J10" i="121"/>
  <c r="C11" i="121"/>
  <c r="H11" i="121"/>
  <c r="J11" i="121"/>
  <c r="C12" i="121"/>
  <c r="H12" i="121"/>
  <c r="J12" i="121"/>
  <c r="C13" i="121"/>
  <c r="H13" i="121"/>
  <c r="J13" i="121"/>
  <c r="C14" i="121"/>
  <c r="H14" i="121"/>
  <c r="J14" i="121"/>
  <c r="C15" i="121"/>
  <c r="H15" i="121"/>
  <c r="J15" i="121"/>
  <c r="C16" i="121"/>
  <c r="H16" i="121"/>
  <c r="J16" i="121"/>
  <c r="C17" i="121"/>
  <c r="H17" i="121"/>
  <c r="J17" i="121"/>
  <c r="C18" i="121"/>
  <c r="H18" i="121"/>
  <c r="J18" i="121"/>
  <c r="C19" i="121"/>
  <c r="H19" i="121"/>
  <c r="J19" i="121"/>
  <c r="C20" i="121"/>
  <c r="H20" i="121"/>
  <c r="J20" i="121"/>
  <c r="C21" i="121"/>
  <c r="H21" i="121"/>
  <c r="J21" i="121"/>
  <c r="C22" i="121"/>
  <c r="H22" i="121"/>
  <c r="J22" i="121"/>
  <c r="C23" i="121"/>
  <c r="H23" i="121"/>
  <c r="J23" i="121"/>
  <c r="C24" i="121"/>
  <c r="H24" i="121"/>
  <c r="J24" i="121"/>
  <c r="C25" i="121"/>
  <c r="H25" i="121"/>
  <c r="J25" i="121"/>
  <c r="C26" i="121"/>
  <c r="H26" i="121"/>
  <c r="J26" i="121"/>
  <c r="C27" i="121"/>
  <c r="H27" i="121"/>
  <c r="J27" i="121"/>
  <c r="C28" i="121"/>
  <c r="H28" i="121"/>
  <c r="J28" i="121"/>
  <c r="C29" i="121"/>
  <c r="H29" i="121"/>
  <c r="J29" i="121"/>
  <c r="C30" i="121"/>
  <c r="H30" i="121"/>
  <c r="J30" i="121"/>
  <c r="C31" i="121"/>
  <c r="H31" i="121"/>
  <c r="J31" i="121"/>
  <c r="C32" i="121"/>
  <c r="H32" i="121"/>
  <c r="J32" i="121"/>
  <c r="C33" i="121"/>
  <c r="H33" i="121"/>
  <c r="J33" i="121"/>
  <c r="C34" i="121"/>
  <c r="H34" i="121"/>
  <c r="J34" i="121"/>
  <c r="C35" i="121"/>
  <c r="H35" i="121"/>
  <c r="J35" i="121"/>
  <c r="C36" i="121"/>
  <c r="H36" i="121"/>
  <c r="J36" i="121"/>
  <c r="C37" i="121"/>
  <c r="H37" i="121"/>
  <c r="J37" i="121"/>
  <c r="C38" i="121"/>
  <c r="H38" i="121"/>
  <c r="J38" i="121"/>
  <c r="C39" i="121"/>
  <c r="H39" i="121"/>
  <c r="J39" i="121"/>
  <c r="C40" i="121"/>
  <c r="H40" i="121"/>
  <c r="J40" i="121"/>
  <c r="C41" i="121"/>
  <c r="H41" i="121"/>
  <c r="J41" i="121"/>
  <c r="C42" i="121"/>
  <c r="H42" i="121"/>
  <c r="J42" i="121"/>
  <c r="C43" i="121"/>
  <c r="H43" i="121"/>
  <c r="J43" i="121"/>
  <c r="C44" i="121"/>
  <c r="H44" i="121"/>
  <c r="J44" i="121"/>
  <c r="C45" i="121"/>
  <c r="H45" i="121"/>
  <c r="J45" i="121"/>
  <c r="C46" i="121"/>
  <c r="H46" i="121"/>
  <c r="J46" i="121"/>
  <c r="C47" i="121"/>
  <c r="H47" i="121"/>
  <c r="J47" i="121"/>
  <c r="C48" i="121"/>
  <c r="H48" i="121"/>
  <c r="J48" i="121"/>
  <c r="C49" i="121"/>
  <c r="H49" i="121"/>
  <c r="J49" i="121"/>
  <c r="C50" i="121"/>
  <c r="H50" i="121"/>
  <c r="J50" i="121"/>
  <c r="H51" i="121"/>
  <c r="I51" i="121"/>
  <c r="J51" i="121"/>
  <c r="H4" i="122"/>
  <c r="J4" i="122"/>
  <c r="C5" i="122"/>
  <c r="H5" i="122"/>
  <c r="J5" i="122"/>
  <c r="C6" i="122"/>
  <c r="H6" i="122"/>
  <c r="J6" i="122"/>
  <c r="C7" i="122"/>
  <c r="H7" i="122"/>
  <c r="J7" i="122"/>
  <c r="C8" i="122"/>
  <c r="H8" i="122"/>
  <c r="J8" i="122"/>
  <c r="C9" i="122"/>
  <c r="H9" i="122"/>
  <c r="J9" i="122"/>
  <c r="C10" i="122"/>
  <c r="H10" i="122"/>
  <c r="J10" i="122"/>
  <c r="C11" i="122"/>
  <c r="H11" i="122"/>
  <c r="J11" i="122"/>
  <c r="C12" i="122"/>
  <c r="H12" i="122"/>
  <c r="J12" i="122"/>
  <c r="C13" i="122"/>
  <c r="H13" i="122"/>
  <c r="J13" i="122"/>
  <c r="C14" i="122"/>
  <c r="H14" i="122"/>
  <c r="J14" i="122"/>
  <c r="C15" i="122"/>
  <c r="H15" i="122"/>
  <c r="J15" i="122"/>
  <c r="C16" i="122"/>
  <c r="H16" i="122"/>
  <c r="J16" i="122"/>
  <c r="C17" i="122"/>
  <c r="H17" i="122"/>
  <c r="J17" i="122"/>
  <c r="C18" i="122"/>
  <c r="H18" i="122"/>
  <c r="J18" i="122"/>
  <c r="C19" i="122"/>
  <c r="H19" i="122"/>
  <c r="J19" i="122"/>
  <c r="C20" i="122"/>
  <c r="H20" i="122"/>
  <c r="J20" i="122"/>
  <c r="C21" i="122"/>
  <c r="H21" i="122"/>
  <c r="J21" i="122"/>
  <c r="C22" i="122"/>
  <c r="H22" i="122"/>
  <c r="J22" i="122"/>
  <c r="C23" i="122"/>
  <c r="H23" i="122"/>
  <c r="J23" i="122"/>
  <c r="C24" i="122"/>
  <c r="H24" i="122"/>
  <c r="J24" i="122"/>
  <c r="C25" i="122"/>
  <c r="H25" i="122"/>
  <c r="J25" i="122"/>
  <c r="C26" i="122"/>
  <c r="H26" i="122"/>
  <c r="J26" i="122"/>
  <c r="C27" i="122"/>
  <c r="H27" i="122"/>
  <c r="J27" i="122"/>
  <c r="C28" i="122"/>
  <c r="H28" i="122"/>
  <c r="J28" i="122"/>
  <c r="C29" i="122"/>
  <c r="H29" i="122"/>
  <c r="J29" i="122"/>
  <c r="C30" i="122"/>
  <c r="H30" i="122"/>
  <c r="J30" i="122"/>
  <c r="C31" i="122"/>
  <c r="H31" i="122"/>
  <c r="J31" i="122"/>
  <c r="C32" i="122"/>
  <c r="H32" i="122"/>
  <c r="J32" i="122"/>
  <c r="C33" i="122"/>
  <c r="H33" i="122"/>
  <c r="J33" i="122"/>
  <c r="C34" i="122"/>
  <c r="H34" i="122"/>
  <c r="J34" i="122"/>
  <c r="C35" i="122"/>
  <c r="H35" i="122"/>
  <c r="J35" i="122"/>
  <c r="C36" i="122"/>
  <c r="H36" i="122"/>
  <c r="J36" i="122"/>
  <c r="C37" i="122"/>
  <c r="H37" i="122"/>
  <c r="J37" i="122"/>
  <c r="C38" i="122"/>
  <c r="H38" i="122"/>
  <c r="J38" i="122"/>
  <c r="C39" i="122"/>
  <c r="H39" i="122"/>
  <c r="J39" i="122"/>
  <c r="C40" i="122"/>
  <c r="H40" i="122"/>
  <c r="J40" i="122"/>
  <c r="C41" i="122"/>
  <c r="H41" i="122"/>
  <c r="J41" i="122"/>
  <c r="C42" i="122"/>
  <c r="H42" i="122"/>
  <c r="J42" i="122"/>
  <c r="C43" i="122"/>
  <c r="H43" i="122"/>
  <c r="J43" i="122"/>
  <c r="C44" i="122"/>
  <c r="H44" i="122"/>
  <c r="J44" i="122"/>
  <c r="C45" i="122"/>
  <c r="H45" i="122"/>
  <c r="J45" i="122"/>
  <c r="C46" i="122"/>
  <c r="H46" i="122"/>
  <c r="J46" i="122"/>
  <c r="C47" i="122"/>
  <c r="H47" i="122"/>
  <c r="J47" i="122"/>
  <c r="C48" i="122"/>
  <c r="H48" i="122"/>
  <c r="J48" i="122"/>
  <c r="C49" i="122"/>
  <c r="H49" i="122"/>
  <c r="J49" i="122"/>
  <c r="C50" i="122"/>
  <c r="H50" i="122"/>
  <c r="J50" i="122"/>
  <c r="H51" i="122"/>
  <c r="I51" i="122"/>
  <c r="J51" i="122"/>
  <c r="J4" i="123"/>
  <c r="C5" i="123"/>
  <c r="J5" i="123"/>
  <c r="C6" i="123"/>
  <c r="J6" i="123"/>
  <c r="C7" i="123"/>
  <c r="J7" i="123"/>
  <c r="C8" i="123"/>
  <c r="J8" i="123"/>
  <c r="C9" i="123"/>
  <c r="J9" i="123"/>
  <c r="C10" i="123"/>
  <c r="J10" i="123"/>
  <c r="C11" i="123"/>
  <c r="J11" i="123"/>
  <c r="C12" i="123"/>
  <c r="J12" i="123"/>
  <c r="C13" i="123"/>
  <c r="J13" i="123"/>
  <c r="C14" i="123"/>
  <c r="J14" i="123"/>
  <c r="C15" i="123"/>
  <c r="J15" i="123"/>
  <c r="C16" i="123"/>
  <c r="J16" i="123"/>
  <c r="C17" i="123"/>
  <c r="J17" i="123"/>
  <c r="C18" i="123"/>
  <c r="J18" i="123"/>
  <c r="C19" i="123"/>
  <c r="J19" i="123"/>
  <c r="C20" i="123"/>
  <c r="J20" i="123"/>
  <c r="C21" i="123"/>
  <c r="H21" i="123"/>
  <c r="J21" i="123"/>
  <c r="C22" i="123"/>
  <c r="H22" i="123"/>
  <c r="J22" i="123"/>
  <c r="C23" i="123"/>
  <c r="H23" i="123"/>
  <c r="J23" i="123"/>
  <c r="C24" i="123"/>
  <c r="H24" i="123"/>
  <c r="J24" i="123"/>
  <c r="C25" i="123"/>
  <c r="H25" i="123"/>
  <c r="J25" i="123"/>
  <c r="C26" i="123"/>
  <c r="H26" i="123"/>
  <c r="J26" i="123"/>
  <c r="C27" i="123"/>
  <c r="H27" i="123"/>
  <c r="J27" i="123"/>
  <c r="C28" i="123"/>
  <c r="H28" i="123"/>
  <c r="J28" i="123"/>
  <c r="C29" i="123"/>
  <c r="H29" i="123"/>
  <c r="J29" i="123"/>
  <c r="C30" i="123"/>
  <c r="H30" i="123"/>
  <c r="J30" i="123"/>
  <c r="C31" i="123"/>
  <c r="H31" i="123"/>
  <c r="J31" i="123"/>
  <c r="C32" i="123"/>
  <c r="H32" i="123"/>
  <c r="J32" i="123"/>
  <c r="C33" i="123"/>
  <c r="H33" i="123"/>
  <c r="J33" i="123"/>
  <c r="C34" i="123"/>
  <c r="H34" i="123"/>
  <c r="J34" i="123"/>
  <c r="C35" i="123"/>
  <c r="H35" i="123"/>
  <c r="J35" i="123"/>
  <c r="C36" i="123"/>
  <c r="H36" i="123"/>
  <c r="J36" i="123"/>
  <c r="C37" i="123"/>
  <c r="H37" i="123"/>
  <c r="J37" i="123"/>
  <c r="C38" i="123"/>
  <c r="H38" i="123"/>
  <c r="J38" i="123"/>
  <c r="C39" i="123"/>
  <c r="H39" i="123"/>
  <c r="J39" i="123"/>
  <c r="C40" i="123"/>
  <c r="H40" i="123"/>
  <c r="J40" i="123"/>
  <c r="C41" i="123"/>
  <c r="H41" i="123"/>
  <c r="J41" i="123"/>
  <c r="C42" i="123"/>
  <c r="H42" i="123"/>
  <c r="J42" i="123"/>
  <c r="C43" i="123"/>
  <c r="H43" i="123"/>
  <c r="J43" i="123"/>
  <c r="C44" i="123"/>
  <c r="H44" i="123"/>
  <c r="J44" i="123"/>
  <c r="C45" i="123"/>
  <c r="H45" i="123"/>
  <c r="J45" i="123"/>
  <c r="C46" i="123"/>
  <c r="H46" i="123"/>
  <c r="J46" i="123"/>
  <c r="C47" i="123"/>
  <c r="H47" i="123"/>
  <c r="J47" i="123"/>
  <c r="C48" i="123"/>
  <c r="H48" i="123"/>
  <c r="J48" i="123"/>
  <c r="C49" i="123"/>
  <c r="H49" i="123"/>
  <c r="J49" i="123"/>
  <c r="C50" i="123"/>
  <c r="H50" i="123"/>
  <c r="J50" i="123"/>
  <c r="H51" i="123"/>
  <c r="I51" i="123"/>
  <c r="J51" i="123"/>
  <c r="J4" i="124"/>
  <c r="C5" i="124"/>
  <c r="J5" i="124"/>
  <c r="C6" i="124"/>
  <c r="J6" i="124"/>
  <c r="C7" i="124"/>
  <c r="J7" i="124"/>
  <c r="C8" i="124"/>
  <c r="J8" i="124"/>
  <c r="C9" i="124"/>
  <c r="J9" i="124"/>
  <c r="C10" i="124"/>
  <c r="J10" i="124"/>
  <c r="C11" i="124"/>
  <c r="J11" i="124"/>
  <c r="C12" i="124"/>
  <c r="J12" i="124"/>
  <c r="C13" i="124"/>
  <c r="J13" i="124"/>
  <c r="C14" i="124"/>
  <c r="J14" i="124"/>
  <c r="C15" i="124"/>
  <c r="J15" i="124"/>
  <c r="C16" i="124"/>
  <c r="J16" i="124"/>
  <c r="C17" i="124"/>
  <c r="J17" i="124"/>
  <c r="C18" i="124"/>
  <c r="J18" i="124"/>
  <c r="C19" i="124"/>
  <c r="J19" i="124"/>
  <c r="C20" i="124"/>
  <c r="J20" i="124"/>
  <c r="C21" i="124"/>
  <c r="H21" i="124"/>
  <c r="J21" i="124"/>
  <c r="C22" i="124"/>
  <c r="H22" i="124"/>
  <c r="J22" i="124"/>
  <c r="C23" i="124"/>
  <c r="H23" i="124"/>
  <c r="J23" i="124"/>
  <c r="C24" i="124"/>
  <c r="H24" i="124"/>
  <c r="J24" i="124"/>
  <c r="C25" i="124"/>
  <c r="H25" i="124"/>
  <c r="J25" i="124"/>
  <c r="C26" i="124"/>
  <c r="H26" i="124"/>
  <c r="J26" i="124"/>
  <c r="C27" i="124"/>
  <c r="H27" i="124"/>
  <c r="J27" i="124"/>
  <c r="C28" i="124"/>
  <c r="H28" i="124"/>
  <c r="J28" i="124"/>
  <c r="C29" i="124"/>
  <c r="H29" i="124"/>
  <c r="J29" i="124"/>
  <c r="C30" i="124"/>
  <c r="H30" i="124"/>
  <c r="J30" i="124"/>
  <c r="C31" i="124"/>
  <c r="H31" i="124"/>
  <c r="J31" i="124"/>
  <c r="C32" i="124"/>
  <c r="H32" i="124"/>
  <c r="J32" i="124"/>
  <c r="C33" i="124"/>
  <c r="H33" i="124"/>
  <c r="J33" i="124"/>
  <c r="C34" i="124"/>
  <c r="H34" i="124"/>
  <c r="J34" i="124"/>
  <c r="C35" i="124"/>
  <c r="H35" i="124"/>
  <c r="J35" i="124"/>
  <c r="C36" i="124"/>
  <c r="H36" i="124"/>
  <c r="J36" i="124"/>
  <c r="C37" i="124"/>
  <c r="H37" i="124"/>
  <c r="J37" i="124"/>
  <c r="C38" i="124"/>
  <c r="H38" i="124"/>
  <c r="J38" i="124"/>
  <c r="C39" i="124"/>
  <c r="H39" i="124"/>
  <c r="J39" i="124"/>
  <c r="C40" i="124"/>
  <c r="H40" i="124"/>
  <c r="J40" i="124"/>
  <c r="C41" i="124"/>
  <c r="H41" i="124"/>
  <c r="J41" i="124"/>
  <c r="C42" i="124"/>
  <c r="H42" i="124"/>
  <c r="J42" i="124"/>
  <c r="C43" i="124"/>
  <c r="H43" i="124"/>
  <c r="J43" i="124"/>
  <c r="C44" i="124"/>
  <c r="H44" i="124"/>
  <c r="J44" i="124"/>
  <c r="C45" i="124"/>
  <c r="H45" i="124"/>
  <c r="J45" i="124"/>
  <c r="C46" i="124"/>
  <c r="H46" i="124"/>
  <c r="J46" i="124"/>
  <c r="C47" i="124"/>
  <c r="H47" i="124"/>
  <c r="J47" i="124"/>
  <c r="C48" i="124"/>
  <c r="H48" i="124"/>
  <c r="J48" i="124"/>
  <c r="C49" i="124"/>
  <c r="H49" i="124"/>
  <c r="J49" i="124"/>
  <c r="C50" i="124"/>
  <c r="H50" i="124"/>
  <c r="J50" i="124"/>
  <c r="H51" i="124"/>
  <c r="I51" i="124"/>
  <c r="J51" i="124"/>
  <c r="J4" i="125"/>
  <c r="C5" i="125"/>
  <c r="J5" i="125"/>
  <c r="C6" i="125"/>
  <c r="J6" i="125"/>
  <c r="C7" i="125"/>
  <c r="J7" i="125"/>
  <c r="C8" i="125"/>
  <c r="J8" i="125"/>
  <c r="C9" i="125"/>
  <c r="J9" i="125"/>
  <c r="C10" i="125"/>
  <c r="J10" i="125"/>
  <c r="C11" i="125"/>
  <c r="J11" i="125"/>
  <c r="C12" i="125"/>
  <c r="J12" i="125"/>
  <c r="C13" i="125"/>
  <c r="J13" i="125"/>
  <c r="C14" i="125"/>
  <c r="J14" i="125"/>
  <c r="C15" i="125"/>
  <c r="J15" i="125"/>
  <c r="C16" i="125"/>
  <c r="J16" i="125"/>
  <c r="C17" i="125"/>
  <c r="J17" i="125"/>
  <c r="C18" i="125"/>
  <c r="J18" i="125"/>
  <c r="C19" i="125"/>
  <c r="J19" i="125"/>
  <c r="C20" i="125"/>
  <c r="J20" i="125"/>
  <c r="C21" i="125"/>
  <c r="H21" i="125"/>
  <c r="J21" i="125"/>
  <c r="C22" i="125"/>
  <c r="H22" i="125"/>
  <c r="J22" i="125"/>
  <c r="C23" i="125"/>
  <c r="H23" i="125"/>
  <c r="J23" i="125"/>
  <c r="C24" i="125"/>
  <c r="H24" i="125"/>
  <c r="J24" i="125"/>
  <c r="C25" i="125"/>
  <c r="H25" i="125"/>
  <c r="J25" i="125"/>
  <c r="C26" i="125"/>
  <c r="H26" i="125"/>
  <c r="J26" i="125"/>
  <c r="C27" i="125"/>
  <c r="H27" i="125"/>
  <c r="J27" i="125"/>
  <c r="C28" i="125"/>
  <c r="H28" i="125"/>
  <c r="J28" i="125"/>
  <c r="C29" i="125"/>
  <c r="H29" i="125"/>
  <c r="J29" i="125"/>
  <c r="C30" i="125"/>
  <c r="H30" i="125"/>
  <c r="J30" i="125"/>
  <c r="C31" i="125"/>
  <c r="H31" i="125"/>
  <c r="J31" i="125"/>
  <c r="C32" i="125"/>
  <c r="H32" i="125"/>
  <c r="J32" i="125"/>
  <c r="C33" i="125"/>
  <c r="H33" i="125"/>
  <c r="J33" i="125"/>
  <c r="C34" i="125"/>
  <c r="H34" i="125"/>
  <c r="J34" i="125"/>
  <c r="C35" i="125"/>
  <c r="H35" i="125"/>
  <c r="J35" i="125"/>
  <c r="C36" i="125"/>
  <c r="H36" i="125"/>
  <c r="J36" i="125"/>
  <c r="C37" i="125"/>
  <c r="H37" i="125"/>
  <c r="J37" i="125"/>
  <c r="C38" i="125"/>
  <c r="H38" i="125"/>
  <c r="J38" i="125"/>
  <c r="C39" i="125"/>
  <c r="H39" i="125"/>
  <c r="J39" i="125"/>
  <c r="C40" i="125"/>
  <c r="H40" i="125"/>
  <c r="J40" i="125"/>
  <c r="C41" i="125"/>
  <c r="H41" i="125"/>
  <c r="J41" i="125"/>
  <c r="C42" i="125"/>
  <c r="H42" i="125"/>
  <c r="J42" i="125"/>
  <c r="C43" i="125"/>
  <c r="H43" i="125"/>
  <c r="J43" i="125"/>
  <c r="C44" i="125"/>
  <c r="H44" i="125"/>
  <c r="J44" i="125"/>
  <c r="C45" i="125"/>
  <c r="H45" i="125"/>
  <c r="J45" i="125"/>
  <c r="C46" i="125"/>
  <c r="H46" i="125"/>
  <c r="J46" i="125"/>
  <c r="C47" i="125"/>
  <c r="H47" i="125"/>
  <c r="J47" i="125"/>
  <c r="C48" i="125"/>
  <c r="H48" i="125"/>
  <c r="J48" i="125"/>
  <c r="C49" i="125"/>
  <c r="H49" i="125"/>
  <c r="J49" i="125"/>
  <c r="C50" i="125"/>
  <c r="H50" i="125"/>
  <c r="J50" i="125"/>
  <c r="H51" i="125"/>
  <c r="I51" i="125"/>
  <c r="J51" i="125"/>
  <c r="J4" i="126"/>
  <c r="C5" i="126"/>
  <c r="J5" i="126"/>
  <c r="C6" i="126"/>
  <c r="J6" i="126"/>
  <c r="C7" i="126"/>
  <c r="J7" i="126"/>
  <c r="C8" i="126"/>
  <c r="J8" i="126"/>
  <c r="C9" i="126"/>
  <c r="J9" i="126"/>
  <c r="C10" i="126"/>
  <c r="J10" i="126"/>
  <c r="C11" i="126"/>
  <c r="J11" i="126"/>
  <c r="C12" i="126"/>
  <c r="J12" i="126"/>
  <c r="C13" i="126"/>
  <c r="J13" i="126"/>
  <c r="C14" i="126"/>
  <c r="J14" i="126"/>
  <c r="C15" i="126"/>
  <c r="J15" i="126"/>
  <c r="C16" i="126"/>
  <c r="J16" i="126"/>
  <c r="C17" i="126"/>
  <c r="J17" i="126"/>
  <c r="C18" i="126"/>
  <c r="J18" i="126"/>
  <c r="C19" i="126"/>
  <c r="J19" i="126"/>
  <c r="C20" i="126"/>
  <c r="J20" i="126"/>
  <c r="C21" i="126"/>
  <c r="H21" i="126"/>
  <c r="J21" i="126"/>
  <c r="C22" i="126"/>
  <c r="H22" i="126"/>
  <c r="J22" i="126"/>
  <c r="C23" i="126"/>
  <c r="H23" i="126"/>
  <c r="J23" i="126"/>
  <c r="C24" i="126"/>
  <c r="H24" i="126"/>
  <c r="J24" i="126"/>
  <c r="C25" i="126"/>
  <c r="H25" i="126"/>
  <c r="J25" i="126"/>
  <c r="C26" i="126"/>
  <c r="H26" i="126"/>
  <c r="J26" i="126"/>
  <c r="C27" i="126"/>
  <c r="H27" i="126"/>
  <c r="J27" i="126"/>
  <c r="C28" i="126"/>
  <c r="H28" i="126"/>
  <c r="J28" i="126"/>
  <c r="C29" i="126"/>
  <c r="H29" i="126"/>
  <c r="J29" i="126"/>
  <c r="C30" i="126"/>
  <c r="H30" i="126"/>
  <c r="J30" i="126"/>
  <c r="C31" i="126"/>
  <c r="H31" i="126"/>
  <c r="J31" i="126"/>
  <c r="C32" i="126"/>
  <c r="H32" i="126"/>
  <c r="J32" i="126"/>
  <c r="C33" i="126"/>
  <c r="H33" i="126"/>
  <c r="J33" i="126"/>
  <c r="C34" i="126"/>
  <c r="H34" i="126"/>
  <c r="J34" i="126"/>
  <c r="C35" i="126"/>
  <c r="H35" i="126"/>
  <c r="J35" i="126"/>
  <c r="C36" i="126"/>
  <c r="H36" i="126"/>
  <c r="J36" i="126"/>
  <c r="C37" i="126"/>
  <c r="H37" i="126"/>
  <c r="J37" i="126"/>
  <c r="C38" i="126"/>
  <c r="H38" i="126"/>
  <c r="J38" i="126"/>
  <c r="C39" i="126"/>
  <c r="H39" i="126"/>
  <c r="J39" i="126"/>
  <c r="C40" i="126"/>
  <c r="H40" i="126"/>
  <c r="J40" i="126"/>
  <c r="C41" i="126"/>
  <c r="H41" i="126"/>
  <c r="J41" i="126"/>
  <c r="C42" i="126"/>
  <c r="H42" i="126"/>
  <c r="J42" i="126"/>
  <c r="C43" i="126"/>
  <c r="H43" i="126"/>
  <c r="J43" i="126"/>
  <c r="C44" i="126"/>
  <c r="H44" i="126"/>
  <c r="J44" i="126"/>
  <c r="C45" i="126"/>
  <c r="H45" i="126"/>
  <c r="J45" i="126"/>
  <c r="C46" i="126"/>
  <c r="H46" i="126"/>
  <c r="J46" i="126"/>
  <c r="C47" i="126"/>
  <c r="H47" i="126"/>
  <c r="J47" i="126"/>
  <c r="C48" i="126"/>
  <c r="H48" i="126"/>
  <c r="J48" i="126"/>
  <c r="C49" i="126"/>
  <c r="H49" i="126"/>
  <c r="J49" i="126"/>
  <c r="C50" i="126"/>
  <c r="H50" i="126"/>
  <c r="J50" i="126"/>
  <c r="H51" i="126"/>
  <c r="I51" i="126"/>
  <c r="J51" i="126"/>
  <c r="J4" i="127"/>
  <c r="C5" i="127"/>
  <c r="J5" i="127"/>
  <c r="C6" i="127"/>
  <c r="J6" i="127"/>
  <c r="C7" i="127"/>
  <c r="J7" i="127"/>
  <c r="C8" i="127"/>
  <c r="J8" i="127"/>
  <c r="C9" i="127"/>
  <c r="J9" i="127"/>
  <c r="C10" i="127"/>
  <c r="J10" i="127"/>
  <c r="C11" i="127"/>
  <c r="J11" i="127"/>
  <c r="C12" i="127"/>
  <c r="J12" i="127"/>
  <c r="C13" i="127"/>
  <c r="J13" i="127"/>
  <c r="C14" i="127"/>
  <c r="J14" i="127"/>
  <c r="C15" i="127"/>
  <c r="J15" i="127"/>
  <c r="C16" i="127"/>
  <c r="J16" i="127"/>
  <c r="C17" i="127"/>
  <c r="J17" i="127"/>
  <c r="C18" i="127"/>
  <c r="J18" i="127"/>
  <c r="C19" i="127"/>
  <c r="J19" i="127"/>
  <c r="C20" i="127"/>
  <c r="J20" i="127"/>
  <c r="C21" i="127"/>
  <c r="H21" i="127"/>
  <c r="J21" i="127"/>
  <c r="C22" i="127"/>
  <c r="H22" i="127"/>
  <c r="J22" i="127"/>
  <c r="C23" i="127"/>
  <c r="H23" i="127"/>
  <c r="J23" i="127"/>
  <c r="C24" i="127"/>
  <c r="H24" i="127"/>
  <c r="J24" i="127"/>
  <c r="C25" i="127"/>
  <c r="H25" i="127"/>
  <c r="J25" i="127"/>
  <c r="C26" i="127"/>
  <c r="H26" i="127"/>
  <c r="J26" i="127"/>
  <c r="C27" i="127"/>
  <c r="H27" i="127"/>
  <c r="J27" i="127"/>
  <c r="C28" i="127"/>
  <c r="H28" i="127"/>
  <c r="J28" i="127"/>
  <c r="C29" i="127"/>
  <c r="H29" i="127"/>
  <c r="J29" i="127"/>
  <c r="C30" i="127"/>
  <c r="H30" i="127"/>
  <c r="J30" i="127"/>
  <c r="C31" i="127"/>
  <c r="H31" i="127"/>
  <c r="J31" i="127"/>
  <c r="C32" i="127"/>
  <c r="H32" i="127"/>
  <c r="J32" i="127"/>
  <c r="C33" i="127"/>
  <c r="H33" i="127"/>
  <c r="J33" i="127"/>
  <c r="C34" i="127"/>
  <c r="H34" i="127"/>
  <c r="J34" i="127"/>
  <c r="C35" i="127"/>
  <c r="H35" i="127"/>
  <c r="J35" i="127"/>
  <c r="C36" i="127"/>
  <c r="H36" i="127"/>
  <c r="J36" i="127"/>
  <c r="C37" i="127"/>
  <c r="H37" i="127"/>
  <c r="J37" i="127"/>
  <c r="C38" i="127"/>
  <c r="H38" i="127"/>
  <c r="J38" i="127"/>
  <c r="C39" i="127"/>
  <c r="H39" i="127"/>
  <c r="J39" i="127"/>
  <c r="C40" i="127"/>
  <c r="H40" i="127"/>
  <c r="J40" i="127"/>
  <c r="C41" i="127"/>
  <c r="H41" i="127"/>
  <c r="J41" i="127"/>
  <c r="C42" i="127"/>
  <c r="H42" i="127"/>
  <c r="J42" i="127"/>
  <c r="C43" i="127"/>
  <c r="H43" i="127"/>
  <c r="J43" i="127"/>
  <c r="C44" i="127"/>
  <c r="H44" i="127"/>
  <c r="J44" i="127"/>
  <c r="C45" i="127"/>
  <c r="H45" i="127"/>
  <c r="J45" i="127"/>
  <c r="C46" i="127"/>
  <c r="H46" i="127"/>
  <c r="J46" i="127"/>
  <c r="C47" i="127"/>
  <c r="H47" i="127"/>
  <c r="J47" i="127"/>
  <c r="C48" i="127"/>
  <c r="H48" i="127"/>
  <c r="J48" i="127"/>
  <c r="C49" i="127"/>
  <c r="H49" i="127"/>
  <c r="J49" i="127"/>
  <c r="C50" i="127"/>
  <c r="H50" i="127"/>
  <c r="J50" i="127"/>
  <c r="H51" i="127"/>
  <c r="I51" i="127"/>
  <c r="J51" i="127"/>
  <c r="H4" i="128"/>
  <c r="J4" i="128"/>
  <c r="C5" i="128"/>
  <c r="H5" i="128"/>
  <c r="J5" i="128"/>
  <c r="C6" i="128"/>
  <c r="H6" i="128"/>
  <c r="J6" i="128"/>
  <c r="C7" i="128"/>
  <c r="H7" i="128"/>
  <c r="J7" i="128"/>
  <c r="C8" i="128"/>
  <c r="J8" i="128"/>
  <c r="C9" i="128"/>
  <c r="H9" i="128"/>
  <c r="J9" i="128"/>
  <c r="C10" i="128"/>
  <c r="H10" i="128"/>
  <c r="J10" i="128"/>
  <c r="C11" i="128"/>
  <c r="H11" i="128"/>
  <c r="J11" i="128"/>
  <c r="C12" i="128"/>
  <c r="H12" i="128"/>
  <c r="J12" i="128"/>
  <c r="C13" i="128"/>
  <c r="H13" i="128"/>
  <c r="J13" i="128"/>
  <c r="C14" i="128"/>
  <c r="H14" i="128"/>
  <c r="J14" i="128"/>
  <c r="C15" i="128"/>
  <c r="H15" i="128"/>
  <c r="J15" i="128"/>
  <c r="C16" i="128"/>
  <c r="H16" i="128"/>
  <c r="J16" i="128"/>
  <c r="C17" i="128"/>
  <c r="H17" i="128"/>
  <c r="J17" i="128"/>
  <c r="C18" i="128"/>
  <c r="H18" i="128"/>
  <c r="J18" i="128"/>
  <c r="C19" i="128"/>
  <c r="H19" i="128"/>
  <c r="J19" i="128"/>
  <c r="C20" i="128"/>
  <c r="H20" i="128"/>
  <c r="J20" i="128"/>
  <c r="C21" i="128"/>
  <c r="H21" i="128"/>
  <c r="J21" i="128"/>
  <c r="C22" i="128"/>
  <c r="H22" i="128"/>
  <c r="J22" i="128"/>
  <c r="C23" i="128"/>
  <c r="H23" i="128"/>
  <c r="J23" i="128"/>
  <c r="C24" i="128"/>
  <c r="H24" i="128"/>
  <c r="J24" i="128"/>
  <c r="C25" i="128"/>
  <c r="H25" i="128"/>
  <c r="J25" i="128"/>
  <c r="C26" i="128"/>
  <c r="H26" i="128"/>
  <c r="J26" i="128"/>
  <c r="C27" i="128"/>
  <c r="H27" i="128"/>
  <c r="J27" i="128"/>
  <c r="C28" i="128"/>
  <c r="H28" i="128"/>
  <c r="J28" i="128"/>
  <c r="C29" i="128"/>
  <c r="H29" i="128"/>
  <c r="J29" i="128"/>
  <c r="C30" i="128"/>
  <c r="H30" i="128"/>
  <c r="J30" i="128"/>
  <c r="C31" i="128"/>
  <c r="H31" i="128"/>
  <c r="J31" i="128"/>
  <c r="C32" i="128"/>
  <c r="H32" i="128"/>
  <c r="J32" i="128"/>
  <c r="C33" i="128"/>
  <c r="H33" i="128"/>
  <c r="J33" i="128"/>
  <c r="C34" i="128"/>
  <c r="H34" i="128"/>
  <c r="J34" i="128"/>
  <c r="C35" i="128"/>
  <c r="H35" i="128"/>
  <c r="J35" i="128"/>
  <c r="C36" i="128"/>
  <c r="H36" i="128"/>
  <c r="J36" i="128"/>
  <c r="C37" i="128"/>
  <c r="H37" i="128"/>
  <c r="J37" i="128"/>
  <c r="C38" i="128"/>
  <c r="H38" i="128"/>
  <c r="J38" i="128"/>
  <c r="C39" i="128"/>
  <c r="H39" i="128"/>
  <c r="J39" i="128"/>
  <c r="C40" i="128"/>
  <c r="H40" i="128"/>
  <c r="J40" i="128"/>
  <c r="C41" i="128"/>
  <c r="H41" i="128"/>
  <c r="J41" i="128"/>
  <c r="C42" i="128"/>
  <c r="H42" i="128"/>
  <c r="J42" i="128"/>
  <c r="C43" i="128"/>
  <c r="H43" i="128"/>
  <c r="J43" i="128"/>
  <c r="C44" i="128"/>
  <c r="H44" i="128"/>
  <c r="J44" i="128"/>
  <c r="C45" i="128"/>
  <c r="H45" i="128"/>
  <c r="J45" i="128"/>
  <c r="C46" i="128"/>
  <c r="H46" i="128"/>
  <c r="J46" i="128"/>
  <c r="C47" i="128"/>
  <c r="H47" i="128"/>
  <c r="J47" i="128"/>
  <c r="C48" i="128"/>
  <c r="H48" i="128"/>
  <c r="J48" i="128"/>
  <c r="C49" i="128"/>
  <c r="H49" i="128"/>
  <c r="J49" i="128"/>
  <c r="C50" i="128"/>
  <c r="H50" i="128"/>
  <c r="J50" i="128"/>
  <c r="C51" i="128"/>
  <c r="H51" i="128"/>
  <c r="J51" i="128"/>
  <c r="C52" i="128"/>
  <c r="H52" i="128"/>
  <c r="J52" i="128"/>
  <c r="C53" i="128"/>
  <c r="H53" i="128"/>
  <c r="J53" i="128"/>
  <c r="C54" i="128"/>
  <c r="H54" i="128"/>
  <c r="J54" i="128"/>
  <c r="C55" i="128"/>
  <c r="H55" i="128"/>
  <c r="J55" i="128"/>
  <c r="C56" i="128"/>
  <c r="H56" i="128"/>
  <c r="J56" i="128"/>
  <c r="C57" i="128"/>
  <c r="H57" i="128"/>
  <c r="J57" i="128"/>
  <c r="C58" i="128"/>
  <c r="H58" i="128"/>
  <c r="J58" i="128"/>
  <c r="C59" i="128"/>
  <c r="H59" i="128"/>
  <c r="J59" i="128"/>
  <c r="C60" i="128"/>
  <c r="H60" i="128"/>
  <c r="J60" i="128"/>
  <c r="C61" i="128"/>
  <c r="H61" i="128"/>
  <c r="J61" i="128"/>
  <c r="C62" i="128"/>
  <c r="H62" i="128"/>
  <c r="J62" i="128"/>
  <c r="C63" i="128"/>
  <c r="H63" i="128"/>
  <c r="J63" i="128"/>
  <c r="C64" i="128"/>
  <c r="H64" i="128"/>
  <c r="J64" i="128"/>
  <c r="C65" i="128"/>
  <c r="H65" i="128"/>
  <c r="J65" i="128"/>
  <c r="C66" i="128"/>
  <c r="H66" i="128"/>
  <c r="J66" i="128"/>
  <c r="C67" i="128"/>
  <c r="H67" i="128"/>
  <c r="J67" i="128"/>
  <c r="C68" i="128"/>
  <c r="H68" i="128"/>
  <c r="J68" i="128"/>
  <c r="C69" i="128"/>
  <c r="H69" i="128"/>
  <c r="J69" i="128"/>
  <c r="C70" i="128"/>
  <c r="H70" i="128"/>
  <c r="J70" i="128"/>
  <c r="H71" i="128"/>
  <c r="I71" i="128"/>
  <c r="J71" i="128"/>
  <c r="J4" i="130"/>
  <c r="C5" i="130"/>
  <c r="J5" i="130"/>
  <c r="C6" i="130"/>
  <c r="J6" i="130"/>
  <c r="C7" i="130"/>
  <c r="J7" i="130"/>
  <c r="C8" i="130"/>
  <c r="J8" i="130"/>
  <c r="C9" i="130"/>
  <c r="J9" i="130"/>
  <c r="C10" i="130"/>
  <c r="J10" i="130"/>
  <c r="C11" i="130"/>
  <c r="J11" i="130"/>
  <c r="C12" i="130"/>
  <c r="J12" i="130"/>
  <c r="C13" i="130"/>
  <c r="J13" i="130"/>
  <c r="C14" i="130"/>
  <c r="J14" i="130"/>
  <c r="C15" i="130"/>
  <c r="J15" i="130"/>
  <c r="C16" i="130"/>
  <c r="J16" i="130"/>
  <c r="C17" i="130"/>
  <c r="J17" i="130"/>
  <c r="C18" i="130"/>
  <c r="J18" i="130"/>
  <c r="C19" i="130"/>
  <c r="J19" i="130"/>
  <c r="C20" i="130"/>
  <c r="J20" i="130"/>
  <c r="C21" i="130"/>
  <c r="H21" i="130"/>
  <c r="J21" i="130"/>
  <c r="C22" i="130"/>
  <c r="H22" i="130"/>
  <c r="J22" i="130"/>
  <c r="C23" i="130"/>
  <c r="H23" i="130"/>
  <c r="J23" i="130"/>
  <c r="C24" i="130"/>
  <c r="H24" i="130"/>
  <c r="J24" i="130"/>
  <c r="C25" i="130"/>
  <c r="H25" i="130"/>
  <c r="J25" i="130"/>
  <c r="C26" i="130"/>
  <c r="H26" i="130"/>
  <c r="J26" i="130"/>
  <c r="C27" i="130"/>
  <c r="H27" i="130"/>
  <c r="J27" i="130"/>
  <c r="C28" i="130"/>
  <c r="H28" i="130"/>
  <c r="J28" i="130"/>
  <c r="C29" i="130"/>
  <c r="H29" i="130"/>
  <c r="J29" i="130"/>
  <c r="C30" i="130"/>
  <c r="H30" i="130"/>
  <c r="J30" i="130"/>
  <c r="C31" i="130"/>
  <c r="H31" i="130"/>
  <c r="J31" i="130"/>
  <c r="C32" i="130"/>
  <c r="H32" i="130"/>
  <c r="J32" i="130"/>
  <c r="C33" i="130"/>
  <c r="H33" i="130"/>
  <c r="J33" i="130"/>
  <c r="C34" i="130"/>
  <c r="H34" i="130"/>
  <c r="J34" i="130"/>
  <c r="C35" i="130"/>
  <c r="H35" i="130"/>
  <c r="J35" i="130"/>
  <c r="C36" i="130"/>
  <c r="H36" i="130"/>
  <c r="J36" i="130"/>
  <c r="C37" i="130"/>
  <c r="H37" i="130"/>
  <c r="J37" i="130"/>
  <c r="C38" i="130"/>
  <c r="H38" i="130"/>
  <c r="J38" i="130"/>
  <c r="C39" i="130"/>
  <c r="H39" i="130"/>
  <c r="J39" i="130"/>
  <c r="C40" i="130"/>
  <c r="H40" i="130"/>
  <c r="J40" i="130"/>
  <c r="C41" i="130"/>
  <c r="H41" i="130"/>
  <c r="J41" i="130"/>
  <c r="C42" i="130"/>
  <c r="H42" i="130"/>
  <c r="J42" i="130"/>
  <c r="C43" i="130"/>
  <c r="H43" i="130"/>
  <c r="J43" i="130"/>
  <c r="C44" i="130"/>
  <c r="H44" i="130"/>
  <c r="J44" i="130"/>
  <c r="C45" i="130"/>
  <c r="H45" i="130"/>
  <c r="J45" i="130"/>
  <c r="C46" i="130"/>
  <c r="H46" i="130"/>
  <c r="J46" i="130"/>
  <c r="C47" i="130"/>
  <c r="H47" i="130"/>
  <c r="J47" i="130"/>
  <c r="C48" i="130"/>
  <c r="H48" i="130"/>
  <c r="J48" i="130"/>
  <c r="C49" i="130"/>
  <c r="H49" i="130"/>
  <c r="J49" i="130"/>
  <c r="C50" i="130"/>
  <c r="H50" i="130"/>
  <c r="J50" i="130"/>
  <c r="H51" i="130"/>
  <c r="I51" i="130"/>
  <c r="J51" i="130"/>
  <c r="J4" i="131"/>
  <c r="C5" i="131"/>
  <c r="J5" i="131"/>
  <c r="C6" i="131"/>
  <c r="J6" i="131"/>
  <c r="C7" i="131"/>
  <c r="J7" i="131"/>
  <c r="C8" i="131"/>
  <c r="J8" i="131"/>
  <c r="C9" i="131"/>
  <c r="J9" i="131"/>
  <c r="C10" i="131"/>
  <c r="J10" i="131"/>
  <c r="C11" i="131"/>
  <c r="J11" i="131"/>
  <c r="C12" i="131"/>
  <c r="J12" i="131"/>
  <c r="C13" i="131"/>
  <c r="J13" i="131"/>
  <c r="C14" i="131"/>
  <c r="J14" i="131"/>
  <c r="C15" i="131"/>
  <c r="J15" i="131"/>
  <c r="C16" i="131"/>
  <c r="J16" i="131"/>
  <c r="C17" i="131"/>
  <c r="J17" i="131"/>
  <c r="C18" i="131"/>
  <c r="J18" i="131"/>
  <c r="C19" i="131"/>
  <c r="J19" i="131"/>
  <c r="C20" i="131"/>
  <c r="J20" i="131"/>
  <c r="C21" i="131"/>
  <c r="H21" i="131"/>
  <c r="J21" i="131"/>
  <c r="C22" i="131"/>
  <c r="H22" i="131"/>
  <c r="J22" i="131"/>
  <c r="C23" i="131"/>
  <c r="H23" i="131"/>
  <c r="J23" i="131"/>
  <c r="C24" i="131"/>
  <c r="H24" i="131"/>
  <c r="J24" i="131"/>
  <c r="C25" i="131"/>
  <c r="H25" i="131"/>
  <c r="J25" i="131"/>
  <c r="C26" i="131"/>
  <c r="H26" i="131"/>
  <c r="J26" i="131"/>
  <c r="C27" i="131"/>
  <c r="H27" i="131"/>
  <c r="J27" i="131"/>
  <c r="C28" i="131"/>
  <c r="H28" i="131"/>
  <c r="J28" i="131"/>
  <c r="C29" i="131"/>
  <c r="H29" i="131"/>
  <c r="J29" i="131"/>
  <c r="C30" i="131"/>
  <c r="H30" i="131"/>
  <c r="J30" i="131"/>
  <c r="C31" i="131"/>
  <c r="H31" i="131"/>
  <c r="J31" i="131"/>
  <c r="C32" i="131"/>
  <c r="H32" i="131"/>
  <c r="J32" i="131"/>
  <c r="C33" i="131"/>
  <c r="H33" i="131"/>
  <c r="J33" i="131"/>
  <c r="C34" i="131"/>
  <c r="H34" i="131"/>
  <c r="J34" i="131"/>
  <c r="C35" i="131"/>
  <c r="H35" i="131"/>
  <c r="J35" i="131"/>
  <c r="C36" i="131"/>
  <c r="H36" i="131"/>
  <c r="J36" i="131"/>
  <c r="C37" i="131"/>
  <c r="H37" i="131"/>
  <c r="J37" i="131"/>
  <c r="C38" i="131"/>
  <c r="H38" i="131"/>
  <c r="J38" i="131"/>
  <c r="C39" i="131"/>
  <c r="H39" i="131"/>
  <c r="J39" i="131"/>
  <c r="C40" i="131"/>
  <c r="H40" i="131"/>
  <c r="J40" i="131"/>
  <c r="C41" i="131"/>
  <c r="H41" i="131"/>
  <c r="J41" i="131"/>
  <c r="C42" i="131"/>
  <c r="H42" i="131"/>
  <c r="J42" i="131"/>
  <c r="C43" i="131"/>
  <c r="H43" i="131"/>
  <c r="J43" i="131"/>
  <c r="C44" i="131"/>
  <c r="H44" i="131"/>
  <c r="J44" i="131"/>
  <c r="C45" i="131"/>
  <c r="H45" i="131"/>
  <c r="J45" i="131"/>
  <c r="C46" i="131"/>
  <c r="H46" i="131"/>
  <c r="J46" i="131"/>
  <c r="C47" i="131"/>
  <c r="H47" i="131"/>
  <c r="J47" i="131"/>
  <c r="C48" i="131"/>
  <c r="H48" i="131"/>
  <c r="J48" i="131"/>
  <c r="C49" i="131"/>
  <c r="H49" i="131"/>
  <c r="J49" i="131"/>
  <c r="C50" i="131"/>
  <c r="H50" i="131"/>
  <c r="J50" i="131"/>
  <c r="H51" i="131"/>
  <c r="I51" i="131"/>
  <c r="J51" i="131"/>
  <c r="H4" i="132"/>
  <c r="J4" i="132"/>
  <c r="C5" i="132"/>
  <c r="H5" i="132"/>
  <c r="J5" i="132"/>
  <c r="C6" i="132"/>
  <c r="H6" i="132"/>
  <c r="J6" i="132"/>
  <c r="C7" i="132"/>
  <c r="H7" i="132"/>
  <c r="J7" i="132"/>
  <c r="C8" i="132"/>
  <c r="H8" i="132"/>
  <c r="J8" i="132"/>
  <c r="C9" i="132"/>
  <c r="H9" i="132"/>
  <c r="J9" i="132"/>
  <c r="C10" i="132"/>
  <c r="H10" i="132"/>
  <c r="J10" i="132"/>
  <c r="C11" i="132"/>
  <c r="H11" i="132"/>
  <c r="J11" i="132"/>
  <c r="C12" i="132"/>
  <c r="H12" i="132"/>
  <c r="J12" i="132"/>
  <c r="C13" i="132"/>
  <c r="H13" i="132"/>
  <c r="J13" i="132"/>
  <c r="C14" i="132"/>
  <c r="H14" i="132"/>
  <c r="J14" i="132"/>
  <c r="C15" i="132"/>
  <c r="H15" i="132"/>
  <c r="J15" i="132"/>
  <c r="C16" i="132"/>
  <c r="H16" i="132"/>
  <c r="J16" i="132"/>
  <c r="C17" i="132"/>
  <c r="H17" i="132"/>
  <c r="J17" i="132"/>
  <c r="C18" i="132"/>
  <c r="H18" i="132"/>
  <c r="J18" i="132"/>
  <c r="C19" i="132"/>
  <c r="H19" i="132"/>
  <c r="J19" i="132"/>
  <c r="C20" i="132"/>
  <c r="H20" i="132"/>
  <c r="J20" i="132"/>
  <c r="C21" i="132"/>
  <c r="H21" i="132"/>
  <c r="J21" i="132"/>
  <c r="C22" i="132"/>
  <c r="H22" i="132"/>
  <c r="J22" i="132"/>
  <c r="C23" i="132"/>
  <c r="H23" i="132"/>
  <c r="J23" i="132"/>
  <c r="C24" i="132"/>
  <c r="H24" i="132"/>
  <c r="J24" i="132"/>
  <c r="C25" i="132"/>
  <c r="H25" i="132"/>
  <c r="J25" i="132"/>
  <c r="C26" i="132"/>
  <c r="H26" i="132"/>
  <c r="J26" i="132"/>
  <c r="C27" i="132"/>
  <c r="H27" i="132"/>
  <c r="J27" i="132"/>
  <c r="C28" i="132"/>
  <c r="H28" i="132"/>
  <c r="J28" i="132"/>
  <c r="C29" i="132"/>
  <c r="H29" i="132"/>
  <c r="J29" i="132"/>
  <c r="C30" i="132"/>
  <c r="H30" i="132"/>
  <c r="J30" i="132"/>
  <c r="C31" i="132"/>
  <c r="H31" i="132"/>
  <c r="J31" i="132"/>
  <c r="C32" i="132"/>
  <c r="H32" i="132"/>
  <c r="J32" i="132"/>
  <c r="C33" i="132"/>
  <c r="H33" i="132"/>
  <c r="J33" i="132"/>
  <c r="C34" i="132"/>
  <c r="H34" i="132"/>
  <c r="J34" i="132"/>
  <c r="C35" i="132"/>
  <c r="H35" i="132"/>
  <c r="J35" i="132"/>
  <c r="C36" i="132"/>
  <c r="H36" i="132"/>
  <c r="J36" i="132"/>
  <c r="C37" i="132"/>
  <c r="H37" i="132"/>
  <c r="J37" i="132"/>
  <c r="C38" i="132"/>
  <c r="H38" i="132"/>
  <c r="J38" i="132"/>
  <c r="C39" i="132"/>
  <c r="H39" i="132"/>
  <c r="J39" i="132"/>
  <c r="C40" i="132"/>
  <c r="H40" i="132"/>
  <c r="J40" i="132"/>
  <c r="C41" i="132"/>
  <c r="H41" i="132"/>
  <c r="J41" i="132"/>
  <c r="C42" i="132"/>
  <c r="H42" i="132"/>
  <c r="J42" i="132"/>
  <c r="C43" i="132"/>
  <c r="H43" i="132"/>
  <c r="J43" i="132"/>
  <c r="C44" i="132"/>
  <c r="H44" i="132"/>
  <c r="J44" i="132"/>
  <c r="C45" i="132"/>
  <c r="H45" i="132"/>
  <c r="J45" i="132"/>
  <c r="C46" i="132"/>
  <c r="H46" i="132"/>
  <c r="J46" i="132"/>
  <c r="C47" i="132"/>
  <c r="H47" i="132"/>
  <c r="J47" i="132"/>
  <c r="C48" i="132"/>
  <c r="H48" i="132"/>
  <c r="J48" i="132"/>
  <c r="C49" i="132"/>
  <c r="H49" i="132"/>
  <c r="J49" i="132"/>
  <c r="C50" i="132"/>
  <c r="H50" i="132"/>
  <c r="J50" i="132"/>
  <c r="H51" i="132"/>
  <c r="I51" i="132"/>
  <c r="J51" i="132"/>
  <c r="J4" i="133"/>
  <c r="C5" i="133"/>
  <c r="J5" i="133"/>
  <c r="C6" i="133"/>
  <c r="J6" i="133"/>
  <c r="C7" i="133"/>
  <c r="J7" i="133"/>
  <c r="C8" i="133"/>
  <c r="J8" i="133"/>
  <c r="C9" i="133"/>
  <c r="J9" i="133"/>
  <c r="C10" i="133"/>
  <c r="J10" i="133"/>
  <c r="C11" i="133"/>
  <c r="J11" i="133"/>
  <c r="C12" i="133"/>
  <c r="J12" i="133"/>
  <c r="C13" i="133"/>
  <c r="J13" i="133"/>
  <c r="C14" i="133"/>
  <c r="J14" i="133"/>
  <c r="C15" i="133"/>
  <c r="J15" i="133"/>
  <c r="C16" i="133"/>
  <c r="J16" i="133"/>
  <c r="C17" i="133"/>
  <c r="J17" i="133"/>
  <c r="C18" i="133"/>
  <c r="J18" i="133"/>
  <c r="C19" i="133"/>
  <c r="J19" i="133"/>
  <c r="C20" i="133"/>
  <c r="J20" i="133"/>
  <c r="C21" i="133"/>
  <c r="H21" i="133"/>
  <c r="J21" i="133"/>
  <c r="C22" i="133"/>
  <c r="H22" i="133"/>
  <c r="J22" i="133"/>
  <c r="C23" i="133"/>
  <c r="H23" i="133"/>
  <c r="J23" i="133"/>
  <c r="C24" i="133"/>
  <c r="H24" i="133"/>
  <c r="J24" i="133"/>
  <c r="C25" i="133"/>
  <c r="H25" i="133"/>
  <c r="J25" i="133"/>
  <c r="C26" i="133"/>
  <c r="H26" i="133"/>
  <c r="J26" i="133"/>
  <c r="C27" i="133"/>
  <c r="H27" i="133"/>
  <c r="J27" i="133"/>
  <c r="C28" i="133"/>
  <c r="H28" i="133"/>
  <c r="J28" i="133"/>
  <c r="C29" i="133"/>
  <c r="H29" i="133"/>
  <c r="J29" i="133"/>
  <c r="C30" i="133"/>
  <c r="H30" i="133"/>
  <c r="J30" i="133"/>
  <c r="C31" i="133"/>
  <c r="H31" i="133"/>
  <c r="J31" i="133"/>
  <c r="C32" i="133"/>
  <c r="H32" i="133"/>
  <c r="J32" i="133"/>
  <c r="C33" i="133"/>
  <c r="H33" i="133"/>
  <c r="J33" i="133"/>
  <c r="C34" i="133"/>
  <c r="H34" i="133"/>
  <c r="J34" i="133"/>
  <c r="C35" i="133"/>
  <c r="H35" i="133"/>
  <c r="J35" i="133"/>
  <c r="C36" i="133"/>
  <c r="H36" i="133"/>
  <c r="J36" i="133"/>
  <c r="C37" i="133"/>
  <c r="H37" i="133"/>
  <c r="J37" i="133"/>
  <c r="C38" i="133"/>
  <c r="H38" i="133"/>
  <c r="J38" i="133"/>
  <c r="C39" i="133"/>
  <c r="H39" i="133"/>
  <c r="J39" i="133"/>
  <c r="C40" i="133"/>
  <c r="H40" i="133"/>
  <c r="J40" i="133"/>
  <c r="C41" i="133"/>
  <c r="H41" i="133"/>
  <c r="J41" i="133"/>
  <c r="C42" i="133"/>
  <c r="H42" i="133"/>
  <c r="J42" i="133"/>
  <c r="C43" i="133"/>
  <c r="H43" i="133"/>
  <c r="J43" i="133"/>
  <c r="C44" i="133"/>
  <c r="H44" i="133"/>
  <c r="J44" i="133"/>
  <c r="C45" i="133"/>
  <c r="H45" i="133"/>
  <c r="J45" i="133"/>
  <c r="C46" i="133"/>
  <c r="H46" i="133"/>
  <c r="J46" i="133"/>
  <c r="C47" i="133"/>
  <c r="H47" i="133"/>
  <c r="J47" i="133"/>
  <c r="C48" i="133"/>
  <c r="H48" i="133"/>
  <c r="J48" i="133"/>
  <c r="C49" i="133"/>
  <c r="H49" i="133"/>
  <c r="J49" i="133"/>
  <c r="C50" i="133"/>
  <c r="H50" i="133"/>
  <c r="J50" i="133"/>
  <c r="H51" i="133"/>
  <c r="I51" i="133"/>
  <c r="J51" i="133"/>
  <c r="H4" i="134"/>
  <c r="J4" i="134"/>
  <c r="C5" i="134"/>
  <c r="H5" i="134"/>
  <c r="J5" i="134"/>
  <c r="C6" i="134"/>
  <c r="H6" i="134"/>
  <c r="J6" i="134"/>
  <c r="C7" i="134"/>
  <c r="H7" i="134"/>
  <c r="J7" i="134"/>
  <c r="C8" i="134"/>
  <c r="H8" i="134"/>
  <c r="J8" i="134"/>
  <c r="C9" i="134"/>
  <c r="H9" i="134"/>
  <c r="J9" i="134"/>
  <c r="C10" i="134"/>
  <c r="H10" i="134"/>
  <c r="J10" i="134"/>
  <c r="C11" i="134"/>
  <c r="H11" i="134"/>
  <c r="J11" i="134"/>
  <c r="C12" i="134"/>
  <c r="H12" i="134"/>
  <c r="J12" i="134"/>
  <c r="C13" i="134"/>
  <c r="H13" i="134"/>
  <c r="J13" i="134"/>
  <c r="C14" i="134"/>
  <c r="H14" i="134"/>
  <c r="J14" i="134"/>
  <c r="C15" i="134"/>
  <c r="H15" i="134"/>
  <c r="J15" i="134"/>
  <c r="C16" i="134"/>
  <c r="H16" i="134"/>
  <c r="J16" i="134"/>
  <c r="C17" i="134"/>
  <c r="H17" i="134"/>
  <c r="J17" i="134"/>
  <c r="C18" i="134"/>
  <c r="H18" i="134"/>
  <c r="J18" i="134"/>
  <c r="C19" i="134"/>
  <c r="H19" i="134"/>
  <c r="J19" i="134"/>
  <c r="C20" i="134"/>
  <c r="H20" i="134"/>
  <c r="J20" i="134"/>
  <c r="C21" i="134"/>
  <c r="H21" i="134"/>
  <c r="J21" i="134"/>
  <c r="C22" i="134"/>
  <c r="H22" i="134"/>
  <c r="J22" i="134"/>
  <c r="C23" i="134"/>
  <c r="H23" i="134"/>
  <c r="J23" i="134"/>
  <c r="C24" i="134"/>
  <c r="H24" i="134"/>
  <c r="J24" i="134"/>
  <c r="C25" i="134"/>
  <c r="H25" i="134"/>
  <c r="J25" i="134"/>
  <c r="C26" i="134"/>
  <c r="H26" i="134"/>
  <c r="J26" i="134"/>
  <c r="C27" i="134"/>
  <c r="H27" i="134"/>
  <c r="J27" i="134"/>
  <c r="C28" i="134"/>
  <c r="H28" i="134"/>
  <c r="J28" i="134"/>
  <c r="C29" i="134"/>
  <c r="H29" i="134"/>
  <c r="J29" i="134"/>
  <c r="C30" i="134"/>
  <c r="H30" i="134"/>
  <c r="J30" i="134"/>
  <c r="C31" i="134"/>
  <c r="H31" i="134"/>
  <c r="J31" i="134"/>
  <c r="C32" i="134"/>
  <c r="H32" i="134"/>
  <c r="J32" i="134"/>
  <c r="C33" i="134"/>
  <c r="H33" i="134"/>
  <c r="J33" i="134"/>
  <c r="C34" i="134"/>
  <c r="H34" i="134"/>
  <c r="J34" i="134"/>
  <c r="C35" i="134"/>
  <c r="H35" i="134"/>
  <c r="J35" i="134"/>
  <c r="C36" i="134"/>
  <c r="H36" i="134"/>
  <c r="J36" i="134"/>
  <c r="C37" i="134"/>
  <c r="H37" i="134"/>
  <c r="J37" i="134"/>
  <c r="C38" i="134"/>
  <c r="H38" i="134"/>
  <c r="J38" i="134"/>
  <c r="C39" i="134"/>
  <c r="H39" i="134"/>
  <c r="J39" i="134"/>
  <c r="C40" i="134"/>
  <c r="H40" i="134"/>
  <c r="J40" i="134"/>
  <c r="C41" i="134"/>
  <c r="H41" i="134"/>
  <c r="J41" i="134"/>
  <c r="C42" i="134"/>
  <c r="H42" i="134"/>
  <c r="J42" i="134"/>
  <c r="C43" i="134"/>
  <c r="H43" i="134"/>
  <c r="J43" i="134"/>
  <c r="C44" i="134"/>
  <c r="H44" i="134"/>
  <c r="J44" i="134"/>
  <c r="C45" i="134"/>
  <c r="H45" i="134"/>
  <c r="J45" i="134"/>
  <c r="C46" i="134"/>
  <c r="H46" i="134"/>
  <c r="J46" i="134"/>
  <c r="C47" i="134"/>
  <c r="H47" i="134"/>
  <c r="J47" i="134"/>
  <c r="C48" i="134"/>
  <c r="H48" i="134"/>
  <c r="J48" i="134"/>
  <c r="C49" i="134"/>
  <c r="H49" i="134"/>
  <c r="J49" i="134"/>
  <c r="C50" i="134"/>
  <c r="H50" i="134"/>
  <c r="J50" i="134"/>
  <c r="H51" i="134"/>
  <c r="I51" i="134"/>
  <c r="J51" i="134"/>
  <c r="J4" i="135"/>
  <c r="C5" i="135"/>
  <c r="J5" i="135"/>
  <c r="C6" i="135"/>
  <c r="J6" i="135"/>
  <c r="C7" i="135"/>
  <c r="J7" i="135"/>
  <c r="C8" i="135"/>
  <c r="J8" i="135"/>
  <c r="C9" i="135"/>
  <c r="J9" i="135"/>
  <c r="C10" i="135"/>
  <c r="J10" i="135"/>
  <c r="C11" i="135"/>
  <c r="J11" i="135"/>
  <c r="C12" i="135"/>
  <c r="J12" i="135"/>
  <c r="C13" i="135"/>
  <c r="J13" i="135"/>
  <c r="C14" i="135"/>
  <c r="J14" i="135"/>
  <c r="C15" i="135"/>
  <c r="J15" i="135"/>
  <c r="C16" i="135"/>
  <c r="J16" i="135"/>
  <c r="C17" i="135"/>
  <c r="J17" i="135"/>
  <c r="C18" i="135"/>
  <c r="J18" i="135"/>
  <c r="C19" i="135"/>
  <c r="J19" i="135"/>
  <c r="C20" i="135"/>
  <c r="J20" i="135"/>
  <c r="C21" i="135"/>
  <c r="H21" i="135"/>
  <c r="J21" i="135"/>
  <c r="C22" i="135"/>
  <c r="H22" i="135"/>
  <c r="J22" i="135"/>
  <c r="C23" i="135"/>
  <c r="H23" i="135"/>
  <c r="J23" i="135"/>
  <c r="C24" i="135"/>
  <c r="H24" i="135"/>
  <c r="J24" i="135"/>
  <c r="C25" i="135"/>
  <c r="H25" i="135"/>
  <c r="J25" i="135"/>
  <c r="C26" i="135"/>
  <c r="H26" i="135"/>
  <c r="J26" i="135"/>
  <c r="C27" i="135"/>
  <c r="H27" i="135"/>
  <c r="J27" i="135"/>
  <c r="C28" i="135"/>
  <c r="H28" i="135"/>
  <c r="J28" i="135"/>
  <c r="C29" i="135"/>
  <c r="H29" i="135"/>
  <c r="J29" i="135"/>
  <c r="C30" i="135"/>
  <c r="H30" i="135"/>
  <c r="J30" i="135"/>
  <c r="C31" i="135"/>
  <c r="H31" i="135"/>
  <c r="J31" i="135"/>
  <c r="C32" i="135"/>
  <c r="H32" i="135"/>
  <c r="J32" i="135"/>
  <c r="C33" i="135"/>
  <c r="H33" i="135"/>
  <c r="J33" i="135"/>
  <c r="C34" i="135"/>
  <c r="H34" i="135"/>
  <c r="J34" i="135"/>
  <c r="C35" i="135"/>
  <c r="H35" i="135"/>
  <c r="J35" i="135"/>
  <c r="C36" i="135"/>
  <c r="H36" i="135"/>
  <c r="J36" i="135"/>
  <c r="C37" i="135"/>
  <c r="H37" i="135"/>
  <c r="J37" i="135"/>
  <c r="C38" i="135"/>
  <c r="H38" i="135"/>
  <c r="J38" i="135"/>
  <c r="C39" i="135"/>
  <c r="H39" i="135"/>
  <c r="J39" i="135"/>
  <c r="C40" i="135"/>
  <c r="H40" i="135"/>
  <c r="J40" i="135"/>
  <c r="C41" i="135"/>
  <c r="H41" i="135"/>
  <c r="J41" i="135"/>
  <c r="C42" i="135"/>
  <c r="H42" i="135"/>
  <c r="J42" i="135"/>
  <c r="C43" i="135"/>
  <c r="H43" i="135"/>
  <c r="J43" i="135"/>
  <c r="C44" i="135"/>
  <c r="H44" i="135"/>
  <c r="J44" i="135"/>
  <c r="C45" i="135"/>
  <c r="H45" i="135"/>
  <c r="J45" i="135"/>
  <c r="C46" i="135"/>
  <c r="H46" i="135"/>
  <c r="J46" i="135"/>
  <c r="C47" i="135"/>
  <c r="H47" i="135"/>
  <c r="J47" i="135"/>
  <c r="C48" i="135"/>
  <c r="H48" i="135"/>
  <c r="J48" i="135"/>
  <c r="C49" i="135"/>
  <c r="H49" i="135"/>
  <c r="J49" i="135"/>
  <c r="C50" i="135"/>
  <c r="H50" i="135"/>
  <c r="J50" i="135"/>
  <c r="H51" i="135"/>
  <c r="I51" i="135"/>
  <c r="J51" i="135"/>
  <c r="H4" i="136"/>
  <c r="J4" i="136"/>
  <c r="C5" i="136"/>
  <c r="J5" i="136"/>
  <c r="C6" i="136"/>
  <c r="H6" i="136"/>
  <c r="J6" i="136"/>
  <c r="C7" i="136"/>
  <c r="H7" i="136"/>
  <c r="J7" i="136"/>
  <c r="C8" i="136"/>
  <c r="H8" i="136"/>
  <c r="J8" i="136"/>
  <c r="C9" i="136"/>
  <c r="H9" i="136"/>
  <c r="J9" i="136"/>
  <c r="C10" i="136"/>
  <c r="H10" i="136"/>
  <c r="J10" i="136"/>
  <c r="C11" i="136"/>
  <c r="H11" i="136"/>
  <c r="J11" i="136"/>
  <c r="C12" i="136"/>
  <c r="H12" i="136"/>
  <c r="J12" i="136"/>
  <c r="C13" i="136"/>
  <c r="H13" i="136"/>
  <c r="J13" i="136"/>
  <c r="C14" i="136"/>
  <c r="H14" i="136"/>
  <c r="J14" i="136"/>
  <c r="C15" i="136"/>
  <c r="H15" i="136"/>
  <c r="J15" i="136"/>
  <c r="C16" i="136"/>
  <c r="H16" i="136"/>
  <c r="J16" i="136"/>
  <c r="C17" i="136"/>
  <c r="H17" i="136"/>
  <c r="J17" i="136"/>
  <c r="C18" i="136"/>
  <c r="H18" i="136"/>
  <c r="J18" i="136"/>
  <c r="C19" i="136"/>
  <c r="H19" i="136"/>
  <c r="J19" i="136"/>
  <c r="C20" i="136"/>
  <c r="H20" i="136"/>
  <c r="J20" i="136"/>
  <c r="C21" i="136"/>
  <c r="H21" i="136"/>
  <c r="J21" i="136"/>
  <c r="C22" i="136"/>
  <c r="H22" i="136"/>
  <c r="J22" i="136"/>
  <c r="C23" i="136"/>
  <c r="H23" i="136"/>
  <c r="J23" i="136"/>
  <c r="C24" i="136"/>
  <c r="H24" i="136"/>
  <c r="J24" i="136"/>
  <c r="C25" i="136"/>
  <c r="H25" i="136"/>
  <c r="J25" i="136"/>
  <c r="C26" i="136"/>
  <c r="H26" i="136"/>
  <c r="J26" i="136"/>
  <c r="C27" i="136"/>
  <c r="H27" i="136"/>
  <c r="J27" i="136"/>
  <c r="C28" i="136"/>
  <c r="H28" i="136"/>
  <c r="J28" i="136"/>
  <c r="C29" i="136"/>
  <c r="H29" i="136"/>
  <c r="J29" i="136"/>
  <c r="C30" i="136"/>
  <c r="H30" i="136"/>
  <c r="J30" i="136"/>
  <c r="C31" i="136"/>
  <c r="H31" i="136"/>
  <c r="J31" i="136"/>
  <c r="C32" i="136"/>
  <c r="H32" i="136"/>
  <c r="J32" i="136"/>
  <c r="C33" i="136"/>
  <c r="H33" i="136"/>
  <c r="J33" i="136"/>
  <c r="C34" i="136"/>
  <c r="H34" i="136"/>
  <c r="J34" i="136"/>
  <c r="C35" i="136"/>
  <c r="H35" i="136"/>
  <c r="J35" i="136"/>
  <c r="C36" i="136"/>
  <c r="H36" i="136"/>
  <c r="J36" i="136"/>
  <c r="C37" i="136"/>
  <c r="H37" i="136"/>
  <c r="J37" i="136"/>
  <c r="C38" i="136"/>
  <c r="H38" i="136"/>
  <c r="J38" i="136"/>
  <c r="C39" i="136"/>
  <c r="H39" i="136"/>
  <c r="J39" i="136"/>
  <c r="C40" i="136"/>
  <c r="H40" i="136"/>
  <c r="J40" i="136"/>
  <c r="C41" i="136"/>
  <c r="H41" i="136"/>
  <c r="J41" i="136"/>
  <c r="C42" i="136"/>
  <c r="H42" i="136"/>
  <c r="J42" i="136"/>
  <c r="C43" i="136"/>
  <c r="H43" i="136"/>
  <c r="J43" i="136"/>
  <c r="C44" i="136"/>
  <c r="H44" i="136"/>
  <c r="J44" i="136"/>
  <c r="C45" i="136"/>
  <c r="H45" i="136"/>
  <c r="J45" i="136"/>
  <c r="C46" i="136"/>
  <c r="H46" i="136"/>
  <c r="J46" i="136"/>
  <c r="C47" i="136"/>
  <c r="H47" i="136"/>
  <c r="J47" i="136"/>
  <c r="C48" i="136"/>
  <c r="H48" i="136"/>
  <c r="J48" i="136"/>
  <c r="C49" i="136"/>
  <c r="H49" i="136"/>
  <c r="J49" i="136"/>
  <c r="C50" i="136"/>
  <c r="H50" i="136"/>
  <c r="J50" i="136"/>
  <c r="H51" i="136"/>
  <c r="I51" i="136"/>
  <c r="J51" i="136"/>
  <c r="H4" i="137"/>
  <c r="J4" i="137"/>
  <c r="C5" i="137"/>
  <c r="H5" i="137"/>
  <c r="J5" i="137"/>
  <c r="C6" i="137"/>
  <c r="H6" i="137"/>
  <c r="J6" i="137"/>
  <c r="C7" i="137"/>
  <c r="H7" i="137"/>
  <c r="J7" i="137"/>
  <c r="C8" i="137"/>
  <c r="H8" i="137"/>
  <c r="J8" i="137"/>
  <c r="C9" i="137"/>
  <c r="H9" i="137"/>
  <c r="J9" i="137"/>
  <c r="C10" i="137"/>
  <c r="H10" i="137"/>
  <c r="J10" i="137"/>
  <c r="C11" i="137"/>
  <c r="H11" i="137"/>
  <c r="J11" i="137"/>
  <c r="C12" i="137"/>
  <c r="H12" i="137"/>
  <c r="J12" i="137"/>
  <c r="C13" i="137"/>
  <c r="H13" i="137"/>
  <c r="J13" i="137"/>
  <c r="C14" i="137"/>
  <c r="H14" i="137"/>
  <c r="J14" i="137"/>
  <c r="C15" i="137"/>
  <c r="H15" i="137"/>
  <c r="J15" i="137"/>
  <c r="C16" i="137"/>
  <c r="H16" i="137"/>
  <c r="J16" i="137"/>
  <c r="C17" i="137"/>
  <c r="H17" i="137"/>
  <c r="J17" i="137"/>
  <c r="C18" i="137"/>
  <c r="H18" i="137"/>
  <c r="J18" i="137"/>
  <c r="C19" i="137"/>
  <c r="H19" i="137"/>
  <c r="J19" i="137"/>
  <c r="C20" i="137"/>
  <c r="H20" i="137"/>
  <c r="J20" i="137"/>
  <c r="C21" i="137"/>
  <c r="H21" i="137"/>
  <c r="J21" i="137"/>
  <c r="C22" i="137"/>
  <c r="H22" i="137"/>
  <c r="J22" i="137"/>
  <c r="C23" i="137"/>
  <c r="H23" i="137"/>
  <c r="J23" i="137"/>
  <c r="C24" i="137"/>
  <c r="H24" i="137"/>
  <c r="J24" i="137"/>
  <c r="C25" i="137"/>
  <c r="H25" i="137"/>
  <c r="J25" i="137"/>
  <c r="C26" i="137"/>
  <c r="H26" i="137"/>
  <c r="J26" i="137"/>
  <c r="C27" i="137"/>
  <c r="H27" i="137"/>
  <c r="J27" i="137"/>
  <c r="C28" i="137"/>
  <c r="H28" i="137"/>
  <c r="J28" i="137"/>
  <c r="C29" i="137"/>
  <c r="H29" i="137"/>
  <c r="J29" i="137"/>
  <c r="C30" i="137"/>
  <c r="H30" i="137"/>
  <c r="J30" i="137"/>
  <c r="C31" i="137"/>
  <c r="H31" i="137"/>
  <c r="J31" i="137"/>
  <c r="C32" i="137"/>
  <c r="H32" i="137"/>
  <c r="J32" i="137"/>
  <c r="C33" i="137"/>
  <c r="H33" i="137"/>
  <c r="J33" i="137"/>
  <c r="C34" i="137"/>
  <c r="H34" i="137"/>
  <c r="J34" i="137"/>
  <c r="C35" i="137"/>
  <c r="H35" i="137"/>
  <c r="J35" i="137"/>
  <c r="C36" i="137"/>
  <c r="H36" i="137"/>
  <c r="J36" i="137"/>
  <c r="C37" i="137"/>
  <c r="H37" i="137"/>
  <c r="J37" i="137"/>
  <c r="C38" i="137"/>
  <c r="H38" i="137"/>
  <c r="J38" i="137"/>
  <c r="C39" i="137"/>
  <c r="H39" i="137"/>
  <c r="J39" i="137"/>
  <c r="C40" i="137"/>
  <c r="H40" i="137"/>
  <c r="J40" i="137"/>
  <c r="C41" i="137"/>
  <c r="H41" i="137"/>
  <c r="J41" i="137"/>
  <c r="C42" i="137"/>
  <c r="H42" i="137"/>
  <c r="J42" i="137"/>
  <c r="C43" i="137"/>
  <c r="H43" i="137"/>
  <c r="J43" i="137"/>
  <c r="C44" i="137"/>
  <c r="H44" i="137"/>
  <c r="J44" i="137"/>
  <c r="C45" i="137"/>
  <c r="H45" i="137"/>
  <c r="J45" i="137"/>
  <c r="C46" i="137"/>
  <c r="H46" i="137"/>
  <c r="J46" i="137"/>
  <c r="C47" i="137"/>
  <c r="H47" i="137"/>
  <c r="J47" i="137"/>
  <c r="C48" i="137"/>
  <c r="H48" i="137"/>
  <c r="J48" i="137"/>
  <c r="C49" i="137"/>
  <c r="H49" i="137"/>
  <c r="J49" i="137"/>
  <c r="C50" i="137"/>
  <c r="H50" i="137"/>
  <c r="J50" i="137"/>
  <c r="H51" i="137"/>
  <c r="I51" i="137"/>
  <c r="J51" i="137"/>
  <c r="H4" i="138"/>
  <c r="C5" i="138"/>
  <c r="H5" i="138"/>
  <c r="J5" i="138"/>
  <c r="C6" i="138"/>
  <c r="H6" i="138"/>
  <c r="J6" i="138"/>
  <c r="C7" i="138"/>
  <c r="H7" i="138"/>
  <c r="J7" i="138"/>
  <c r="C8" i="138"/>
  <c r="H8" i="138"/>
  <c r="J8" i="138"/>
  <c r="C9" i="138"/>
  <c r="H9" i="138"/>
  <c r="J9" i="138"/>
  <c r="C10" i="138"/>
  <c r="H10" i="138"/>
  <c r="J10" i="138"/>
  <c r="C11" i="138"/>
  <c r="H11" i="138"/>
  <c r="J11" i="138"/>
  <c r="C12" i="138"/>
  <c r="H12" i="138"/>
  <c r="J12" i="138"/>
  <c r="C13" i="138"/>
  <c r="H13" i="138"/>
  <c r="J13" i="138"/>
  <c r="C14" i="138"/>
  <c r="H14" i="138"/>
  <c r="J14" i="138"/>
  <c r="C15" i="138"/>
  <c r="H15" i="138"/>
  <c r="J15" i="138"/>
  <c r="C16" i="138"/>
  <c r="H16" i="138"/>
  <c r="J16" i="138"/>
  <c r="C17" i="138"/>
  <c r="H17" i="138"/>
  <c r="J17" i="138"/>
  <c r="C18" i="138"/>
  <c r="H18" i="138"/>
  <c r="J18" i="138"/>
  <c r="C19" i="138"/>
  <c r="H19" i="138"/>
  <c r="J19" i="138"/>
  <c r="C20" i="138"/>
  <c r="H20" i="138"/>
  <c r="J20" i="138"/>
  <c r="C21" i="138"/>
  <c r="H21" i="138"/>
  <c r="J21" i="138"/>
  <c r="C22" i="138"/>
  <c r="H22" i="138"/>
  <c r="J22" i="138"/>
  <c r="C23" i="138"/>
  <c r="H23" i="138"/>
  <c r="J23" i="138"/>
  <c r="C24" i="138"/>
  <c r="H24" i="138"/>
  <c r="J24" i="138"/>
  <c r="C25" i="138"/>
  <c r="H25" i="138"/>
  <c r="J25" i="138"/>
  <c r="C26" i="138"/>
  <c r="H26" i="138"/>
  <c r="J26" i="138"/>
  <c r="C27" i="138"/>
  <c r="H27" i="138"/>
  <c r="J27" i="138"/>
  <c r="C28" i="138"/>
  <c r="H28" i="138"/>
  <c r="J28" i="138"/>
  <c r="C29" i="138"/>
  <c r="H29" i="138"/>
  <c r="J29" i="138"/>
  <c r="C30" i="138"/>
  <c r="H30" i="138"/>
  <c r="J30" i="138"/>
  <c r="C31" i="138"/>
  <c r="H31" i="138"/>
  <c r="J31" i="138"/>
  <c r="C32" i="138"/>
  <c r="H32" i="138"/>
  <c r="J32" i="138"/>
  <c r="C33" i="138"/>
  <c r="H33" i="138"/>
  <c r="J33" i="138"/>
  <c r="C34" i="138"/>
  <c r="H34" i="138"/>
  <c r="J34" i="138"/>
  <c r="C35" i="138"/>
  <c r="H35" i="138"/>
  <c r="J35" i="138"/>
  <c r="C36" i="138"/>
  <c r="H36" i="138"/>
  <c r="J36" i="138"/>
  <c r="C37" i="138"/>
  <c r="H37" i="138"/>
  <c r="J37" i="138"/>
  <c r="C38" i="138"/>
  <c r="H38" i="138"/>
  <c r="J38" i="138"/>
  <c r="C39" i="138"/>
  <c r="H39" i="138"/>
  <c r="J39" i="138"/>
  <c r="C40" i="138"/>
  <c r="H40" i="138"/>
  <c r="J40" i="138"/>
  <c r="C41" i="138"/>
  <c r="H41" i="138"/>
  <c r="J41" i="138"/>
  <c r="C42" i="138"/>
  <c r="H42" i="138"/>
  <c r="J42" i="138"/>
  <c r="C43" i="138"/>
  <c r="H43" i="138"/>
  <c r="J43" i="138"/>
  <c r="C44" i="138"/>
  <c r="H44" i="138"/>
  <c r="J44" i="138"/>
  <c r="C45" i="138"/>
  <c r="H45" i="138"/>
  <c r="J45" i="138"/>
  <c r="C46" i="138"/>
  <c r="H46" i="138"/>
  <c r="J46" i="138"/>
  <c r="C47" i="138"/>
  <c r="H47" i="138"/>
  <c r="J47" i="138"/>
  <c r="C48" i="138"/>
  <c r="H48" i="138"/>
  <c r="J48" i="138"/>
  <c r="C49" i="138"/>
  <c r="H49" i="138"/>
  <c r="J49" i="138"/>
  <c r="C50" i="138"/>
  <c r="H50" i="138"/>
  <c r="J50" i="138"/>
  <c r="H51" i="138"/>
  <c r="I51" i="138"/>
  <c r="J51" i="138"/>
  <c r="H4" i="139"/>
  <c r="C5" i="139"/>
  <c r="H5" i="139"/>
  <c r="J5" i="139"/>
  <c r="C6" i="139"/>
  <c r="H6" i="139"/>
  <c r="J6" i="139"/>
  <c r="C7" i="139"/>
  <c r="H7" i="139"/>
  <c r="J7" i="139"/>
  <c r="C8" i="139"/>
  <c r="H8" i="139"/>
  <c r="J8" i="139"/>
  <c r="C9" i="139"/>
  <c r="H9" i="139"/>
  <c r="J9" i="139"/>
  <c r="C10" i="139"/>
  <c r="H10" i="139"/>
  <c r="J10" i="139"/>
  <c r="C11" i="139"/>
  <c r="H11" i="139"/>
  <c r="J11" i="139"/>
  <c r="C12" i="139"/>
  <c r="H12" i="139"/>
  <c r="J12" i="139"/>
  <c r="C13" i="139"/>
  <c r="H13" i="139"/>
  <c r="J13" i="139"/>
  <c r="C14" i="139"/>
  <c r="H14" i="139"/>
  <c r="J14" i="139"/>
  <c r="C15" i="139"/>
  <c r="H15" i="139"/>
  <c r="J15" i="139"/>
  <c r="C16" i="139"/>
  <c r="H16" i="139"/>
  <c r="J16" i="139"/>
  <c r="C17" i="139"/>
  <c r="H17" i="139"/>
  <c r="J17" i="139"/>
  <c r="C18" i="139"/>
  <c r="H18" i="139"/>
  <c r="J18" i="139"/>
  <c r="C19" i="139"/>
  <c r="H19" i="139"/>
  <c r="J19" i="139"/>
  <c r="C20" i="139"/>
  <c r="H20" i="139"/>
  <c r="J20" i="139"/>
  <c r="C21" i="139"/>
  <c r="H21" i="139"/>
  <c r="J21" i="139"/>
  <c r="C22" i="139"/>
  <c r="H22" i="139"/>
  <c r="J22" i="139"/>
  <c r="C23" i="139"/>
  <c r="H23" i="139"/>
  <c r="J23" i="139"/>
  <c r="C24" i="139"/>
  <c r="H24" i="139"/>
  <c r="J24" i="139"/>
  <c r="C25" i="139"/>
  <c r="H25" i="139"/>
  <c r="J25" i="139"/>
  <c r="C26" i="139"/>
  <c r="H26" i="139"/>
  <c r="J26" i="139"/>
  <c r="C27" i="139"/>
  <c r="H27" i="139"/>
  <c r="J27" i="139"/>
  <c r="C28" i="139"/>
  <c r="H28" i="139"/>
  <c r="J28" i="139"/>
  <c r="C29" i="139"/>
  <c r="H29" i="139"/>
  <c r="J29" i="139"/>
  <c r="C30" i="139"/>
  <c r="H30" i="139"/>
  <c r="J30" i="139"/>
  <c r="C31" i="139"/>
  <c r="H31" i="139"/>
  <c r="J31" i="139"/>
  <c r="C32" i="139"/>
  <c r="H32" i="139"/>
  <c r="J32" i="139"/>
  <c r="C33" i="139"/>
  <c r="H33" i="139"/>
  <c r="J33" i="139"/>
  <c r="C34" i="139"/>
  <c r="H34" i="139"/>
  <c r="J34" i="139"/>
  <c r="C35" i="139"/>
  <c r="H35" i="139"/>
  <c r="J35" i="139"/>
  <c r="C36" i="139"/>
  <c r="H36" i="139"/>
  <c r="J36" i="139"/>
  <c r="C37" i="139"/>
  <c r="H37" i="139"/>
  <c r="J37" i="139"/>
  <c r="C38" i="139"/>
  <c r="H38" i="139"/>
  <c r="J38" i="139"/>
  <c r="C39" i="139"/>
  <c r="H39" i="139"/>
  <c r="J39" i="139"/>
  <c r="C40" i="139"/>
  <c r="H40" i="139"/>
  <c r="J40" i="139"/>
  <c r="C41" i="139"/>
  <c r="H41" i="139"/>
  <c r="J41" i="139"/>
  <c r="C42" i="139"/>
  <c r="H42" i="139"/>
  <c r="J42" i="139"/>
  <c r="C43" i="139"/>
  <c r="H43" i="139"/>
  <c r="J43" i="139"/>
  <c r="C44" i="139"/>
  <c r="H44" i="139"/>
  <c r="J44" i="139"/>
  <c r="C45" i="139"/>
  <c r="H45" i="139"/>
  <c r="J45" i="139"/>
  <c r="C46" i="139"/>
  <c r="H46" i="139"/>
  <c r="J46" i="139"/>
  <c r="C47" i="139"/>
  <c r="H47" i="139"/>
  <c r="J47" i="139"/>
  <c r="C48" i="139"/>
  <c r="H48" i="139"/>
  <c r="J48" i="139"/>
  <c r="C49" i="139"/>
  <c r="H49" i="139"/>
  <c r="J49" i="139"/>
  <c r="C50" i="139"/>
  <c r="H50" i="139"/>
  <c r="J50" i="139"/>
  <c r="H51" i="139"/>
  <c r="I51" i="139"/>
  <c r="J51" i="139"/>
  <c r="H4" i="140"/>
  <c r="C5" i="140"/>
  <c r="H5" i="140"/>
  <c r="J5" i="140"/>
  <c r="C6" i="140"/>
  <c r="H6" i="140"/>
  <c r="J6" i="140"/>
  <c r="C7" i="140"/>
  <c r="H7" i="140"/>
  <c r="J7" i="140"/>
  <c r="C8" i="140"/>
  <c r="H8" i="140"/>
  <c r="J8" i="140"/>
  <c r="C9" i="140"/>
  <c r="H9" i="140"/>
  <c r="J9" i="140"/>
  <c r="C10" i="140"/>
  <c r="H10" i="140"/>
  <c r="J10" i="140"/>
  <c r="C11" i="140"/>
  <c r="H11" i="140"/>
  <c r="J11" i="140"/>
  <c r="C12" i="140"/>
  <c r="H12" i="140"/>
  <c r="J12" i="140"/>
  <c r="C13" i="140"/>
  <c r="H13" i="140"/>
  <c r="J13" i="140"/>
  <c r="C14" i="140"/>
  <c r="H14" i="140"/>
  <c r="J14" i="140"/>
  <c r="C15" i="140"/>
  <c r="H15" i="140"/>
  <c r="J15" i="140"/>
  <c r="C16" i="140"/>
  <c r="H16" i="140"/>
  <c r="J16" i="140"/>
  <c r="C17" i="140"/>
  <c r="H17" i="140"/>
  <c r="J17" i="140"/>
  <c r="C18" i="140"/>
  <c r="H18" i="140"/>
  <c r="J18" i="140"/>
  <c r="C19" i="140"/>
  <c r="H19" i="140"/>
  <c r="J19" i="140"/>
  <c r="C20" i="140"/>
  <c r="H20" i="140"/>
  <c r="J20" i="140"/>
  <c r="C21" i="140"/>
  <c r="H21" i="140"/>
  <c r="J21" i="140"/>
  <c r="C22" i="140"/>
  <c r="H22" i="140"/>
  <c r="J22" i="140"/>
  <c r="C23" i="140"/>
  <c r="H23" i="140"/>
  <c r="J23" i="140"/>
  <c r="C24" i="140"/>
  <c r="H24" i="140"/>
  <c r="J24" i="140"/>
  <c r="C25" i="140"/>
  <c r="H25" i="140"/>
  <c r="J25" i="140"/>
  <c r="C26" i="140"/>
  <c r="H26" i="140"/>
  <c r="J26" i="140"/>
  <c r="C27" i="140"/>
  <c r="H27" i="140"/>
  <c r="J27" i="140"/>
  <c r="C28" i="140"/>
  <c r="H28" i="140"/>
  <c r="J28" i="140"/>
  <c r="C29" i="140"/>
  <c r="H29" i="140"/>
  <c r="J29" i="140"/>
  <c r="C30" i="140"/>
  <c r="H30" i="140"/>
  <c r="J30" i="140"/>
  <c r="C31" i="140"/>
  <c r="H31" i="140"/>
  <c r="J31" i="140"/>
  <c r="C32" i="140"/>
  <c r="H32" i="140"/>
  <c r="J32" i="140"/>
  <c r="C33" i="140"/>
  <c r="H33" i="140"/>
  <c r="J33" i="140"/>
  <c r="C34" i="140"/>
  <c r="H34" i="140"/>
  <c r="J34" i="140"/>
  <c r="C35" i="140"/>
  <c r="H35" i="140"/>
  <c r="J35" i="140"/>
  <c r="C36" i="140"/>
  <c r="H36" i="140"/>
  <c r="J36" i="140"/>
  <c r="C37" i="140"/>
  <c r="H37" i="140"/>
  <c r="J37" i="140"/>
  <c r="C38" i="140"/>
  <c r="H38" i="140"/>
  <c r="J38" i="140"/>
  <c r="C39" i="140"/>
  <c r="H39" i="140"/>
  <c r="J39" i="140"/>
  <c r="C40" i="140"/>
  <c r="H40" i="140"/>
  <c r="J40" i="140"/>
  <c r="C41" i="140"/>
  <c r="H41" i="140"/>
  <c r="J41" i="140"/>
  <c r="C42" i="140"/>
  <c r="H42" i="140"/>
  <c r="J42" i="140"/>
  <c r="C43" i="140"/>
  <c r="H43" i="140"/>
  <c r="J43" i="140"/>
  <c r="C44" i="140"/>
  <c r="H44" i="140"/>
  <c r="J44" i="140"/>
  <c r="C45" i="140"/>
  <c r="H45" i="140"/>
  <c r="J45" i="140"/>
  <c r="C46" i="140"/>
  <c r="H46" i="140"/>
  <c r="J46" i="140"/>
  <c r="C47" i="140"/>
  <c r="H47" i="140"/>
  <c r="J47" i="140"/>
  <c r="C48" i="140"/>
  <c r="H48" i="140"/>
  <c r="J48" i="140"/>
  <c r="C49" i="140"/>
  <c r="H49" i="140"/>
  <c r="J49" i="140"/>
  <c r="C50" i="140"/>
  <c r="H50" i="140"/>
  <c r="J50" i="140"/>
  <c r="H51" i="140"/>
  <c r="I51" i="140"/>
  <c r="J51" i="140"/>
  <c r="H4" i="141"/>
  <c r="J4" i="141"/>
  <c r="C5" i="141"/>
  <c r="J5" i="141"/>
  <c r="C6" i="141"/>
  <c r="H6" i="141"/>
  <c r="J6" i="141"/>
  <c r="C7" i="141"/>
  <c r="H7" i="141"/>
  <c r="J7" i="141"/>
  <c r="C8" i="141"/>
  <c r="H8" i="141"/>
  <c r="J8" i="141"/>
  <c r="C9" i="141"/>
  <c r="H9" i="141"/>
  <c r="J9" i="141"/>
  <c r="C10" i="141"/>
  <c r="H10" i="141"/>
  <c r="J10" i="141"/>
  <c r="C11" i="141"/>
  <c r="H11" i="141"/>
  <c r="J11" i="141"/>
  <c r="C12" i="141"/>
  <c r="H12" i="141"/>
  <c r="J12" i="141"/>
  <c r="C13" i="141"/>
  <c r="H13" i="141"/>
  <c r="J13" i="141"/>
  <c r="C14" i="141"/>
  <c r="H14" i="141"/>
  <c r="J14" i="141"/>
  <c r="C15" i="141"/>
  <c r="H15" i="141"/>
  <c r="J15" i="141"/>
  <c r="C16" i="141"/>
  <c r="H16" i="141"/>
  <c r="J16" i="141"/>
  <c r="C17" i="141"/>
  <c r="H17" i="141"/>
  <c r="J17" i="141"/>
  <c r="C18" i="141"/>
  <c r="H18" i="141"/>
  <c r="J18" i="141"/>
  <c r="C19" i="141"/>
  <c r="H19" i="141"/>
  <c r="J19" i="141"/>
  <c r="C20" i="141"/>
  <c r="H20" i="141"/>
  <c r="J20" i="141"/>
  <c r="C21" i="141"/>
  <c r="H21" i="141"/>
  <c r="J21" i="141"/>
  <c r="C22" i="141"/>
  <c r="H22" i="141"/>
  <c r="J22" i="141"/>
  <c r="C23" i="141"/>
  <c r="H23" i="141"/>
  <c r="J23" i="141"/>
  <c r="C24" i="141"/>
  <c r="H24" i="141"/>
  <c r="J24" i="141"/>
  <c r="C25" i="141"/>
  <c r="H25" i="141"/>
  <c r="J25" i="141"/>
  <c r="C26" i="141"/>
  <c r="H26" i="141"/>
  <c r="J26" i="141"/>
  <c r="C27" i="141"/>
  <c r="H27" i="141"/>
  <c r="J27" i="141"/>
  <c r="C28" i="141"/>
  <c r="H28" i="141"/>
  <c r="J28" i="141"/>
  <c r="C29" i="141"/>
  <c r="H29" i="141"/>
  <c r="J29" i="141"/>
  <c r="C30" i="141"/>
  <c r="H30" i="141"/>
  <c r="J30" i="141"/>
  <c r="C31" i="141"/>
  <c r="H31" i="141"/>
  <c r="J31" i="141"/>
  <c r="C32" i="141"/>
  <c r="H32" i="141"/>
  <c r="J32" i="141"/>
  <c r="C33" i="141"/>
  <c r="H33" i="141"/>
  <c r="J33" i="141"/>
  <c r="C34" i="141"/>
  <c r="H34" i="141"/>
  <c r="J34" i="141"/>
  <c r="C35" i="141"/>
  <c r="H35" i="141"/>
  <c r="J35" i="141"/>
  <c r="C36" i="141"/>
  <c r="H36" i="141"/>
  <c r="J36" i="141"/>
  <c r="C37" i="141"/>
  <c r="H37" i="141"/>
  <c r="J37" i="141"/>
  <c r="C38" i="141"/>
  <c r="H38" i="141"/>
  <c r="J38" i="141"/>
  <c r="C39" i="141"/>
  <c r="H39" i="141"/>
  <c r="J39" i="141"/>
  <c r="C40" i="141"/>
  <c r="H40" i="141"/>
  <c r="J40" i="141"/>
  <c r="C41" i="141"/>
  <c r="H41" i="141"/>
  <c r="J41" i="141"/>
  <c r="C42" i="141"/>
  <c r="H42" i="141"/>
  <c r="J42" i="141"/>
  <c r="C43" i="141"/>
  <c r="H43" i="141"/>
  <c r="J43" i="141"/>
  <c r="C44" i="141"/>
  <c r="H44" i="141"/>
  <c r="J44" i="141"/>
  <c r="C45" i="141"/>
  <c r="H45" i="141"/>
  <c r="J45" i="141"/>
  <c r="C46" i="141"/>
  <c r="H46" i="141"/>
  <c r="J46" i="141"/>
  <c r="C47" i="141"/>
  <c r="H47" i="141"/>
  <c r="J47" i="141"/>
  <c r="C48" i="141"/>
  <c r="H48" i="141"/>
  <c r="J48" i="141"/>
  <c r="C49" i="141"/>
  <c r="H49" i="141"/>
  <c r="J49" i="141"/>
  <c r="C50" i="141"/>
  <c r="H50" i="141"/>
  <c r="J50" i="141"/>
  <c r="H51" i="141"/>
  <c r="I51" i="141"/>
  <c r="J51" i="141"/>
  <c r="J4" i="142"/>
  <c r="C5" i="142"/>
  <c r="J5" i="142"/>
  <c r="C6" i="142"/>
  <c r="J6" i="142"/>
  <c r="C7" i="142"/>
  <c r="J7" i="142"/>
  <c r="C8" i="142"/>
  <c r="J8" i="142"/>
  <c r="C9" i="142"/>
  <c r="J9" i="142"/>
  <c r="C10" i="142"/>
  <c r="J10" i="142"/>
  <c r="C11" i="142"/>
  <c r="J11" i="142"/>
  <c r="C12" i="142"/>
  <c r="J12" i="142"/>
  <c r="C13" i="142"/>
  <c r="J13" i="142"/>
  <c r="C14" i="142"/>
  <c r="J14" i="142"/>
  <c r="C15" i="142"/>
  <c r="J15" i="142"/>
  <c r="C16" i="142"/>
  <c r="J16" i="142"/>
  <c r="C17" i="142"/>
  <c r="J17" i="142"/>
  <c r="C18" i="142"/>
  <c r="J18" i="142"/>
  <c r="C19" i="142"/>
  <c r="J19" i="142"/>
  <c r="C20" i="142"/>
  <c r="J20" i="142"/>
  <c r="C21" i="142"/>
  <c r="H21" i="142"/>
  <c r="J21" i="142"/>
  <c r="C22" i="142"/>
  <c r="H22" i="142"/>
  <c r="J22" i="142"/>
  <c r="C23" i="142"/>
  <c r="H23" i="142"/>
  <c r="J23" i="142"/>
  <c r="C24" i="142"/>
  <c r="H24" i="142"/>
  <c r="J24" i="142"/>
  <c r="C25" i="142"/>
  <c r="H25" i="142"/>
  <c r="J25" i="142"/>
  <c r="C26" i="142"/>
  <c r="H26" i="142"/>
  <c r="J26" i="142"/>
  <c r="C27" i="142"/>
  <c r="H27" i="142"/>
  <c r="J27" i="142"/>
  <c r="C28" i="142"/>
  <c r="H28" i="142"/>
  <c r="J28" i="142"/>
  <c r="C29" i="142"/>
  <c r="H29" i="142"/>
  <c r="J29" i="142"/>
  <c r="C30" i="142"/>
  <c r="H30" i="142"/>
  <c r="J30" i="142"/>
  <c r="C31" i="142"/>
  <c r="H31" i="142"/>
  <c r="J31" i="142"/>
  <c r="C32" i="142"/>
  <c r="H32" i="142"/>
  <c r="J32" i="142"/>
  <c r="C33" i="142"/>
  <c r="H33" i="142"/>
  <c r="J33" i="142"/>
  <c r="C34" i="142"/>
  <c r="H34" i="142"/>
  <c r="J34" i="142"/>
  <c r="C35" i="142"/>
  <c r="H35" i="142"/>
  <c r="J35" i="142"/>
  <c r="C36" i="142"/>
  <c r="H36" i="142"/>
  <c r="J36" i="142"/>
  <c r="C37" i="142"/>
  <c r="H37" i="142"/>
  <c r="J37" i="142"/>
  <c r="C38" i="142"/>
  <c r="H38" i="142"/>
  <c r="J38" i="142"/>
  <c r="C39" i="142"/>
  <c r="H39" i="142"/>
  <c r="J39" i="142"/>
  <c r="C40" i="142"/>
  <c r="H40" i="142"/>
  <c r="J40" i="142"/>
  <c r="C41" i="142"/>
  <c r="H41" i="142"/>
  <c r="J41" i="142"/>
  <c r="C42" i="142"/>
  <c r="H42" i="142"/>
  <c r="J42" i="142"/>
  <c r="C43" i="142"/>
  <c r="H43" i="142"/>
  <c r="J43" i="142"/>
  <c r="C44" i="142"/>
  <c r="H44" i="142"/>
  <c r="J44" i="142"/>
  <c r="C45" i="142"/>
  <c r="H45" i="142"/>
  <c r="J45" i="142"/>
  <c r="C46" i="142"/>
  <c r="H46" i="142"/>
  <c r="J46" i="142"/>
  <c r="C47" i="142"/>
  <c r="H47" i="142"/>
  <c r="J47" i="142"/>
  <c r="C48" i="142"/>
  <c r="H48" i="142"/>
  <c r="J48" i="142"/>
  <c r="C49" i="142"/>
  <c r="H49" i="142"/>
  <c r="J49" i="142"/>
  <c r="C50" i="142"/>
  <c r="H50" i="142"/>
  <c r="J50" i="142"/>
  <c r="H51" i="142"/>
  <c r="I51" i="142"/>
  <c r="J51" i="142"/>
  <c r="J4" i="143"/>
  <c r="C5" i="143"/>
  <c r="J5" i="143"/>
  <c r="C6" i="143"/>
  <c r="J6" i="143"/>
  <c r="C7" i="143"/>
  <c r="J7" i="143"/>
  <c r="C8" i="143"/>
  <c r="J8" i="143"/>
  <c r="C9" i="143"/>
  <c r="J9" i="143"/>
  <c r="C10" i="143"/>
  <c r="J10" i="143"/>
  <c r="C11" i="143"/>
  <c r="J11" i="143"/>
  <c r="C12" i="143"/>
  <c r="J12" i="143"/>
  <c r="C13" i="143"/>
  <c r="J13" i="143"/>
  <c r="C14" i="143"/>
  <c r="J14" i="143"/>
  <c r="C15" i="143"/>
  <c r="J15" i="143"/>
  <c r="C16" i="143"/>
  <c r="J16" i="143"/>
  <c r="C17" i="143"/>
  <c r="J17" i="143"/>
  <c r="C18" i="143"/>
  <c r="J18" i="143"/>
  <c r="C19" i="143"/>
  <c r="J19" i="143"/>
  <c r="C20" i="143"/>
  <c r="J20" i="143"/>
  <c r="C21" i="143"/>
  <c r="H21" i="143"/>
  <c r="J21" i="143"/>
  <c r="C22" i="143"/>
  <c r="H22" i="143"/>
  <c r="J22" i="143"/>
  <c r="C23" i="143"/>
  <c r="H23" i="143"/>
  <c r="J23" i="143"/>
  <c r="C24" i="143"/>
  <c r="H24" i="143"/>
  <c r="J24" i="143"/>
  <c r="C25" i="143"/>
  <c r="H25" i="143"/>
  <c r="J25" i="143"/>
  <c r="C26" i="143"/>
  <c r="H26" i="143"/>
  <c r="J26" i="143"/>
  <c r="C27" i="143"/>
  <c r="H27" i="143"/>
  <c r="J27" i="143"/>
  <c r="C28" i="143"/>
  <c r="H28" i="143"/>
  <c r="J28" i="143"/>
  <c r="C29" i="143"/>
  <c r="H29" i="143"/>
  <c r="J29" i="143"/>
  <c r="C30" i="143"/>
  <c r="H30" i="143"/>
  <c r="J30" i="143"/>
  <c r="C31" i="143"/>
  <c r="H31" i="143"/>
  <c r="J31" i="143"/>
  <c r="C32" i="143"/>
  <c r="H32" i="143"/>
  <c r="J32" i="143"/>
  <c r="C33" i="143"/>
  <c r="H33" i="143"/>
  <c r="J33" i="143"/>
  <c r="C34" i="143"/>
  <c r="H34" i="143"/>
  <c r="J34" i="143"/>
  <c r="C35" i="143"/>
  <c r="H35" i="143"/>
  <c r="J35" i="143"/>
  <c r="C36" i="143"/>
  <c r="H36" i="143"/>
  <c r="J36" i="143"/>
  <c r="C37" i="143"/>
  <c r="H37" i="143"/>
  <c r="J37" i="143"/>
  <c r="C38" i="143"/>
  <c r="H38" i="143"/>
  <c r="J38" i="143"/>
  <c r="C39" i="143"/>
  <c r="H39" i="143"/>
  <c r="J39" i="143"/>
  <c r="C40" i="143"/>
  <c r="H40" i="143"/>
  <c r="J40" i="143"/>
  <c r="C41" i="143"/>
  <c r="H41" i="143"/>
  <c r="J41" i="143"/>
  <c r="C42" i="143"/>
  <c r="H42" i="143"/>
  <c r="J42" i="143"/>
  <c r="C43" i="143"/>
  <c r="H43" i="143"/>
  <c r="J43" i="143"/>
  <c r="C44" i="143"/>
  <c r="H44" i="143"/>
  <c r="J44" i="143"/>
  <c r="C45" i="143"/>
  <c r="H45" i="143"/>
  <c r="J45" i="143"/>
  <c r="C46" i="143"/>
  <c r="H46" i="143"/>
  <c r="J46" i="143"/>
  <c r="C47" i="143"/>
  <c r="H47" i="143"/>
  <c r="J47" i="143"/>
  <c r="C48" i="143"/>
  <c r="H48" i="143"/>
  <c r="J48" i="143"/>
  <c r="C49" i="143"/>
  <c r="H49" i="143"/>
  <c r="J49" i="143"/>
  <c r="C50" i="143"/>
  <c r="H50" i="143"/>
  <c r="J50" i="143"/>
  <c r="H51" i="143"/>
  <c r="I51" i="143"/>
  <c r="J51" i="143"/>
  <c r="J4" i="144"/>
  <c r="C5" i="144"/>
  <c r="J5" i="144"/>
  <c r="C6" i="144"/>
  <c r="J6" i="144"/>
  <c r="C7" i="144"/>
  <c r="J7" i="144"/>
  <c r="C8" i="144"/>
  <c r="J8" i="144"/>
  <c r="C9" i="144"/>
  <c r="J9" i="144"/>
  <c r="C10" i="144"/>
  <c r="J10" i="144"/>
  <c r="C11" i="144"/>
  <c r="J11" i="144"/>
  <c r="C12" i="144"/>
  <c r="J12" i="144"/>
  <c r="C13" i="144"/>
  <c r="J13" i="144"/>
  <c r="C14" i="144"/>
  <c r="J14" i="144"/>
  <c r="C15" i="144"/>
  <c r="J15" i="144"/>
  <c r="C16" i="144"/>
  <c r="J16" i="144"/>
  <c r="C17" i="144"/>
  <c r="J17" i="144"/>
  <c r="C18" i="144"/>
  <c r="J18" i="144"/>
  <c r="C19" i="144"/>
  <c r="J19" i="144"/>
  <c r="C20" i="144"/>
  <c r="J20" i="144"/>
  <c r="C21" i="144"/>
  <c r="H21" i="144"/>
  <c r="J21" i="144"/>
  <c r="C22" i="144"/>
  <c r="H22" i="144"/>
  <c r="J22" i="144"/>
  <c r="C23" i="144"/>
  <c r="H23" i="144"/>
  <c r="J23" i="144"/>
  <c r="C24" i="144"/>
  <c r="H24" i="144"/>
  <c r="J24" i="144"/>
  <c r="C25" i="144"/>
  <c r="H25" i="144"/>
  <c r="J25" i="144"/>
  <c r="C26" i="144"/>
  <c r="H26" i="144"/>
  <c r="J26" i="144"/>
  <c r="C27" i="144"/>
  <c r="H27" i="144"/>
  <c r="J27" i="144"/>
  <c r="C28" i="144"/>
  <c r="H28" i="144"/>
  <c r="J28" i="144"/>
  <c r="C29" i="144"/>
  <c r="H29" i="144"/>
  <c r="J29" i="144"/>
  <c r="C30" i="144"/>
  <c r="H30" i="144"/>
  <c r="J30" i="144"/>
  <c r="C31" i="144"/>
  <c r="H31" i="144"/>
  <c r="J31" i="144"/>
  <c r="C32" i="144"/>
  <c r="H32" i="144"/>
  <c r="J32" i="144"/>
  <c r="C33" i="144"/>
  <c r="H33" i="144"/>
  <c r="J33" i="144"/>
  <c r="C34" i="144"/>
  <c r="H34" i="144"/>
  <c r="J34" i="144"/>
  <c r="C35" i="144"/>
  <c r="H35" i="144"/>
  <c r="J35" i="144"/>
  <c r="C36" i="144"/>
  <c r="H36" i="144"/>
  <c r="J36" i="144"/>
  <c r="C37" i="144"/>
  <c r="H37" i="144"/>
  <c r="J37" i="144"/>
  <c r="C38" i="144"/>
  <c r="H38" i="144"/>
  <c r="J38" i="144"/>
  <c r="C39" i="144"/>
  <c r="H39" i="144"/>
  <c r="J39" i="144"/>
  <c r="C40" i="144"/>
  <c r="H40" i="144"/>
  <c r="J40" i="144"/>
  <c r="C41" i="144"/>
  <c r="H41" i="144"/>
  <c r="J41" i="144"/>
  <c r="C42" i="144"/>
  <c r="H42" i="144"/>
  <c r="J42" i="144"/>
  <c r="C43" i="144"/>
  <c r="H43" i="144"/>
  <c r="J43" i="144"/>
  <c r="C44" i="144"/>
  <c r="H44" i="144"/>
  <c r="J44" i="144"/>
  <c r="C45" i="144"/>
  <c r="H45" i="144"/>
  <c r="J45" i="144"/>
  <c r="C46" i="144"/>
  <c r="H46" i="144"/>
  <c r="J46" i="144"/>
  <c r="C47" i="144"/>
  <c r="H47" i="144"/>
  <c r="J47" i="144"/>
  <c r="C48" i="144"/>
  <c r="H48" i="144"/>
  <c r="J48" i="144"/>
  <c r="C49" i="144"/>
  <c r="H49" i="144"/>
  <c r="J49" i="144"/>
  <c r="C50" i="144"/>
  <c r="H50" i="144"/>
  <c r="J50" i="144"/>
  <c r="H51" i="144"/>
  <c r="I51" i="144"/>
  <c r="J51" i="144"/>
  <c r="H4" i="145"/>
  <c r="J4" i="145"/>
  <c r="C5" i="145"/>
  <c r="H5" i="145"/>
  <c r="J5" i="145"/>
  <c r="C6" i="145"/>
  <c r="J6" i="145"/>
  <c r="C7" i="145"/>
  <c r="H7" i="145"/>
  <c r="J7" i="145"/>
  <c r="C8" i="145"/>
  <c r="H8" i="145"/>
  <c r="J8" i="145"/>
  <c r="C9" i="145"/>
  <c r="H9" i="145"/>
  <c r="J9" i="145"/>
  <c r="C10" i="145"/>
  <c r="H10" i="145"/>
  <c r="J10" i="145"/>
  <c r="C11" i="145"/>
  <c r="H11" i="145"/>
  <c r="J11" i="145"/>
  <c r="C12" i="145"/>
  <c r="H12" i="145"/>
  <c r="J12" i="145"/>
  <c r="C13" i="145"/>
  <c r="H13" i="145"/>
  <c r="J13" i="145"/>
  <c r="C14" i="145"/>
  <c r="H14" i="145"/>
  <c r="J14" i="145"/>
  <c r="C15" i="145"/>
  <c r="H15" i="145"/>
  <c r="J15" i="145"/>
  <c r="C16" i="145"/>
  <c r="H16" i="145"/>
  <c r="J16" i="145"/>
  <c r="C17" i="145"/>
  <c r="H17" i="145"/>
  <c r="J17" i="145"/>
  <c r="C18" i="145"/>
  <c r="H18" i="145"/>
  <c r="J18" i="145"/>
  <c r="C19" i="145"/>
  <c r="H19" i="145"/>
  <c r="J19" i="145"/>
  <c r="C20" i="145"/>
  <c r="H20" i="145"/>
  <c r="J20" i="145"/>
  <c r="C21" i="145"/>
  <c r="H21" i="145"/>
  <c r="J21" i="145"/>
  <c r="C22" i="145"/>
  <c r="H22" i="145"/>
  <c r="J22" i="145"/>
  <c r="C23" i="145"/>
  <c r="H23" i="145"/>
  <c r="J23" i="145"/>
  <c r="C24" i="145"/>
  <c r="H24" i="145"/>
  <c r="J24" i="145"/>
  <c r="C25" i="145"/>
  <c r="H25" i="145"/>
  <c r="J25" i="145"/>
  <c r="C26" i="145"/>
  <c r="H26" i="145"/>
  <c r="J26" i="145"/>
  <c r="C27" i="145"/>
  <c r="H27" i="145"/>
  <c r="J27" i="145"/>
  <c r="C28" i="145"/>
  <c r="H28" i="145"/>
  <c r="J28" i="145"/>
  <c r="C29" i="145"/>
  <c r="H29" i="145"/>
  <c r="J29" i="145"/>
  <c r="C30" i="145"/>
  <c r="H30" i="145"/>
  <c r="J30" i="145"/>
  <c r="C31" i="145"/>
  <c r="H31" i="145"/>
  <c r="J31" i="145"/>
  <c r="C32" i="145"/>
  <c r="H32" i="145"/>
  <c r="J32" i="145"/>
  <c r="C33" i="145"/>
  <c r="H33" i="145"/>
  <c r="J33" i="145"/>
  <c r="C34" i="145"/>
  <c r="H34" i="145"/>
  <c r="J34" i="145"/>
  <c r="C35" i="145"/>
  <c r="H35" i="145"/>
  <c r="J35" i="145"/>
  <c r="C36" i="145"/>
  <c r="H36" i="145"/>
  <c r="J36" i="145"/>
  <c r="C37" i="145"/>
  <c r="H37" i="145"/>
  <c r="J37" i="145"/>
  <c r="C38" i="145"/>
  <c r="H38" i="145"/>
  <c r="J38" i="145"/>
  <c r="C39" i="145"/>
  <c r="H39" i="145"/>
  <c r="J39" i="145"/>
  <c r="C40" i="145"/>
  <c r="H40" i="145"/>
  <c r="J40" i="145"/>
  <c r="C41" i="145"/>
  <c r="H41" i="145"/>
  <c r="J41" i="145"/>
  <c r="C42" i="145"/>
  <c r="H42" i="145"/>
  <c r="J42" i="145"/>
  <c r="C43" i="145"/>
  <c r="H43" i="145"/>
  <c r="J43" i="145"/>
  <c r="C44" i="145"/>
  <c r="H44" i="145"/>
  <c r="J44" i="145"/>
  <c r="C45" i="145"/>
  <c r="H45" i="145"/>
  <c r="J45" i="145"/>
  <c r="C46" i="145"/>
  <c r="H46" i="145"/>
  <c r="J46" i="145"/>
  <c r="C47" i="145"/>
  <c r="H47" i="145"/>
  <c r="J47" i="145"/>
  <c r="C48" i="145"/>
  <c r="H48" i="145"/>
  <c r="J48" i="145"/>
  <c r="C49" i="145"/>
  <c r="H49" i="145"/>
  <c r="J49" i="145"/>
  <c r="C50" i="145"/>
  <c r="H50" i="145"/>
  <c r="J50" i="145"/>
  <c r="H51" i="145"/>
  <c r="I51" i="145"/>
  <c r="J51" i="145"/>
  <c r="H4" i="146"/>
  <c r="J4" i="146"/>
  <c r="C5" i="146"/>
  <c r="H5" i="146"/>
  <c r="J5" i="146"/>
  <c r="C6" i="146"/>
  <c r="H6" i="146"/>
  <c r="J6" i="146"/>
  <c r="C7" i="146"/>
  <c r="H7" i="146"/>
  <c r="J7" i="146"/>
  <c r="C8" i="146"/>
  <c r="H8" i="146"/>
  <c r="J8" i="146"/>
  <c r="C9" i="146"/>
  <c r="H9" i="146"/>
  <c r="J9" i="146"/>
  <c r="C10" i="146"/>
  <c r="H10" i="146"/>
  <c r="J10" i="146"/>
  <c r="C11" i="146"/>
  <c r="H11" i="146"/>
  <c r="J11" i="146"/>
  <c r="C12" i="146"/>
  <c r="H12" i="146"/>
  <c r="J12" i="146"/>
  <c r="C13" i="146"/>
  <c r="H13" i="146"/>
  <c r="J13" i="146"/>
  <c r="C14" i="146"/>
  <c r="H14" i="146"/>
  <c r="J14" i="146"/>
  <c r="C15" i="146"/>
  <c r="H15" i="146"/>
  <c r="J15" i="146"/>
  <c r="C16" i="146"/>
  <c r="H16" i="146"/>
  <c r="J16" i="146"/>
  <c r="C17" i="146"/>
  <c r="H17" i="146"/>
  <c r="J17" i="146"/>
  <c r="C18" i="146"/>
  <c r="H18" i="146"/>
  <c r="J18" i="146"/>
  <c r="C19" i="146"/>
  <c r="H19" i="146"/>
  <c r="J19" i="146"/>
  <c r="C20" i="146"/>
  <c r="H20" i="146"/>
  <c r="J20" i="146"/>
  <c r="C21" i="146"/>
  <c r="H21" i="146"/>
  <c r="J21" i="146"/>
  <c r="C22" i="146"/>
  <c r="H22" i="146"/>
  <c r="J22" i="146"/>
  <c r="C23" i="146"/>
  <c r="H23" i="146"/>
  <c r="J23" i="146"/>
  <c r="C24" i="146"/>
  <c r="H24" i="146"/>
  <c r="J24" i="146"/>
  <c r="C25" i="146"/>
  <c r="H25" i="146"/>
  <c r="J25" i="146"/>
  <c r="C26" i="146"/>
  <c r="H26" i="146"/>
  <c r="J26" i="146"/>
  <c r="C27" i="146"/>
  <c r="H27" i="146"/>
  <c r="J27" i="146"/>
  <c r="C28" i="146"/>
  <c r="H28" i="146"/>
  <c r="J28" i="146"/>
  <c r="C29" i="146"/>
  <c r="H29" i="146"/>
  <c r="J29" i="146"/>
  <c r="C30" i="146"/>
  <c r="H30" i="146"/>
  <c r="J30" i="146"/>
  <c r="C31" i="146"/>
  <c r="H31" i="146"/>
  <c r="J31" i="146"/>
  <c r="C32" i="146"/>
  <c r="H32" i="146"/>
  <c r="J32" i="146"/>
  <c r="C33" i="146"/>
  <c r="H33" i="146"/>
  <c r="J33" i="146"/>
  <c r="C34" i="146"/>
  <c r="H34" i="146"/>
  <c r="J34" i="146"/>
  <c r="C35" i="146"/>
  <c r="H35" i="146"/>
  <c r="J35" i="146"/>
  <c r="C36" i="146"/>
  <c r="H36" i="146"/>
  <c r="J36" i="146"/>
  <c r="C37" i="146"/>
  <c r="H37" i="146"/>
  <c r="J37" i="146"/>
  <c r="C38" i="146"/>
  <c r="H38" i="146"/>
  <c r="J38" i="146"/>
  <c r="C39" i="146"/>
  <c r="H39" i="146"/>
  <c r="J39" i="146"/>
  <c r="C40" i="146"/>
  <c r="H40" i="146"/>
  <c r="J40" i="146"/>
  <c r="C41" i="146"/>
  <c r="H41" i="146"/>
  <c r="J41" i="146"/>
  <c r="C42" i="146"/>
  <c r="H42" i="146"/>
  <c r="J42" i="146"/>
  <c r="C43" i="146"/>
  <c r="H43" i="146"/>
  <c r="J43" i="146"/>
  <c r="C44" i="146"/>
  <c r="H44" i="146"/>
  <c r="J44" i="146"/>
  <c r="C45" i="146"/>
  <c r="H45" i="146"/>
  <c r="J45" i="146"/>
  <c r="C46" i="146"/>
  <c r="H46" i="146"/>
  <c r="J46" i="146"/>
  <c r="C47" i="146"/>
  <c r="H47" i="146"/>
  <c r="J47" i="146"/>
  <c r="C48" i="146"/>
  <c r="H48" i="146"/>
  <c r="J48" i="146"/>
  <c r="C49" i="146"/>
  <c r="H49" i="146"/>
  <c r="J49" i="146"/>
  <c r="C50" i="146"/>
  <c r="H50" i="146"/>
  <c r="J50" i="146"/>
  <c r="H51" i="146"/>
  <c r="I51" i="146"/>
  <c r="J51" i="146"/>
  <c r="H4" i="147"/>
  <c r="J4" i="147"/>
  <c r="C5" i="147"/>
  <c r="H5" i="147"/>
  <c r="J5" i="147"/>
  <c r="C6" i="147"/>
  <c r="H6" i="147"/>
  <c r="J6" i="147"/>
  <c r="C7" i="147"/>
  <c r="H7" i="147"/>
  <c r="J7" i="147"/>
  <c r="C8" i="147"/>
  <c r="H8" i="147"/>
  <c r="J8" i="147"/>
  <c r="C9" i="147"/>
  <c r="H9" i="147"/>
  <c r="J9" i="147"/>
  <c r="C10" i="147"/>
  <c r="H10" i="147"/>
  <c r="J10" i="147"/>
  <c r="C11" i="147"/>
  <c r="H11" i="147"/>
  <c r="J11" i="147"/>
  <c r="C12" i="147"/>
  <c r="H12" i="147"/>
  <c r="J12" i="147"/>
  <c r="C13" i="147"/>
  <c r="H13" i="147"/>
  <c r="J13" i="147"/>
  <c r="C14" i="147"/>
  <c r="H14" i="147"/>
  <c r="J14" i="147"/>
  <c r="C15" i="147"/>
  <c r="H15" i="147"/>
  <c r="J15" i="147"/>
  <c r="C16" i="147"/>
  <c r="H16" i="147"/>
  <c r="J16" i="147"/>
  <c r="C17" i="147"/>
  <c r="H17" i="147"/>
  <c r="J17" i="147"/>
  <c r="C18" i="147"/>
  <c r="H18" i="147"/>
  <c r="J18" i="147"/>
  <c r="C19" i="147"/>
  <c r="H19" i="147"/>
  <c r="J19" i="147"/>
  <c r="C20" i="147"/>
  <c r="H20" i="147"/>
  <c r="J20" i="147"/>
  <c r="C21" i="147"/>
  <c r="H21" i="147"/>
  <c r="J21" i="147"/>
  <c r="C22" i="147"/>
  <c r="H22" i="147"/>
  <c r="J22" i="147"/>
  <c r="C23" i="147"/>
  <c r="H23" i="147"/>
  <c r="J23" i="147"/>
  <c r="C24" i="147"/>
  <c r="H24" i="147"/>
  <c r="J24" i="147"/>
  <c r="C25" i="147"/>
  <c r="H25" i="147"/>
  <c r="J25" i="147"/>
  <c r="C26" i="147"/>
  <c r="H26" i="147"/>
  <c r="J26" i="147"/>
  <c r="C27" i="147"/>
  <c r="H27" i="147"/>
  <c r="J27" i="147"/>
  <c r="C28" i="147"/>
  <c r="H28" i="147"/>
  <c r="J28" i="147"/>
  <c r="C29" i="147"/>
  <c r="H29" i="147"/>
  <c r="J29" i="147"/>
  <c r="C30" i="147"/>
  <c r="H30" i="147"/>
  <c r="J30" i="147"/>
  <c r="C31" i="147"/>
  <c r="H31" i="147"/>
  <c r="J31" i="147"/>
  <c r="C32" i="147"/>
  <c r="H32" i="147"/>
  <c r="J32" i="147"/>
  <c r="C33" i="147"/>
  <c r="H33" i="147"/>
  <c r="J33" i="147"/>
  <c r="C34" i="147"/>
  <c r="H34" i="147"/>
  <c r="J34" i="147"/>
  <c r="C35" i="147"/>
  <c r="H35" i="147"/>
  <c r="J35" i="147"/>
  <c r="C36" i="147"/>
  <c r="H36" i="147"/>
  <c r="J36" i="147"/>
  <c r="C37" i="147"/>
  <c r="H37" i="147"/>
  <c r="J37" i="147"/>
  <c r="C38" i="147"/>
  <c r="H38" i="147"/>
  <c r="J38" i="147"/>
  <c r="C39" i="147"/>
  <c r="H39" i="147"/>
  <c r="J39" i="147"/>
  <c r="C40" i="147"/>
  <c r="H40" i="147"/>
  <c r="J40" i="147"/>
  <c r="C41" i="147"/>
  <c r="H41" i="147"/>
  <c r="J41" i="147"/>
  <c r="C42" i="147"/>
  <c r="H42" i="147"/>
  <c r="J42" i="147"/>
  <c r="C43" i="147"/>
  <c r="H43" i="147"/>
  <c r="J43" i="147"/>
  <c r="C44" i="147"/>
  <c r="H44" i="147"/>
  <c r="J44" i="147"/>
  <c r="C45" i="147"/>
  <c r="H45" i="147"/>
  <c r="J45" i="147"/>
  <c r="C46" i="147"/>
  <c r="H46" i="147"/>
  <c r="J46" i="147"/>
  <c r="C47" i="147"/>
  <c r="H47" i="147"/>
  <c r="J47" i="147"/>
  <c r="C48" i="147"/>
  <c r="H48" i="147"/>
  <c r="J48" i="147"/>
  <c r="C49" i="147"/>
  <c r="H49" i="147"/>
  <c r="J49" i="147"/>
  <c r="C50" i="147"/>
  <c r="H50" i="147"/>
  <c r="J50" i="147"/>
  <c r="H51" i="147"/>
  <c r="I51" i="147"/>
  <c r="J51" i="147"/>
  <c r="J4" i="148"/>
  <c r="C5" i="148"/>
  <c r="J5" i="148"/>
  <c r="C6" i="148"/>
  <c r="J6" i="148"/>
  <c r="C7" i="148"/>
  <c r="J7" i="148"/>
  <c r="C8" i="148"/>
  <c r="J8" i="148"/>
  <c r="C9" i="148"/>
  <c r="J9" i="148"/>
  <c r="C10" i="148"/>
  <c r="J10" i="148"/>
  <c r="C11" i="148"/>
  <c r="J11" i="148"/>
  <c r="C12" i="148"/>
  <c r="J12" i="148"/>
  <c r="C13" i="148"/>
  <c r="J13" i="148"/>
  <c r="C14" i="148"/>
  <c r="J14" i="148"/>
  <c r="C15" i="148"/>
  <c r="J15" i="148"/>
  <c r="C16" i="148"/>
  <c r="J16" i="148"/>
  <c r="C17" i="148"/>
  <c r="J17" i="148"/>
  <c r="C18" i="148"/>
  <c r="J18" i="148"/>
  <c r="C19" i="148"/>
  <c r="J19" i="148"/>
  <c r="C20" i="148"/>
  <c r="J20" i="148"/>
  <c r="C21" i="148"/>
  <c r="H21" i="148"/>
  <c r="J21" i="148"/>
  <c r="C22" i="148"/>
  <c r="H22" i="148"/>
  <c r="J22" i="148"/>
  <c r="C23" i="148"/>
  <c r="H23" i="148"/>
  <c r="J23" i="148"/>
  <c r="C24" i="148"/>
  <c r="H24" i="148"/>
  <c r="J24" i="148"/>
  <c r="C25" i="148"/>
  <c r="H25" i="148"/>
  <c r="J25" i="148"/>
  <c r="C26" i="148"/>
  <c r="H26" i="148"/>
  <c r="J26" i="148"/>
  <c r="C27" i="148"/>
  <c r="H27" i="148"/>
  <c r="J27" i="148"/>
  <c r="C28" i="148"/>
  <c r="H28" i="148"/>
  <c r="J28" i="148"/>
  <c r="C29" i="148"/>
  <c r="H29" i="148"/>
  <c r="J29" i="148"/>
  <c r="C30" i="148"/>
  <c r="H30" i="148"/>
  <c r="J30" i="148"/>
  <c r="C31" i="148"/>
  <c r="H31" i="148"/>
  <c r="J31" i="148"/>
  <c r="C32" i="148"/>
  <c r="H32" i="148"/>
  <c r="J32" i="148"/>
  <c r="C33" i="148"/>
  <c r="H33" i="148"/>
  <c r="J33" i="148"/>
  <c r="C34" i="148"/>
  <c r="H34" i="148"/>
  <c r="J34" i="148"/>
  <c r="C35" i="148"/>
  <c r="H35" i="148"/>
  <c r="J35" i="148"/>
  <c r="C36" i="148"/>
  <c r="H36" i="148"/>
  <c r="J36" i="148"/>
  <c r="C37" i="148"/>
  <c r="H37" i="148"/>
  <c r="J37" i="148"/>
  <c r="C38" i="148"/>
  <c r="H38" i="148"/>
  <c r="J38" i="148"/>
  <c r="C39" i="148"/>
  <c r="H39" i="148"/>
  <c r="J39" i="148"/>
  <c r="C40" i="148"/>
  <c r="H40" i="148"/>
  <c r="J40" i="148"/>
  <c r="C41" i="148"/>
  <c r="H41" i="148"/>
  <c r="J41" i="148"/>
  <c r="C42" i="148"/>
  <c r="H42" i="148"/>
  <c r="J42" i="148"/>
  <c r="C43" i="148"/>
  <c r="H43" i="148"/>
  <c r="J43" i="148"/>
  <c r="C44" i="148"/>
  <c r="H44" i="148"/>
  <c r="J44" i="148"/>
  <c r="C45" i="148"/>
  <c r="H45" i="148"/>
  <c r="J45" i="148"/>
  <c r="C46" i="148"/>
  <c r="H46" i="148"/>
  <c r="J46" i="148"/>
  <c r="C47" i="148"/>
  <c r="H47" i="148"/>
  <c r="J47" i="148"/>
  <c r="C48" i="148"/>
  <c r="H48" i="148"/>
  <c r="J48" i="148"/>
  <c r="C49" i="148"/>
  <c r="H49" i="148"/>
  <c r="J49" i="148"/>
  <c r="C50" i="148"/>
  <c r="H50" i="148"/>
  <c r="J50" i="148"/>
  <c r="H51" i="148"/>
  <c r="I51" i="148"/>
  <c r="J51" i="148"/>
  <c r="J4" i="149"/>
  <c r="C5" i="149"/>
  <c r="J5" i="149"/>
  <c r="C6" i="149"/>
  <c r="J6" i="149"/>
  <c r="C7" i="149"/>
  <c r="J7" i="149"/>
  <c r="C8" i="149"/>
  <c r="J8" i="149"/>
  <c r="C9" i="149"/>
  <c r="J9" i="149"/>
  <c r="C10" i="149"/>
  <c r="J10" i="149"/>
  <c r="C11" i="149"/>
  <c r="J11" i="149"/>
  <c r="C12" i="149"/>
  <c r="J12" i="149"/>
  <c r="C13" i="149"/>
  <c r="J13" i="149"/>
  <c r="C14" i="149"/>
  <c r="J14" i="149"/>
  <c r="C15" i="149"/>
  <c r="J15" i="149"/>
  <c r="C16" i="149"/>
  <c r="J16" i="149"/>
  <c r="C17" i="149"/>
  <c r="J17" i="149"/>
  <c r="C18" i="149"/>
  <c r="J18" i="149"/>
  <c r="C19" i="149"/>
  <c r="J19" i="149"/>
  <c r="C20" i="149"/>
  <c r="J20" i="149"/>
  <c r="C21" i="149"/>
  <c r="H21" i="149"/>
  <c r="J21" i="149"/>
  <c r="C22" i="149"/>
  <c r="H22" i="149"/>
  <c r="J22" i="149"/>
  <c r="C23" i="149"/>
  <c r="H23" i="149"/>
  <c r="J23" i="149"/>
  <c r="C24" i="149"/>
  <c r="H24" i="149"/>
  <c r="J24" i="149"/>
  <c r="C25" i="149"/>
  <c r="H25" i="149"/>
  <c r="J25" i="149"/>
  <c r="C26" i="149"/>
  <c r="H26" i="149"/>
  <c r="J26" i="149"/>
  <c r="C27" i="149"/>
  <c r="H27" i="149"/>
  <c r="J27" i="149"/>
  <c r="C28" i="149"/>
  <c r="H28" i="149"/>
  <c r="J28" i="149"/>
  <c r="C29" i="149"/>
  <c r="H29" i="149"/>
  <c r="J29" i="149"/>
  <c r="C30" i="149"/>
  <c r="H30" i="149"/>
  <c r="J30" i="149"/>
  <c r="C31" i="149"/>
  <c r="H31" i="149"/>
  <c r="J31" i="149"/>
  <c r="C32" i="149"/>
  <c r="H32" i="149"/>
  <c r="J32" i="149"/>
  <c r="C33" i="149"/>
  <c r="H33" i="149"/>
  <c r="J33" i="149"/>
  <c r="C34" i="149"/>
  <c r="H34" i="149"/>
  <c r="J34" i="149"/>
  <c r="C35" i="149"/>
  <c r="H35" i="149"/>
  <c r="J35" i="149"/>
  <c r="C36" i="149"/>
  <c r="H36" i="149"/>
  <c r="J36" i="149"/>
  <c r="C37" i="149"/>
  <c r="H37" i="149"/>
  <c r="J37" i="149"/>
  <c r="C38" i="149"/>
  <c r="H38" i="149"/>
  <c r="J38" i="149"/>
  <c r="C39" i="149"/>
  <c r="H39" i="149"/>
  <c r="J39" i="149"/>
  <c r="C40" i="149"/>
  <c r="H40" i="149"/>
  <c r="J40" i="149"/>
  <c r="C41" i="149"/>
  <c r="H41" i="149"/>
  <c r="J41" i="149"/>
  <c r="C42" i="149"/>
  <c r="H42" i="149"/>
  <c r="J42" i="149"/>
  <c r="C43" i="149"/>
  <c r="H43" i="149"/>
  <c r="J43" i="149"/>
  <c r="C44" i="149"/>
  <c r="H44" i="149"/>
  <c r="J44" i="149"/>
  <c r="C45" i="149"/>
  <c r="H45" i="149"/>
  <c r="J45" i="149"/>
  <c r="C46" i="149"/>
  <c r="H46" i="149"/>
  <c r="J46" i="149"/>
  <c r="C47" i="149"/>
  <c r="H47" i="149"/>
  <c r="J47" i="149"/>
  <c r="C48" i="149"/>
  <c r="H48" i="149"/>
  <c r="J48" i="149"/>
  <c r="C49" i="149"/>
  <c r="H49" i="149"/>
  <c r="J49" i="149"/>
  <c r="C50" i="149"/>
  <c r="H50" i="149"/>
  <c r="J50" i="149"/>
  <c r="H51" i="149"/>
  <c r="I51" i="149"/>
  <c r="J51" i="149"/>
  <c r="J4" i="150"/>
  <c r="C5" i="150"/>
  <c r="J5" i="150"/>
  <c r="C6" i="150"/>
  <c r="J6" i="150"/>
  <c r="C7" i="150"/>
  <c r="J7" i="150"/>
  <c r="C8" i="150"/>
  <c r="J8" i="150"/>
  <c r="C9" i="150"/>
  <c r="J9" i="150"/>
  <c r="C10" i="150"/>
  <c r="J10" i="150"/>
  <c r="C11" i="150"/>
  <c r="J11" i="150"/>
  <c r="C12" i="150"/>
  <c r="J12" i="150"/>
  <c r="C13" i="150"/>
  <c r="J13" i="150"/>
  <c r="C14" i="150"/>
  <c r="J14" i="150"/>
  <c r="C15" i="150"/>
  <c r="J15" i="150"/>
  <c r="C16" i="150"/>
  <c r="J16" i="150"/>
  <c r="C17" i="150"/>
  <c r="J17" i="150"/>
  <c r="C18" i="150"/>
  <c r="J18" i="150"/>
  <c r="C19" i="150"/>
  <c r="J19" i="150"/>
  <c r="C20" i="150"/>
  <c r="J20" i="150"/>
  <c r="C21" i="150"/>
  <c r="H21" i="150"/>
  <c r="J21" i="150"/>
  <c r="C22" i="150"/>
  <c r="H22" i="150"/>
  <c r="J22" i="150"/>
  <c r="C23" i="150"/>
  <c r="H23" i="150"/>
  <c r="J23" i="150"/>
  <c r="C24" i="150"/>
  <c r="H24" i="150"/>
  <c r="J24" i="150"/>
  <c r="C25" i="150"/>
  <c r="H25" i="150"/>
  <c r="J25" i="150"/>
  <c r="C26" i="150"/>
  <c r="H26" i="150"/>
  <c r="J26" i="150"/>
  <c r="C27" i="150"/>
  <c r="H27" i="150"/>
  <c r="J27" i="150"/>
  <c r="C28" i="150"/>
  <c r="H28" i="150"/>
  <c r="J28" i="150"/>
  <c r="C29" i="150"/>
  <c r="H29" i="150"/>
  <c r="J29" i="150"/>
  <c r="C30" i="150"/>
  <c r="H30" i="150"/>
  <c r="J30" i="150"/>
  <c r="C31" i="150"/>
  <c r="H31" i="150"/>
  <c r="J31" i="150"/>
  <c r="C32" i="150"/>
  <c r="H32" i="150"/>
  <c r="J32" i="150"/>
  <c r="C33" i="150"/>
  <c r="H33" i="150"/>
  <c r="J33" i="150"/>
  <c r="C34" i="150"/>
  <c r="H34" i="150"/>
  <c r="J34" i="150"/>
  <c r="C35" i="150"/>
  <c r="H35" i="150"/>
  <c r="J35" i="150"/>
  <c r="C36" i="150"/>
  <c r="H36" i="150"/>
  <c r="J36" i="150"/>
  <c r="C37" i="150"/>
  <c r="H37" i="150"/>
  <c r="J37" i="150"/>
  <c r="C38" i="150"/>
  <c r="H38" i="150"/>
  <c r="J38" i="150"/>
  <c r="C39" i="150"/>
  <c r="H39" i="150"/>
  <c r="J39" i="150"/>
  <c r="C40" i="150"/>
  <c r="H40" i="150"/>
  <c r="J40" i="150"/>
  <c r="C41" i="150"/>
  <c r="H41" i="150"/>
  <c r="J41" i="150"/>
  <c r="C42" i="150"/>
  <c r="H42" i="150"/>
  <c r="J42" i="150"/>
  <c r="C43" i="150"/>
  <c r="H43" i="150"/>
  <c r="J43" i="150"/>
  <c r="C44" i="150"/>
  <c r="H44" i="150"/>
  <c r="J44" i="150"/>
  <c r="C45" i="150"/>
  <c r="H45" i="150"/>
  <c r="J45" i="150"/>
  <c r="C46" i="150"/>
  <c r="H46" i="150"/>
  <c r="J46" i="150"/>
  <c r="C47" i="150"/>
  <c r="H47" i="150"/>
  <c r="J47" i="150"/>
  <c r="C48" i="150"/>
  <c r="H48" i="150"/>
  <c r="J48" i="150"/>
  <c r="C49" i="150"/>
  <c r="H49" i="150"/>
  <c r="J49" i="150"/>
  <c r="C50" i="150"/>
  <c r="H50" i="150"/>
  <c r="J50" i="150"/>
  <c r="H51" i="150"/>
  <c r="I51" i="150"/>
  <c r="J51" i="150"/>
  <c r="H4" i="151"/>
  <c r="J4" i="151"/>
  <c r="C5" i="151"/>
  <c r="H5" i="151"/>
  <c r="J5" i="151"/>
  <c r="C6" i="151"/>
  <c r="H6" i="151"/>
  <c r="J6" i="151"/>
  <c r="C7" i="151"/>
  <c r="H7" i="151"/>
  <c r="J7" i="151"/>
  <c r="C8" i="151"/>
  <c r="H8" i="151"/>
  <c r="J8" i="151"/>
  <c r="C9" i="151"/>
  <c r="H9" i="151"/>
  <c r="J9" i="151"/>
  <c r="C10" i="151"/>
  <c r="H10" i="151"/>
  <c r="J10" i="151"/>
  <c r="C11" i="151"/>
  <c r="H11" i="151"/>
  <c r="J11" i="151"/>
  <c r="C12" i="151"/>
  <c r="H12" i="151"/>
  <c r="J12" i="151"/>
  <c r="C13" i="151"/>
  <c r="H13" i="151"/>
  <c r="J13" i="151"/>
  <c r="C14" i="151"/>
  <c r="H14" i="151"/>
  <c r="J14" i="151"/>
  <c r="C15" i="151"/>
  <c r="H15" i="151"/>
  <c r="J15" i="151"/>
  <c r="C16" i="151"/>
  <c r="H16" i="151"/>
  <c r="J16" i="151"/>
  <c r="C17" i="151"/>
  <c r="H17" i="151"/>
  <c r="J17" i="151"/>
  <c r="C18" i="151"/>
  <c r="H18" i="151"/>
  <c r="J18" i="151"/>
  <c r="C19" i="151"/>
  <c r="H19" i="151"/>
  <c r="J19" i="151"/>
  <c r="C20" i="151"/>
  <c r="H20" i="151"/>
  <c r="J20" i="151"/>
  <c r="C21" i="151"/>
  <c r="H21" i="151"/>
  <c r="J21" i="151"/>
  <c r="C22" i="151"/>
  <c r="H22" i="151"/>
  <c r="J22" i="151"/>
  <c r="C23" i="151"/>
  <c r="H23" i="151"/>
  <c r="J23" i="151"/>
  <c r="C24" i="151"/>
  <c r="H24" i="151"/>
  <c r="J24" i="151"/>
  <c r="C25" i="151"/>
  <c r="H25" i="151"/>
  <c r="J25" i="151"/>
  <c r="C26" i="151"/>
  <c r="H26" i="151"/>
  <c r="J26" i="151"/>
  <c r="C27" i="151"/>
  <c r="H27" i="151"/>
  <c r="J27" i="151"/>
  <c r="C28" i="151"/>
  <c r="H28" i="151"/>
  <c r="J28" i="151"/>
  <c r="C29" i="151"/>
  <c r="H29" i="151"/>
  <c r="J29" i="151"/>
  <c r="C30" i="151"/>
  <c r="H30" i="151"/>
  <c r="J30" i="151"/>
  <c r="C31" i="151"/>
  <c r="H31" i="151"/>
  <c r="J31" i="151"/>
  <c r="C32" i="151"/>
  <c r="H32" i="151"/>
  <c r="J32" i="151"/>
  <c r="C33" i="151"/>
  <c r="H33" i="151"/>
  <c r="J33" i="151"/>
  <c r="C34" i="151"/>
  <c r="H34" i="151"/>
  <c r="J34" i="151"/>
  <c r="C35" i="151"/>
  <c r="H35" i="151"/>
  <c r="J35" i="151"/>
  <c r="C36" i="151"/>
  <c r="H36" i="151"/>
  <c r="J36" i="151"/>
  <c r="C37" i="151"/>
  <c r="H37" i="151"/>
  <c r="J37" i="151"/>
  <c r="C38" i="151"/>
  <c r="H38" i="151"/>
  <c r="J38" i="151"/>
  <c r="C39" i="151"/>
  <c r="H39" i="151"/>
  <c r="J39" i="151"/>
  <c r="C40" i="151"/>
  <c r="H40" i="151"/>
  <c r="J40" i="151"/>
  <c r="C41" i="151"/>
  <c r="H41" i="151"/>
  <c r="J41" i="151"/>
  <c r="C42" i="151"/>
  <c r="H42" i="151"/>
  <c r="J42" i="151"/>
  <c r="C43" i="151"/>
  <c r="H43" i="151"/>
  <c r="J43" i="151"/>
  <c r="C44" i="151"/>
  <c r="H44" i="151"/>
  <c r="J44" i="151"/>
  <c r="C45" i="151"/>
  <c r="H45" i="151"/>
  <c r="J45" i="151"/>
  <c r="C46" i="151"/>
  <c r="H46" i="151"/>
  <c r="J46" i="151"/>
  <c r="C47" i="151"/>
  <c r="H47" i="151"/>
  <c r="J47" i="151"/>
  <c r="C48" i="151"/>
  <c r="H48" i="151"/>
  <c r="J48" i="151"/>
  <c r="C49" i="151"/>
  <c r="H49" i="151"/>
  <c r="J49" i="151"/>
  <c r="C50" i="151"/>
  <c r="H50" i="151"/>
  <c r="J50" i="151"/>
  <c r="H51" i="151"/>
  <c r="I51" i="151"/>
  <c r="J51" i="151"/>
  <c r="H4" i="152"/>
  <c r="J4" i="152"/>
  <c r="C5" i="152"/>
  <c r="H5" i="152"/>
  <c r="J5" i="152"/>
  <c r="C6" i="152"/>
  <c r="H6" i="152"/>
  <c r="J6" i="152"/>
  <c r="C7" i="152"/>
  <c r="H7" i="152"/>
  <c r="J7" i="152"/>
  <c r="C8" i="152"/>
  <c r="H8" i="152"/>
  <c r="J8" i="152"/>
  <c r="C9" i="152"/>
  <c r="H9" i="152"/>
  <c r="J9" i="152"/>
  <c r="C10" i="152"/>
  <c r="H10" i="152"/>
  <c r="J10" i="152"/>
  <c r="C11" i="152"/>
  <c r="H11" i="152"/>
  <c r="J11" i="152"/>
  <c r="C12" i="152"/>
  <c r="H12" i="152"/>
  <c r="J12" i="152"/>
  <c r="C13" i="152"/>
  <c r="H13" i="152"/>
  <c r="J13" i="152"/>
  <c r="C14" i="152"/>
  <c r="H14" i="152"/>
  <c r="J14" i="152"/>
  <c r="C15" i="152"/>
  <c r="H15" i="152"/>
  <c r="J15" i="152"/>
  <c r="C16" i="152"/>
  <c r="H16" i="152"/>
  <c r="J16" i="152"/>
  <c r="C17" i="152"/>
  <c r="H17" i="152"/>
  <c r="J17" i="152"/>
  <c r="C18" i="152"/>
  <c r="H18" i="152"/>
  <c r="J18" i="152"/>
  <c r="C19" i="152"/>
  <c r="H19" i="152"/>
  <c r="J19" i="152"/>
  <c r="C20" i="152"/>
  <c r="H20" i="152"/>
  <c r="J20" i="152"/>
  <c r="C21" i="152"/>
  <c r="H21" i="152"/>
  <c r="J21" i="152"/>
  <c r="C22" i="152"/>
  <c r="H22" i="152"/>
  <c r="J22" i="152"/>
  <c r="C23" i="152"/>
  <c r="H23" i="152"/>
  <c r="J23" i="152"/>
  <c r="C24" i="152"/>
  <c r="H24" i="152"/>
  <c r="J24" i="152"/>
  <c r="C25" i="152"/>
  <c r="H25" i="152"/>
  <c r="J25" i="152"/>
  <c r="C26" i="152"/>
  <c r="H26" i="152"/>
  <c r="J26" i="152"/>
  <c r="C27" i="152"/>
  <c r="H27" i="152"/>
  <c r="J27" i="152"/>
  <c r="C28" i="152"/>
  <c r="H28" i="152"/>
  <c r="J28" i="152"/>
  <c r="C29" i="152"/>
  <c r="H29" i="152"/>
  <c r="J29" i="152"/>
  <c r="C30" i="152"/>
  <c r="H30" i="152"/>
  <c r="J30" i="152"/>
  <c r="C31" i="152"/>
  <c r="H31" i="152"/>
  <c r="J31" i="152"/>
  <c r="C32" i="152"/>
  <c r="H32" i="152"/>
  <c r="J32" i="152"/>
  <c r="C33" i="152"/>
  <c r="H33" i="152"/>
  <c r="J33" i="152"/>
  <c r="C34" i="152"/>
  <c r="H34" i="152"/>
  <c r="J34" i="152"/>
  <c r="C35" i="152"/>
  <c r="H35" i="152"/>
  <c r="J35" i="152"/>
  <c r="C36" i="152"/>
  <c r="H36" i="152"/>
  <c r="J36" i="152"/>
  <c r="C37" i="152"/>
  <c r="H37" i="152"/>
  <c r="J37" i="152"/>
  <c r="C38" i="152"/>
  <c r="H38" i="152"/>
  <c r="J38" i="152"/>
  <c r="C39" i="152"/>
  <c r="H39" i="152"/>
  <c r="J39" i="152"/>
  <c r="C40" i="152"/>
  <c r="H40" i="152"/>
  <c r="J40" i="152"/>
  <c r="C41" i="152"/>
  <c r="H41" i="152"/>
  <c r="J41" i="152"/>
  <c r="C42" i="152"/>
  <c r="H42" i="152"/>
  <c r="J42" i="152"/>
  <c r="C43" i="152"/>
  <c r="H43" i="152"/>
  <c r="J43" i="152"/>
  <c r="C44" i="152"/>
  <c r="H44" i="152"/>
  <c r="J44" i="152"/>
  <c r="C45" i="152"/>
  <c r="H45" i="152"/>
  <c r="J45" i="152"/>
  <c r="C46" i="152"/>
  <c r="H46" i="152"/>
  <c r="J46" i="152"/>
  <c r="C47" i="152"/>
  <c r="H47" i="152"/>
  <c r="J47" i="152"/>
  <c r="C48" i="152"/>
  <c r="H48" i="152"/>
  <c r="J48" i="152"/>
  <c r="C49" i="152"/>
  <c r="H49" i="152"/>
  <c r="J49" i="152"/>
  <c r="C50" i="152"/>
  <c r="H50" i="152"/>
  <c r="J50" i="152"/>
  <c r="H51" i="152"/>
  <c r="I51" i="152"/>
  <c r="J51" i="152"/>
  <c r="J4" i="153"/>
  <c r="C5" i="153"/>
  <c r="J5" i="153"/>
  <c r="C6" i="153"/>
  <c r="J6" i="153"/>
  <c r="C7" i="153"/>
  <c r="J7" i="153"/>
  <c r="C8" i="153"/>
  <c r="J8" i="153"/>
  <c r="C9" i="153"/>
  <c r="J9" i="153"/>
  <c r="C10" i="153"/>
  <c r="J10" i="153"/>
  <c r="C11" i="153"/>
  <c r="J11" i="153"/>
  <c r="C12" i="153"/>
  <c r="J12" i="153"/>
  <c r="C13" i="153"/>
  <c r="J13" i="153"/>
  <c r="C14" i="153"/>
  <c r="J14" i="153"/>
  <c r="C15" i="153"/>
  <c r="J15" i="153"/>
  <c r="C16" i="153"/>
  <c r="J16" i="153"/>
  <c r="C17" i="153"/>
  <c r="J17" i="153"/>
  <c r="C18" i="153"/>
  <c r="J18" i="153"/>
  <c r="C19" i="153"/>
  <c r="J19" i="153"/>
  <c r="C20" i="153"/>
  <c r="J20" i="153"/>
  <c r="C21" i="153"/>
  <c r="H21" i="153"/>
  <c r="J21" i="153"/>
  <c r="C22" i="153"/>
  <c r="H22" i="153"/>
  <c r="J22" i="153"/>
  <c r="C23" i="153"/>
  <c r="H23" i="153"/>
  <c r="J23" i="153"/>
  <c r="C24" i="153"/>
  <c r="H24" i="153"/>
  <c r="J24" i="153"/>
  <c r="C25" i="153"/>
  <c r="H25" i="153"/>
  <c r="J25" i="153"/>
  <c r="C26" i="153"/>
  <c r="H26" i="153"/>
  <c r="J26" i="153"/>
  <c r="C27" i="153"/>
  <c r="H27" i="153"/>
  <c r="J27" i="153"/>
  <c r="C28" i="153"/>
  <c r="H28" i="153"/>
  <c r="J28" i="153"/>
  <c r="C29" i="153"/>
  <c r="H29" i="153"/>
  <c r="J29" i="153"/>
  <c r="C30" i="153"/>
  <c r="H30" i="153"/>
  <c r="J30" i="153"/>
  <c r="C31" i="153"/>
  <c r="H31" i="153"/>
  <c r="J31" i="153"/>
  <c r="C32" i="153"/>
  <c r="H32" i="153"/>
  <c r="J32" i="153"/>
  <c r="C33" i="153"/>
  <c r="H33" i="153"/>
  <c r="J33" i="153"/>
  <c r="C34" i="153"/>
  <c r="H34" i="153"/>
  <c r="J34" i="153"/>
  <c r="C35" i="153"/>
  <c r="H35" i="153"/>
  <c r="J35" i="153"/>
  <c r="C36" i="153"/>
  <c r="H36" i="153"/>
  <c r="J36" i="153"/>
  <c r="C37" i="153"/>
  <c r="H37" i="153"/>
  <c r="J37" i="153"/>
  <c r="C38" i="153"/>
  <c r="H38" i="153"/>
  <c r="J38" i="153"/>
  <c r="C39" i="153"/>
  <c r="H39" i="153"/>
  <c r="J39" i="153"/>
  <c r="C40" i="153"/>
  <c r="H40" i="153"/>
  <c r="J40" i="153"/>
  <c r="C41" i="153"/>
  <c r="H41" i="153"/>
  <c r="J41" i="153"/>
  <c r="C42" i="153"/>
  <c r="H42" i="153"/>
  <c r="J42" i="153"/>
  <c r="C43" i="153"/>
  <c r="H43" i="153"/>
  <c r="J43" i="153"/>
  <c r="C44" i="153"/>
  <c r="H44" i="153"/>
  <c r="J44" i="153"/>
  <c r="C45" i="153"/>
  <c r="H45" i="153"/>
  <c r="J45" i="153"/>
  <c r="C46" i="153"/>
  <c r="H46" i="153"/>
  <c r="J46" i="153"/>
  <c r="C47" i="153"/>
  <c r="H47" i="153"/>
  <c r="J47" i="153"/>
  <c r="C48" i="153"/>
  <c r="H48" i="153"/>
  <c r="J48" i="153"/>
  <c r="C49" i="153"/>
  <c r="H49" i="153"/>
  <c r="J49" i="153"/>
  <c r="C50" i="153"/>
  <c r="H50" i="153"/>
  <c r="J50" i="153"/>
  <c r="H51" i="153"/>
  <c r="I51" i="153"/>
  <c r="J51" i="153"/>
  <c r="H4" i="154"/>
  <c r="J4" i="154"/>
  <c r="C5" i="154"/>
  <c r="J5" i="154"/>
  <c r="C6" i="154"/>
  <c r="H6" i="154"/>
  <c r="J6" i="154"/>
  <c r="C7" i="154"/>
  <c r="H7" i="154"/>
  <c r="J7" i="154"/>
  <c r="C8" i="154"/>
  <c r="H8" i="154"/>
  <c r="J8" i="154"/>
  <c r="C9" i="154"/>
  <c r="H9" i="154"/>
  <c r="J9" i="154"/>
  <c r="C10" i="154"/>
  <c r="H10" i="154"/>
  <c r="J10" i="154"/>
  <c r="C11" i="154"/>
  <c r="H11" i="154"/>
  <c r="J11" i="154"/>
  <c r="C12" i="154"/>
  <c r="H12" i="154"/>
  <c r="J12" i="154"/>
  <c r="C13" i="154"/>
  <c r="H13" i="154"/>
  <c r="J13" i="154"/>
  <c r="C14" i="154"/>
  <c r="H14" i="154"/>
  <c r="J14" i="154"/>
  <c r="C15" i="154"/>
  <c r="H15" i="154"/>
  <c r="J15" i="154"/>
  <c r="C16" i="154"/>
  <c r="H16" i="154"/>
  <c r="J16" i="154"/>
  <c r="C17" i="154"/>
  <c r="H17" i="154"/>
  <c r="J17" i="154"/>
  <c r="C18" i="154"/>
  <c r="H18" i="154"/>
  <c r="J18" i="154"/>
  <c r="C19" i="154"/>
  <c r="H19" i="154"/>
  <c r="J19" i="154"/>
  <c r="C20" i="154"/>
  <c r="H20" i="154"/>
  <c r="J20" i="154"/>
  <c r="C21" i="154"/>
  <c r="H21" i="154"/>
  <c r="J21" i="154"/>
  <c r="C22" i="154"/>
  <c r="H22" i="154"/>
  <c r="J22" i="154"/>
  <c r="C23" i="154"/>
  <c r="H23" i="154"/>
  <c r="J23" i="154"/>
  <c r="C24" i="154"/>
  <c r="H24" i="154"/>
  <c r="J24" i="154"/>
  <c r="C25" i="154"/>
  <c r="H25" i="154"/>
  <c r="J25" i="154"/>
  <c r="C26" i="154"/>
  <c r="H26" i="154"/>
  <c r="J26" i="154"/>
  <c r="C27" i="154"/>
  <c r="H27" i="154"/>
  <c r="J27" i="154"/>
  <c r="C28" i="154"/>
  <c r="H28" i="154"/>
  <c r="J28" i="154"/>
  <c r="C29" i="154"/>
  <c r="H29" i="154"/>
  <c r="J29" i="154"/>
  <c r="C30" i="154"/>
  <c r="H30" i="154"/>
  <c r="J30" i="154"/>
  <c r="C31" i="154"/>
  <c r="H31" i="154"/>
  <c r="J31" i="154"/>
  <c r="C32" i="154"/>
  <c r="H32" i="154"/>
  <c r="J32" i="154"/>
  <c r="C33" i="154"/>
  <c r="H33" i="154"/>
  <c r="J33" i="154"/>
  <c r="C34" i="154"/>
  <c r="H34" i="154"/>
  <c r="J34" i="154"/>
  <c r="C35" i="154"/>
  <c r="H35" i="154"/>
  <c r="J35" i="154"/>
  <c r="C36" i="154"/>
  <c r="H36" i="154"/>
  <c r="J36" i="154"/>
  <c r="C37" i="154"/>
  <c r="H37" i="154"/>
  <c r="J37" i="154"/>
  <c r="C38" i="154"/>
  <c r="H38" i="154"/>
  <c r="J38" i="154"/>
  <c r="C39" i="154"/>
  <c r="H39" i="154"/>
  <c r="J39" i="154"/>
  <c r="C40" i="154"/>
  <c r="H40" i="154"/>
  <c r="J40" i="154"/>
  <c r="C41" i="154"/>
  <c r="H41" i="154"/>
  <c r="J41" i="154"/>
  <c r="C42" i="154"/>
  <c r="H42" i="154"/>
  <c r="J42" i="154"/>
  <c r="C43" i="154"/>
  <c r="H43" i="154"/>
  <c r="J43" i="154"/>
  <c r="C44" i="154"/>
  <c r="H44" i="154"/>
  <c r="J44" i="154"/>
  <c r="C45" i="154"/>
  <c r="H45" i="154"/>
  <c r="J45" i="154"/>
  <c r="C46" i="154"/>
  <c r="H46" i="154"/>
  <c r="J46" i="154"/>
  <c r="C47" i="154"/>
  <c r="H47" i="154"/>
  <c r="J47" i="154"/>
  <c r="C48" i="154"/>
  <c r="H48" i="154"/>
  <c r="J48" i="154"/>
  <c r="C49" i="154"/>
  <c r="H49" i="154"/>
  <c r="J49" i="154"/>
  <c r="C50" i="154"/>
  <c r="H50" i="154"/>
  <c r="J50" i="154"/>
  <c r="H51" i="154"/>
  <c r="I51" i="154"/>
  <c r="J51" i="154"/>
  <c r="H4" i="155"/>
  <c r="J4" i="155"/>
  <c r="C5" i="155"/>
  <c r="J5" i="155"/>
  <c r="C6" i="155"/>
  <c r="H6" i="155"/>
  <c r="J6" i="155"/>
  <c r="C7" i="155"/>
  <c r="H7" i="155"/>
  <c r="J7" i="155"/>
  <c r="C8" i="155"/>
  <c r="H8" i="155"/>
  <c r="J8" i="155"/>
  <c r="C9" i="155"/>
  <c r="H9" i="155"/>
  <c r="J9" i="155"/>
  <c r="C10" i="155"/>
  <c r="H10" i="155"/>
  <c r="J10" i="155"/>
  <c r="C11" i="155"/>
  <c r="H11" i="155"/>
  <c r="J11" i="155"/>
  <c r="C12" i="155"/>
  <c r="H12" i="155"/>
  <c r="J12" i="155"/>
  <c r="C13" i="155"/>
  <c r="H13" i="155"/>
  <c r="J13" i="155"/>
  <c r="C14" i="155"/>
  <c r="H14" i="155"/>
  <c r="J14" i="155"/>
  <c r="C15" i="155"/>
  <c r="H15" i="155"/>
  <c r="J15" i="155"/>
  <c r="C16" i="155"/>
  <c r="H16" i="155"/>
  <c r="J16" i="155"/>
  <c r="C17" i="155"/>
  <c r="H17" i="155"/>
  <c r="J17" i="155"/>
  <c r="C18" i="155"/>
  <c r="H18" i="155"/>
  <c r="J18" i="155"/>
  <c r="C19" i="155"/>
  <c r="H19" i="155"/>
  <c r="J19" i="155"/>
  <c r="C20" i="155"/>
  <c r="H20" i="155"/>
  <c r="J20" i="155"/>
  <c r="C21" i="155"/>
  <c r="H21" i="155"/>
  <c r="J21" i="155"/>
  <c r="C22" i="155"/>
  <c r="H22" i="155"/>
  <c r="J22" i="155"/>
  <c r="C23" i="155"/>
  <c r="H23" i="155"/>
  <c r="J23" i="155"/>
  <c r="C24" i="155"/>
  <c r="H24" i="155"/>
  <c r="J24" i="155"/>
  <c r="C25" i="155"/>
  <c r="H25" i="155"/>
  <c r="J25" i="155"/>
  <c r="C26" i="155"/>
  <c r="H26" i="155"/>
  <c r="J26" i="155"/>
  <c r="C27" i="155"/>
  <c r="H27" i="155"/>
  <c r="J27" i="155"/>
  <c r="C28" i="155"/>
  <c r="H28" i="155"/>
  <c r="J28" i="155"/>
  <c r="C29" i="155"/>
  <c r="H29" i="155"/>
  <c r="J29" i="155"/>
  <c r="C30" i="155"/>
  <c r="H30" i="155"/>
  <c r="J30" i="155"/>
  <c r="C31" i="155"/>
  <c r="H31" i="155"/>
  <c r="J31" i="155"/>
  <c r="C32" i="155"/>
  <c r="H32" i="155"/>
  <c r="J32" i="155"/>
  <c r="C33" i="155"/>
  <c r="H33" i="155"/>
  <c r="J33" i="155"/>
  <c r="C34" i="155"/>
  <c r="H34" i="155"/>
  <c r="J34" i="155"/>
  <c r="C35" i="155"/>
  <c r="H35" i="155"/>
  <c r="J35" i="155"/>
  <c r="C36" i="155"/>
  <c r="H36" i="155"/>
  <c r="J36" i="155"/>
  <c r="C37" i="155"/>
  <c r="H37" i="155"/>
  <c r="J37" i="155"/>
  <c r="C38" i="155"/>
  <c r="H38" i="155"/>
  <c r="J38" i="155"/>
  <c r="C39" i="155"/>
  <c r="H39" i="155"/>
  <c r="J39" i="155"/>
  <c r="C40" i="155"/>
  <c r="H40" i="155"/>
  <c r="J40" i="155"/>
  <c r="C41" i="155"/>
  <c r="H41" i="155"/>
  <c r="J41" i="155"/>
  <c r="C42" i="155"/>
  <c r="H42" i="155"/>
  <c r="J42" i="155"/>
  <c r="C43" i="155"/>
  <c r="H43" i="155"/>
  <c r="J43" i="155"/>
  <c r="C44" i="155"/>
  <c r="H44" i="155"/>
  <c r="J44" i="155"/>
  <c r="C45" i="155"/>
  <c r="H45" i="155"/>
  <c r="J45" i="155"/>
  <c r="C46" i="155"/>
  <c r="H46" i="155"/>
  <c r="J46" i="155"/>
  <c r="C47" i="155"/>
  <c r="H47" i="155"/>
  <c r="J47" i="155"/>
  <c r="C48" i="155"/>
  <c r="H48" i="155"/>
  <c r="J48" i="155"/>
  <c r="C49" i="155"/>
  <c r="H49" i="155"/>
  <c r="J49" i="155"/>
  <c r="C50" i="155"/>
  <c r="H50" i="155"/>
  <c r="J50" i="155"/>
  <c r="H51" i="155"/>
  <c r="I51" i="155"/>
  <c r="J51" i="155"/>
  <c r="J4" i="156"/>
  <c r="C5" i="156"/>
  <c r="J5" i="156"/>
  <c r="C6" i="156"/>
  <c r="J6" i="156"/>
  <c r="C7" i="156"/>
  <c r="J7" i="156"/>
  <c r="C8" i="156"/>
  <c r="J8" i="156"/>
  <c r="C9" i="156"/>
  <c r="J9" i="156"/>
  <c r="C10" i="156"/>
  <c r="J10" i="156"/>
  <c r="C11" i="156"/>
  <c r="J11" i="156"/>
  <c r="C12" i="156"/>
  <c r="J12" i="156"/>
  <c r="C13" i="156"/>
  <c r="J13" i="156"/>
  <c r="C14" i="156"/>
  <c r="J14" i="156"/>
  <c r="C15" i="156"/>
  <c r="J15" i="156"/>
  <c r="C16" i="156"/>
  <c r="J16" i="156"/>
  <c r="C17" i="156"/>
  <c r="J17" i="156"/>
  <c r="C18" i="156"/>
  <c r="J18" i="156"/>
  <c r="C19" i="156"/>
  <c r="J19" i="156"/>
  <c r="C20" i="156"/>
  <c r="J20" i="156"/>
  <c r="C21" i="156"/>
  <c r="H21" i="156"/>
  <c r="J21" i="156"/>
  <c r="C22" i="156"/>
  <c r="H22" i="156"/>
  <c r="J22" i="156"/>
  <c r="C23" i="156"/>
  <c r="H23" i="156"/>
  <c r="J23" i="156"/>
  <c r="C24" i="156"/>
  <c r="H24" i="156"/>
  <c r="J24" i="156"/>
  <c r="C25" i="156"/>
  <c r="H25" i="156"/>
  <c r="J25" i="156"/>
  <c r="C26" i="156"/>
  <c r="H26" i="156"/>
  <c r="J26" i="156"/>
  <c r="C27" i="156"/>
  <c r="H27" i="156"/>
  <c r="J27" i="156"/>
  <c r="C28" i="156"/>
  <c r="H28" i="156"/>
  <c r="J28" i="156"/>
  <c r="C29" i="156"/>
  <c r="H29" i="156"/>
  <c r="J29" i="156"/>
  <c r="C30" i="156"/>
  <c r="H30" i="156"/>
  <c r="J30" i="156"/>
  <c r="C31" i="156"/>
  <c r="H31" i="156"/>
  <c r="J31" i="156"/>
  <c r="C32" i="156"/>
  <c r="H32" i="156"/>
  <c r="J32" i="156"/>
  <c r="C33" i="156"/>
  <c r="H33" i="156"/>
  <c r="J33" i="156"/>
  <c r="C34" i="156"/>
  <c r="H34" i="156"/>
  <c r="J34" i="156"/>
  <c r="C35" i="156"/>
  <c r="H35" i="156"/>
  <c r="J35" i="156"/>
  <c r="C36" i="156"/>
  <c r="H36" i="156"/>
  <c r="J36" i="156"/>
  <c r="C37" i="156"/>
  <c r="H37" i="156"/>
  <c r="J37" i="156"/>
  <c r="C38" i="156"/>
  <c r="H38" i="156"/>
  <c r="J38" i="156"/>
  <c r="C39" i="156"/>
  <c r="H39" i="156"/>
  <c r="J39" i="156"/>
  <c r="C40" i="156"/>
  <c r="H40" i="156"/>
  <c r="J40" i="156"/>
  <c r="C41" i="156"/>
  <c r="H41" i="156"/>
  <c r="J41" i="156"/>
  <c r="C42" i="156"/>
  <c r="H42" i="156"/>
  <c r="J42" i="156"/>
  <c r="C43" i="156"/>
  <c r="H43" i="156"/>
  <c r="J43" i="156"/>
  <c r="C44" i="156"/>
  <c r="H44" i="156"/>
  <c r="J44" i="156"/>
  <c r="C45" i="156"/>
  <c r="H45" i="156"/>
  <c r="J45" i="156"/>
  <c r="C46" i="156"/>
  <c r="H46" i="156"/>
  <c r="J46" i="156"/>
  <c r="C47" i="156"/>
  <c r="H47" i="156"/>
  <c r="J47" i="156"/>
  <c r="C48" i="156"/>
  <c r="H48" i="156"/>
  <c r="J48" i="156"/>
  <c r="C49" i="156"/>
  <c r="H49" i="156"/>
  <c r="J49" i="156"/>
  <c r="C50" i="156"/>
  <c r="H50" i="156"/>
  <c r="J50" i="156"/>
  <c r="H51" i="156"/>
  <c r="I51" i="156"/>
  <c r="J51" i="156"/>
  <c r="J4" i="157"/>
  <c r="C5" i="157"/>
  <c r="J5" i="157"/>
  <c r="C6" i="157"/>
  <c r="J6" i="157"/>
  <c r="C7" i="157"/>
  <c r="J7" i="157"/>
  <c r="C8" i="157"/>
  <c r="J8" i="157"/>
  <c r="C9" i="157"/>
  <c r="J9" i="157"/>
  <c r="C10" i="157"/>
  <c r="J10" i="157"/>
  <c r="C11" i="157"/>
  <c r="J11" i="157"/>
  <c r="C12" i="157"/>
  <c r="J12" i="157"/>
  <c r="C13" i="157"/>
  <c r="J13" i="157"/>
  <c r="C14" i="157"/>
  <c r="J14" i="157"/>
  <c r="C15" i="157"/>
  <c r="J15" i="157"/>
  <c r="C16" i="157"/>
  <c r="J16" i="157"/>
  <c r="C17" i="157"/>
  <c r="J17" i="157"/>
  <c r="C18" i="157"/>
  <c r="J18" i="157"/>
  <c r="C19" i="157"/>
  <c r="J19" i="157"/>
  <c r="C20" i="157"/>
  <c r="J20" i="157"/>
  <c r="C21" i="157"/>
  <c r="H21" i="157"/>
  <c r="J21" i="157"/>
  <c r="C22" i="157"/>
  <c r="H22" i="157"/>
  <c r="J22" i="157"/>
  <c r="C23" i="157"/>
  <c r="H23" i="157"/>
  <c r="J23" i="157"/>
  <c r="C24" i="157"/>
  <c r="H24" i="157"/>
  <c r="J24" i="157"/>
  <c r="C25" i="157"/>
  <c r="H25" i="157"/>
  <c r="J25" i="157"/>
  <c r="C26" i="157"/>
  <c r="H26" i="157"/>
  <c r="J26" i="157"/>
  <c r="C27" i="157"/>
  <c r="H27" i="157"/>
  <c r="J27" i="157"/>
  <c r="C28" i="157"/>
  <c r="H28" i="157"/>
  <c r="J28" i="157"/>
  <c r="C29" i="157"/>
  <c r="H29" i="157"/>
  <c r="J29" i="157"/>
  <c r="C30" i="157"/>
  <c r="H30" i="157"/>
  <c r="J30" i="157"/>
  <c r="C31" i="157"/>
  <c r="H31" i="157"/>
  <c r="J31" i="157"/>
  <c r="C32" i="157"/>
  <c r="H32" i="157"/>
  <c r="J32" i="157"/>
  <c r="C33" i="157"/>
  <c r="H33" i="157"/>
  <c r="J33" i="157"/>
  <c r="C34" i="157"/>
  <c r="H34" i="157"/>
  <c r="J34" i="157"/>
  <c r="C35" i="157"/>
  <c r="H35" i="157"/>
  <c r="J35" i="157"/>
  <c r="C36" i="157"/>
  <c r="H36" i="157"/>
  <c r="J36" i="157"/>
  <c r="C37" i="157"/>
  <c r="H37" i="157"/>
  <c r="J37" i="157"/>
  <c r="C38" i="157"/>
  <c r="H38" i="157"/>
  <c r="J38" i="157"/>
  <c r="C39" i="157"/>
  <c r="H39" i="157"/>
  <c r="J39" i="157"/>
  <c r="C40" i="157"/>
  <c r="H40" i="157"/>
  <c r="J40" i="157"/>
  <c r="C41" i="157"/>
  <c r="H41" i="157"/>
  <c r="J41" i="157"/>
  <c r="C42" i="157"/>
  <c r="H42" i="157"/>
  <c r="J42" i="157"/>
  <c r="C43" i="157"/>
  <c r="H43" i="157"/>
  <c r="J43" i="157"/>
  <c r="C44" i="157"/>
  <c r="H44" i="157"/>
  <c r="J44" i="157"/>
  <c r="C45" i="157"/>
  <c r="H45" i="157"/>
  <c r="J45" i="157"/>
  <c r="C46" i="157"/>
  <c r="H46" i="157"/>
  <c r="J46" i="157"/>
  <c r="C47" i="157"/>
  <c r="H47" i="157"/>
  <c r="J47" i="157"/>
  <c r="C48" i="157"/>
  <c r="H48" i="157"/>
  <c r="J48" i="157"/>
  <c r="C49" i="157"/>
  <c r="H49" i="157"/>
  <c r="J49" i="157"/>
  <c r="C50" i="157"/>
  <c r="H50" i="157"/>
  <c r="J50" i="157"/>
  <c r="H51" i="157"/>
  <c r="I51" i="157"/>
  <c r="J51" i="157"/>
  <c r="J4" i="158"/>
  <c r="C5" i="158"/>
  <c r="J5" i="158"/>
  <c r="C6" i="158"/>
  <c r="J6" i="158"/>
  <c r="C7" i="158"/>
  <c r="J7" i="158"/>
  <c r="C8" i="158"/>
  <c r="J8" i="158"/>
  <c r="C9" i="158"/>
  <c r="J9" i="158"/>
  <c r="C10" i="158"/>
  <c r="J10" i="158"/>
  <c r="C11" i="158"/>
  <c r="J11" i="158"/>
  <c r="C12" i="158"/>
  <c r="J12" i="158"/>
  <c r="C13" i="158"/>
  <c r="J13" i="158"/>
  <c r="C14" i="158"/>
  <c r="J14" i="158"/>
  <c r="C15" i="158"/>
  <c r="J15" i="158"/>
  <c r="C16" i="158"/>
  <c r="J16" i="158"/>
  <c r="C17" i="158"/>
  <c r="J17" i="158"/>
  <c r="C18" i="158"/>
  <c r="J18" i="158"/>
  <c r="C19" i="158"/>
  <c r="J19" i="158"/>
  <c r="C20" i="158"/>
  <c r="J20" i="158"/>
  <c r="C21" i="158"/>
  <c r="H21" i="158"/>
  <c r="J21" i="158"/>
  <c r="C22" i="158"/>
  <c r="H22" i="158"/>
  <c r="J22" i="158"/>
  <c r="C23" i="158"/>
  <c r="H23" i="158"/>
  <c r="J23" i="158"/>
  <c r="C24" i="158"/>
  <c r="H24" i="158"/>
  <c r="J24" i="158"/>
  <c r="C25" i="158"/>
  <c r="H25" i="158"/>
  <c r="J25" i="158"/>
  <c r="C26" i="158"/>
  <c r="H26" i="158"/>
  <c r="J26" i="158"/>
  <c r="C27" i="158"/>
  <c r="H27" i="158"/>
  <c r="J27" i="158"/>
  <c r="C28" i="158"/>
  <c r="H28" i="158"/>
  <c r="J28" i="158"/>
  <c r="C29" i="158"/>
  <c r="H29" i="158"/>
  <c r="J29" i="158"/>
  <c r="C30" i="158"/>
  <c r="H30" i="158"/>
  <c r="J30" i="158"/>
  <c r="C31" i="158"/>
  <c r="H31" i="158"/>
  <c r="J31" i="158"/>
  <c r="C32" i="158"/>
  <c r="H32" i="158"/>
  <c r="J32" i="158"/>
  <c r="C33" i="158"/>
  <c r="H33" i="158"/>
  <c r="J33" i="158"/>
  <c r="C34" i="158"/>
  <c r="H34" i="158"/>
  <c r="J34" i="158"/>
  <c r="C35" i="158"/>
  <c r="H35" i="158"/>
  <c r="J35" i="158"/>
  <c r="C36" i="158"/>
  <c r="H36" i="158"/>
  <c r="J36" i="158"/>
  <c r="C37" i="158"/>
  <c r="H37" i="158"/>
  <c r="J37" i="158"/>
  <c r="C38" i="158"/>
  <c r="H38" i="158"/>
  <c r="J38" i="158"/>
  <c r="C39" i="158"/>
  <c r="H39" i="158"/>
  <c r="J39" i="158"/>
  <c r="C40" i="158"/>
  <c r="H40" i="158"/>
  <c r="J40" i="158"/>
  <c r="C41" i="158"/>
  <c r="H41" i="158"/>
  <c r="J41" i="158"/>
  <c r="C42" i="158"/>
  <c r="H42" i="158"/>
  <c r="J42" i="158"/>
  <c r="C43" i="158"/>
  <c r="H43" i="158"/>
  <c r="J43" i="158"/>
  <c r="C44" i="158"/>
  <c r="H44" i="158"/>
  <c r="J44" i="158"/>
  <c r="C45" i="158"/>
  <c r="H45" i="158"/>
  <c r="J45" i="158"/>
  <c r="C46" i="158"/>
  <c r="H46" i="158"/>
  <c r="J46" i="158"/>
  <c r="C47" i="158"/>
  <c r="H47" i="158"/>
  <c r="J47" i="158"/>
  <c r="C48" i="158"/>
  <c r="H48" i="158"/>
  <c r="J48" i="158"/>
  <c r="C49" i="158"/>
  <c r="H49" i="158"/>
  <c r="J49" i="158"/>
  <c r="C50" i="158"/>
  <c r="H50" i="158"/>
  <c r="J50" i="158"/>
  <c r="H51" i="158"/>
  <c r="I51" i="158"/>
  <c r="J51" i="158"/>
  <c r="J4" i="159"/>
  <c r="C5" i="159"/>
  <c r="J5" i="159"/>
  <c r="C6" i="159"/>
  <c r="J6" i="159"/>
  <c r="C7" i="159"/>
  <c r="J7" i="159"/>
  <c r="C8" i="159"/>
  <c r="J8" i="159"/>
  <c r="C9" i="159"/>
  <c r="J9" i="159"/>
  <c r="C10" i="159"/>
  <c r="J10" i="159"/>
  <c r="C11" i="159"/>
  <c r="J11" i="159"/>
  <c r="C12" i="159"/>
  <c r="J12" i="159"/>
  <c r="C13" i="159"/>
  <c r="J13" i="159"/>
  <c r="C14" i="159"/>
  <c r="J14" i="159"/>
  <c r="C15" i="159"/>
  <c r="J15" i="159"/>
  <c r="C16" i="159"/>
  <c r="J16" i="159"/>
  <c r="C17" i="159"/>
  <c r="J17" i="159"/>
  <c r="C18" i="159"/>
  <c r="J18" i="159"/>
  <c r="C19" i="159"/>
  <c r="J19" i="159"/>
  <c r="C20" i="159"/>
  <c r="J20" i="159"/>
  <c r="C21" i="159"/>
  <c r="H21" i="159"/>
  <c r="J21" i="159"/>
  <c r="C22" i="159"/>
  <c r="H22" i="159"/>
  <c r="J22" i="159"/>
  <c r="C23" i="159"/>
  <c r="H23" i="159"/>
  <c r="J23" i="159"/>
  <c r="C24" i="159"/>
  <c r="H24" i="159"/>
  <c r="J24" i="159"/>
  <c r="C25" i="159"/>
  <c r="H25" i="159"/>
  <c r="J25" i="159"/>
  <c r="C26" i="159"/>
  <c r="H26" i="159"/>
  <c r="J26" i="159"/>
  <c r="C27" i="159"/>
  <c r="H27" i="159"/>
  <c r="J27" i="159"/>
  <c r="C28" i="159"/>
  <c r="H28" i="159"/>
  <c r="J28" i="159"/>
  <c r="C29" i="159"/>
  <c r="H29" i="159"/>
  <c r="J29" i="159"/>
  <c r="C30" i="159"/>
  <c r="H30" i="159"/>
  <c r="J30" i="159"/>
  <c r="C31" i="159"/>
  <c r="H31" i="159"/>
  <c r="J31" i="159"/>
  <c r="C32" i="159"/>
  <c r="H32" i="159"/>
  <c r="J32" i="159"/>
  <c r="C33" i="159"/>
  <c r="H33" i="159"/>
  <c r="J33" i="159"/>
  <c r="C34" i="159"/>
  <c r="H34" i="159"/>
  <c r="J34" i="159"/>
  <c r="C35" i="159"/>
  <c r="H35" i="159"/>
  <c r="J35" i="159"/>
  <c r="C36" i="159"/>
  <c r="H36" i="159"/>
  <c r="J36" i="159"/>
  <c r="C37" i="159"/>
  <c r="H37" i="159"/>
  <c r="J37" i="159"/>
  <c r="C38" i="159"/>
  <c r="H38" i="159"/>
  <c r="J38" i="159"/>
  <c r="C39" i="159"/>
  <c r="H39" i="159"/>
  <c r="J39" i="159"/>
  <c r="C40" i="159"/>
  <c r="H40" i="159"/>
  <c r="J40" i="159"/>
  <c r="C41" i="159"/>
  <c r="H41" i="159"/>
  <c r="J41" i="159"/>
  <c r="C42" i="159"/>
  <c r="H42" i="159"/>
  <c r="J42" i="159"/>
  <c r="C43" i="159"/>
  <c r="H43" i="159"/>
  <c r="J43" i="159"/>
  <c r="C44" i="159"/>
  <c r="H44" i="159"/>
  <c r="J44" i="159"/>
  <c r="C45" i="159"/>
  <c r="H45" i="159"/>
  <c r="J45" i="159"/>
  <c r="C46" i="159"/>
  <c r="H46" i="159"/>
  <c r="J46" i="159"/>
  <c r="C47" i="159"/>
  <c r="H47" i="159"/>
  <c r="J47" i="159"/>
  <c r="C48" i="159"/>
  <c r="H48" i="159"/>
  <c r="J48" i="159"/>
  <c r="C49" i="159"/>
  <c r="H49" i="159"/>
  <c r="J49" i="159"/>
  <c r="C50" i="159"/>
  <c r="H50" i="159"/>
  <c r="J50" i="159"/>
  <c r="H51" i="159"/>
  <c r="I51" i="159"/>
  <c r="J51" i="159"/>
  <c r="H4" i="160"/>
  <c r="J4" i="160"/>
  <c r="C5" i="160"/>
  <c r="H5" i="160"/>
  <c r="J5" i="160"/>
  <c r="C6" i="160"/>
  <c r="H6" i="160"/>
  <c r="J6" i="160"/>
  <c r="C7" i="160"/>
  <c r="H7" i="160"/>
  <c r="J7" i="160"/>
  <c r="C8" i="160"/>
  <c r="H8" i="160"/>
  <c r="J8" i="160"/>
  <c r="C9" i="160"/>
  <c r="H9" i="160"/>
  <c r="J9" i="160"/>
  <c r="C10" i="160"/>
  <c r="H10" i="160"/>
  <c r="J10" i="160"/>
  <c r="C11" i="160"/>
  <c r="H11" i="160"/>
  <c r="J11" i="160"/>
  <c r="C12" i="160"/>
  <c r="H12" i="160"/>
  <c r="J12" i="160"/>
  <c r="C13" i="160"/>
  <c r="H13" i="160"/>
  <c r="J13" i="160"/>
  <c r="C14" i="160"/>
  <c r="H14" i="160"/>
  <c r="J14" i="160"/>
  <c r="C15" i="160"/>
  <c r="H15" i="160"/>
  <c r="J15" i="160"/>
  <c r="C16" i="160"/>
  <c r="H16" i="160"/>
  <c r="J16" i="160"/>
  <c r="C17" i="160"/>
  <c r="H17" i="160"/>
  <c r="J17" i="160"/>
  <c r="C18" i="160"/>
  <c r="H18" i="160"/>
  <c r="J18" i="160"/>
  <c r="C19" i="160"/>
  <c r="H19" i="160"/>
  <c r="J19" i="160"/>
  <c r="C20" i="160"/>
  <c r="H20" i="160"/>
  <c r="J20" i="160"/>
  <c r="C21" i="160"/>
  <c r="H21" i="160"/>
  <c r="J21" i="160"/>
  <c r="C22" i="160"/>
  <c r="H22" i="160"/>
  <c r="J22" i="160"/>
  <c r="C23" i="160"/>
  <c r="H23" i="160"/>
  <c r="J23" i="160"/>
  <c r="C24" i="160"/>
  <c r="H24" i="160"/>
  <c r="J24" i="160"/>
  <c r="C25" i="160"/>
  <c r="H25" i="160"/>
  <c r="J25" i="160"/>
  <c r="C26" i="160"/>
  <c r="H26" i="160"/>
  <c r="J26" i="160"/>
  <c r="C27" i="160"/>
  <c r="H27" i="160"/>
  <c r="J27" i="160"/>
  <c r="C28" i="160"/>
  <c r="H28" i="160"/>
  <c r="J28" i="160"/>
  <c r="C29" i="160"/>
  <c r="H29" i="160"/>
  <c r="J29" i="160"/>
  <c r="C30" i="160"/>
  <c r="H30" i="160"/>
  <c r="J30" i="160"/>
  <c r="C31" i="160"/>
  <c r="H31" i="160"/>
  <c r="J31" i="160"/>
  <c r="C32" i="160"/>
  <c r="H32" i="160"/>
  <c r="J32" i="160"/>
  <c r="C33" i="160"/>
  <c r="H33" i="160"/>
  <c r="J33" i="160"/>
  <c r="C34" i="160"/>
  <c r="H34" i="160"/>
  <c r="J34" i="160"/>
  <c r="C35" i="160"/>
  <c r="H35" i="160"/>
  <c r="J35" i="160"/>
  <c r="C36" i="160"/>
  <c r="H36" i="160"/>
  <c r="J36" i="160"/>
  <c r="C37" i="160"/>
  <c r="H37" i="160"/>
  <c r="J37" i="160"/>
  <c r="C38" i="160"/>
  <c r="H38" i="160"/>
  <c r="J38" i="160"/>
  <c r="C39" i="160"/>
  <c r="H39" i="160"/>
  <c r="J39" i="160"/>
  <c r="C40" i="160"/>
  <c r="H40" i="160"/>
  <c r="J40" i="160"/>
  <c r="C41" i="160"/>
  <c r="H41" i="160"/>
  <c r="J41" i="160"/>
  <c r="C42" i="160"/>
  <c r="H42" i="160"/>
  <c r="J42" i="160"/>
  <c r="C43" i="160"/>
  <c r="H43" i="160"/>
  <c r="J43" i="160"/>
  <c r="C44" i="160"/>
  <c r="H44" i="160"/>
  <c r="J44" i="160"/>
  <c r="C45" i="160"/>
  <c r="H45" i="160"/>
  <c r="J45" i="160"/>
  <c r="C46" i="160"/>
  <c r="H46" i="160"/>
  <c r="J46" i="160"/>
  <c r="C47" i="160"/>
  <c r="H47" i="160"/>
  <c r="J47" i="160"/>
  <c r="C48" i="160"/>
  <c r="H48" i="160"/>
  <c r="J48" i="160"/>
  <c r="C49" i="160"/>
  <c r="H49" i="160"/>
  <c r="J49" i="160"/>
  <c r="C50" i="160"/>
  <c r="H50" i="160"/>
  <c r="J50" i="160"/>
  <c r="H51" i="160"/>
  <c r="I51" i="160"/>
  <c r="J51" i="160"/>
  <c r="J4" i="161"/>
  <c r="C5" i="161"/>
  <c r="J5" i="161"/>
  <c r="C6" i="161"/>
  <c r="J6" i="161"/>
  <c r="C7" i="161"/>
  <c r="J7" i="161"/>
  <c r="C8" i="161"/>
  <c r="J8" i="161"/>
  <c r="C9" i="161"/>
  <c r="J9" i="161"/>
  <c r="C10" i="161"/>
  <c r="J10" i="161"/>
  <c r="C11" i="161"/>
  <c r="J11" i="161"/>
  <c r="C12" i="161"/>
  <c r="J12" i="161"/>
  <c r="C13" i="161"/>
  <c r="J13" i="161"/>
  <c r="C14" i="161"/>
  <c r="J14" i="161"/>
  <c r="C15" i="161"/>
  <c r="J15" i="161"/>
  <c r="C16" i="161"/>
  <c r="J16" i="161"/>
  <c r="C17" i="161"/>
  <c r="J17" i="161"/>
  <c r="C18" i="161"/>
  <c r="J18" i="161"/>
  <c r="C19" i="161"/>
  <c r="J19" i="161"/>
  <c r="C20" i="161"/>
  <c r="J20" i="161"/>
  <c r="C21" i="161"/>
  <c r="H21" i="161"/>
  <c r="J21" i="161"/>
  <c r="C22" i="161"/>
  <c r="H22" i="161"/>
  <c r="J22" i="161"/>
  <c r="C23" i="161"/>
  <c r="H23" i="161"/>
  <c r="J23" i="161"/>
  <c r="C24" i="161"/>
  <c r="H24" i="161"/>
  <c r="J24" i="161"/>
  <c r="C25" i="161"/>
  <c r="H25" i="161"/>
  <c r="J25" i="161"/>
  <c r="C26" i="161"/>
  <c r="H26" i="161"/>
  <c r="J26" i="161"/>
  <c r="C27" i="161"/>
  <c r="H27" i="161"/>
  <c r="J27" i="161"/>
  <c r="C28" i="161"/>
  <c r="H28" i="161"/>
  <c r="J28" i="161"/>
  <c r="C29" i="161"/>
  <c r="H29" i="161"/>
  <c r="J29" i="161"/>
  <c r="C30" i="161"/>
  <c r="H30" i="161"/>
  <c r="J30" i="161"/>
  <c r="C31" i="161"/>
  <c r="H31" i="161"/>
  <c r="J31" i="161"/>
  <c r="C32" i="161"/>
  <c r="H32" i="161"/>
  <c r="J32" i="161"/>
  <c r="C33" i="161"/>
  <c r="H33" i="161"/>
  <c r="J33" i="161"/>
  <c r="C34" i="161"/>
  <c r="H34" i="161"/>
  <c r="J34" i="161"/>
  <c r="C35" i="161"/>
  <c r="H35" i="161"/>
  <c r="J35" i="161"/>
  <c r="C36" i="161"/>
  <c r="H36" i="161"/>
  <c r="J36" i="161"/>
  <c r="C37" i="161"/>
  <c r="H37" i="161"/>
  <c r="J37" i="161"/>
  <c r="C38" i="161"/>
  <c r="H38" i="161"/>
  <c r="J38" i="161"/>
  <c r="C39" i="161"/>
  <c r="H39" i="161"/>
  <c r="J39" i="161"/>
  <c r="C40" i="161"/>
  <c r="H40" i="161"/>
  <c r="J40" i="161"/>
  <c r="C41" i="161"/>
  <c r="H41" i="161"/>
  <c r="J41" i="161"/>
  <c r="C42" i="161"/>
  <c r="H42" i="161"/>
  <c r="J42" i="161"/>
  <c r="C43" i="161"/>
  <c r="H43" i="161"/>
  <c r="J43" i="161"/>
  <c r="C44" i="161"/>
  <c r="H44" i="161"/>
  <c r="J44" i="161"/>
  <c r="C45" i="161"/>
  <c r="H45" i="161"/>
  <c r="J45" i="161"/>
  <c r="C46" i="161"/>
  <c r="H46" i="161"/>
  <c r="J46" i="161"/>
  <c r="C47" i="161"/>
  <c r="H47" i="161"/>
  <c r="J47" i="161"/>
  <c r="C48" i="161"/>
  <c r="H48" i="161"/>
  <c r="J48" i="161"/>
  <c r="C49" i="161"/>
  <c r="H49" i="161"/>
  <c r="J49" i="161"/>
  <c r="C50" i="161"/>
  <c r="H50" i="161"/>
  <c r="J50" i="161"/>
  <c r="H51" i="161"/>
  <c r="I51" i="161"/>
  <c r="J51" i="161"/>
  <c r="H4" i="162"/>
  <c r="J4" i="162"/>
  <c r="C5" i="162"/>
  <c r="H5" i="162"/>
  <c r="J5" i="162"/>
  <c r="C6" i="162"/>
  <c r="J6" i="162"/>
  <c r="C7" i="162"/>
  <c r="H7" i="162"/>
  <c r="J7" i="162"/>
  <c r="C8" i="162"/>
  <c r="H8" i="162"/>
  <c r="J8" i="162"/>
  <c r="C9" i="162"/>
  <c r="H9" i="162"/>
  <c r="J9" i="162"/>
  <c r="C10" i="162"/>
  <c r="H10" i="162"/>
  <c r="J10" i="162"/>
  <c r="C11" i="162"/>
  <c r="H11" i="162"/>
  <c r="J11" i="162"/>
  <c r="C12" i="162"/>
  <c r="H12" i="162"/>
  <c r="J12" i="162"/>
  <c r="C13" i="162"/>
  <c r="H13" i="162"/>
  <c r="J13" i="162"/>
  <c r="C14" i="162"/>
  <c r="H14" i="162"/>
  <c r="J14" i="162"/>
  <c r="C15" i="162"/>
  <c r="H15" i="162"/>
  <c r="J15" i="162"/>
  <c r="C16" i="162"/>
  <c r="H16" i="162"/>
  <c r="J16" i="162"/>
  <c r="C17" i="162"/>
  <c r="H17" i="162"/>
  <c r="J17" i="162"/>
  <c r="C18" i="162"/>
  <c r="H18" i="162"/>
  <c r="J18" i="162"/>
  <c r="C19" i="162"/>
  <c r="H19" i="162"/>
  <c r="J19" i="162"/>
  <c r="C20" i="162"/>
  <c r="H20" i="162"/>
  <c r="J20" i="162"/>
  <c r="C21" i="162"/>
  <c r="H21" i="162"/>
  <c r="J21" i="162"/>
  <c r="C22" i="162"/>
  <c r="H22" i="162"/>
  <c r="J22" i="162"/>
  <c r="C23" i="162"/>
  <c r="H23" i="162"/>
  <c r="J23" i="162"/>
  <c r="C24" i="162"/>
  <c r="H24" i="162"/>
  <c r="J24" i="162"/>
  <c r="C25" i="162"/>
  <c r="H25" i="162"/>
  <c r="J25" i="162"/>
  <c r="C26" i="162"/>
  <c r="H26" i="162"/>
  <c r="J26" i="162"/>
  <c r="C27" i="162"/>
  <c r="H27" i="162"/>
  <c r="J27" i="162"/>
  <c r="C28" i="162"/>
  <c r="H28" i="162"/>
  <c r="J28" i="162"/>
  <c r="C29" i="162"/>
  <c r="H29" i="162"/>
  <c r="J29" i="162"/>
  <c r="C30" i="162"/>
  <c r="H30" i="162"/>
  <c r="J30" i="162"/>
  <c r="C31" i="162"/>
  <c r="H31" i="162"/>
  <c r="J31" i="162"/>
  <c r="C32" i="162"/>
  <c r="H32" i="162"/>
  <c r="J32" i="162"/>
  <c r="C33" i="162"/>
  <c r="H33" i="162"/>
  <c r="J33" i="162"/>
  <c r="C34" i="162"/>
  <c r="H34" i="162"/>
  <c r="J34" i="162"/>
  <c r="C35" i="162"/>
  <c r="H35" i="162"/>
  <c r="J35" i="162"/>
  <c r="C36" i="162"/>
  <c r="H36" i="162"/>
  <c r="J36" i="162"/>
  <c r="C37" i="162"/>
  <c r="H37" i="162"/>
  <c r="J37" i="162"/>
  <c r="C38" i="162"/>
  <c r="H38" i="162"/>
  <c r="J38" i="162"/>
  <c r="C39" i="162"/>
  <c r="H39" i="162"/>
  <c r="J39" i="162"/>
  <c r="C40" i="162"/>
  <c r="H40" i="162"/>
  <c r="J40" i="162"/>
  <c r="C41" i="162"/>
  <c r="H41" i="162"/>
  <c r="J41" i="162"/>
  <c r="C42" i="162"/>
  <c r="H42" i="162"/>
  <c r="J42" i="162"/>
  <c r="C43" i="162"/>
  <c r="H43" i="162"/>
  <c r="J43" i="162"/>
  <c r="C44" i="162"/>
  <c r="H44" i="162"/>
  <c r="J44" i="162"/>
  <c r="C45" i="162"/>
  <c r="H45" i="162"/>
  <c r="J45" i="162"/>
  <c r="C46" i="162"/>
  <c r="H46" i="162"/>
  <c r="J46" i="162"/>
  <c r="C47" i="162"/>
  <c r="H47" i="162"/>
  <c r="J47" i="162"/>
  <c r="C48" i="162"/>
  <c r="H48" i="162"/>
  <c r="J48" i="162"/>
  <c r="C49" i="162"/>
  <c r="H49" i="162"/>
  <c r="J49" i="162"/>
  <c r="C50" i="162"/>
  <c r="H50" i="162"/>
  <c r="J50" i="162"/>
  <c r="H51" i="162"/>
  <c r="I51" i="162"/>
  <c r="J51" i="162"/>
  <c r="H4" i="163"/>
  <c r="J4" i="163"/>
  <c r="C5" i="163"/>
  <c r="J5" i="163"/>
  <c r="C6" i="163"/>
  <c r="H6" i="163"/>
  <c r="J6" i="163"/>
  <c r="C7" i="163"/>
  <c r="J7" i="163"/>
  <c r="C8" i="163"/>
  <c r="H8" i="163"/>
  <c r="J8" i="163"/>
  <c r="C9" i="163"/>
  <c r="J9" i="163"/>
  <c r="C10" i="163"/>
  <c r="J10" i="163"/>
  <c r="C11" i="163"/>
  <c r="J11" i="163"/>
  <c r="C12" i="163"/>
  <c r="J12" i="163"/>
  <c r="C13" i="163"/>
  <c r="J13" i="163"/>
  <c r="C14" i="163"/>
  <c r="J14" i="163"/>
  <c r="C15" i="163"/>
  <c r="J15" i="163"/>
  <c r="C16" i="163"/>
  <c r="J16" i="163"/>
  <c r="C17" i="163"/>
  <c r="J17" i="163"/>
  <c r="C18" i="163"/>
  <c r="J18" i="163"/>
  <c r="C19" i="163"/>
  <c r="J19" i="163"/>
  <c r="C20" i="163"/>
  <c r="J20" i="163"/>
  <c r="C21" i="163"/>
  <c r="J21" i="163"/>
  <c r="C22" i="163"/>
  <c r="J22" i="163"/>
  <c r="C23" i="163"/>
  <c r="J23" i="163"/>
  <c r="C24" i="163"/>
  <c r="H24" i="163"/>
  <c r="J24" i="163"/>
  <c r="C25" i="163"/>
  <c r="H25" i="163"/>
  <c r="J25" i="163"/>
  <c r="C26" i="163"/>
  <c r="H26" i="163"/>
  <c r="J26" i="163"/>
  <c r="C27" i="163"/>
  <c r="H27" i="163"/>
  <c r="J27" i="163"/>
  <c r="C28" i="163"/>
  <c r="H28" i="163"/>
  <c r="J28" i="163"/>
  <c r="C29" i="163"/>
  <c r="H29" i="163"/>
  <c r="J29" i="163"/>
  <c r="C30" i="163"/>
  <c r="H30" i="163"/>
  <c r="J30" i="163"/>
  <c r="C31" i="163"/>
  <c r="H31" i="163"/>
  <c r="J31" i="163"/>
  <c r="C32" i="163"/>
  <c r="H32" i="163"/>
  <c r="J32" i="163"/>
  <c r="C33" i="163"/>
  <c r="H33" i="163"/>
  <c r="J33" i="163"/>
  <c r="C34" i="163"/>
  <c r="H34" i="163"/>
  <c r="J34" i="163"/>
  <c r="C35" i="163"/>
  <c r="H35" i="163"/>
  <c r="J35" i="163"/>
  <c r="C36" i="163"/>
  <c r="H36" i="163"/>
  <c r="J36" i="163"/>
  <c r="C37" i="163"/>
  <c r="H37" i="163"/>
  <c r="J37" i="163"/>
  <c r="C38" i="163"/>
  <c r="H38" i="163"/>
  <c r="J38" i="163"/>
  <c r="C39" i="163"/>
  <c r="H39" i="163"/>
  <c r="J39" i="163"/>
  <c r="C40" i="163"/>
  <c r="H40" i="163"/>
  <c r="J40" i="163"/>
  <c r="C41" i="163"/>
  <c r="H41" i="163"/>
  <c r="J41" i="163"/>
  <c r="C42" i="163"/>
  <c r="H42" i="163"/>
  <c r="J42" i="163"/>
  <c r="C43" i="163"/>
  <c r="H43" i="163"/>
  <c r="J43" i="163"/>
  <c r="C44" i="163"/>
  <c r="H44" i="163"/>
  <c r="J44" i="163"/>
  <c r="C45" i="163"/>
  <c r="H45" i="163"/>
  <c r="J45" i="163"/>
  <c r="C46" i="163"/>
  <c r="H46" i="163"/>
  <c r="J46" i="163"/>
  <c r="C47" i="163"/>
  <c r="H47" i="163"/>
  <c r="J47" i="163"/>
  <c r="C48" i="163"/>
  <c r="H48" i="163"/>
  <c r="J48" i="163"/>
  <c r="C49" i="163"/>
  <c r="H49" i="163"/>
  <c r="J49" i="163"/>
  <c r="C50" i="163"/>
  <c r="H50" i="163"/>
  <c r="J50" i="163"/>
  <c r="H51" i="163"/>
  <c r="I51" i="163"/>
  <c r="J51" i="163"/>
  <c r="H4" i="164"/>
  <c r="J4" i="164"/>
  <c r="C5" i="164"/>
  <c r="H5" i="164"/>
  <c r="J5" i="164"/>
  <c r="C6" i="164"/>
  <c r="H6" i="164"/>
  <c r="J6" i="164"/>
  <c r="C7" i="164"/>
  <c r="H7" i="164"/>
  <c r="J7" i="164"/>
  <c r="C8" i="164"/>
  <c r="H8" i="164"/>
  <c r="J8" i="164"/>
  <c r="C9" i="164"/>
  <c r="H9" i="164"/>
  <c r="J9" i="164"/>
  <c r="C10" i="164"/>
  <c r="J10" i="164"/>
  <c r="C11" i="164"/>
  <c r="H11" i="164"/>
  <c r="J11" i="164"/>
  <c r="C12" i="164"/>
  <c r="H12" i="164"/>
  <c r="J12" i="164"/>
  <c r="C13" i="164"/>
  <c r="J13" i="164"/>
  <c r="C14" i="164"/>
  <c r="H14" i="164"/>
  <c r="J14" i="164"/>
  <c r="C15" i="164"/>
  <c r="H15" i="164"/>
  <c r="J15" i="164"/>
  <c r="C16" i="164"/>
  <c r="H16" i="164"/>
  <c r="J16" i="164"/>
  <c r="C17" i="164"/>
  <c r="H17" i="164"/>
  <c r="J17" i="164"/>
  <c r="C18" i="164"/>
  <c r="H18" i="164"/>
  <c r="J18" i="164"/>
  <c r="C19" i="164"/>
  <c r="H19" i="164"/>
  <c r="J19" i="164"/>
  <c r="C20" i="164"/>
  <c r="H20" i="164"/>
  <c r="J20" i="164"/>
  <c r="C21" i="164"/>
  <c r="H21" i="164"/>
  <c r="J21" i="164"/>
  <c r="C22" i="164"/>
  <c r="H22" i="164"/>
  <c r="J22" i="164"/>
  <c r="C23" i="164"/>
  <c r="H23" i="164"/>
  <c r="J23" i="164"/>
  <c r="C24" i="164"/>
  <c r="H24" i="164"/>
  <c r="J24" i="164"/>
  <c r="C25" i="164"/>
  <c r="H25" i="164"/>
  <c r="J25" i="164"/>
  <c r="C26" i="164"/>
  <c r="H26" i="164"/>
  <c r="J26" i="164"/>
  <c r="C27" i="164"/>
  <c r="H27" i="164"/>
  <c r="J27" i="164"/>
  <c r="C28" i="164"/>
  <c r="H28" i="164"/>
  <c r="J28" i="164"/>
  <c r="C29" i="164"/>
  <c r="H29" i="164"/>
  <c r="J29" i="164"/>
  <c r="C30" i="164"/>
  <c r="H30" i="164"/>
  <c r="J30" i="164"/>
  <c r="C31" i="164"/>
  <c r="H31" i="164"/>
  <c r="J31" i="164"/>
  <c r="C32" i="164"/>
  <c r="H32" i="164"/>
  <c r="J32" i="164"/>
  <c r="C33" i="164"/>
  <c r="H33" i="164"/>
  <c r="J33" i="164"/>
  <c r="C34" i="164"/>
  <c r="H34" i="164"/>
  <c r="J34" i="164"/>
  <c r="C35" i="164"/>
  <c r="H35" i="164"/>
  <c r="J35" i="164"/>
  <c r="C36" i="164"/>
  <c r="H36" i="164"/>
  <c r="J36" i="164"/>
  <c r="C37" i="164"/>
  <c r="H37" i="164"/>
  <c r="J37" i="164"/>
  <c r="C38" i="164"/>
  <c r="H38" i="164"/>
  <c r="J38" i="164"/>
  <c r="C39" i="164"/>
  <c r="H39" i="164"/>
  <c r="J39" i="164"/>
  <c r="C40" i="164"/>
  <c r="H40" i="164"/>
  <c r="J40" i="164"/>
  <c r="C41" i="164"/>
  <c r="H41" i="164"/>
  <c r="J41" i="164"/>
  <c r="C42" i="164"/>
  <c r="H42" i="164"/>
  <c r="J42" i="164"/>
  <c r="C43" i="164"/>
  <c r="H43" i="164"/>
  <c r="J43" i="164"/>
  <c r="C44" i="164"/>
  <c r="H44" i="164"/>
  <c r="J44" i="164"/>
  <c r="C45" i="164"/>
  <c r="H45" i="164"/>
  <c r="J45" i="164"/>
  <c r="C46" i="164"/>
  <c r="H46" i="164"/>
  <c r="J46" i="164"/>
  <c r="C47" i="164"/>
  <c r="H47" i="164"/>
  <c r="J47" i="164"/>
  <c r="C48" i="164"/>
  <c r="H48" i="164"/>
  <c r="J48" i="164"/>
  <c r="C49" i="164"/>
  <c r="H49" i="164"/>
  <c r="J49" i="164"/>
  <c r="C50" i="164"/>
  <c r="H50" i="164"/>
  <c r="J50" i="164"/>
  <c r="H51" i="164"/>
  <c r="I51" i="164"/>
  <c r="J51" i="164"/>
  <c r="H4" i="165"/>
  <c r="J4" i="165"/>
  <c r="C5" i="165"/>
  <c r="J5" i="165"/>
  <c r="C6" i="165"/>
  <c r="H6" i="165"/>
  <c r="J6" i="165"/>
  <c r="C7" i="165"/>
  <c r="H7" i="165"/>
  <c r="J7" i="165"/>
  <c r="C8" i="165"/>
  <c r="J8" i="165"/>
  <c r="C9" i="165"/>
  <c r="H9" i="165"/>
  <c r="J9" i="165"/>
  <c r="C10" i="165"/>
  <c r="J10" i="165"/>
  <c r="C11" i="165"/>
  <c r="H11" i="165"/>
  <c r="J11" i="165"/>
  <c r="C12" i="165"/>
  <c r="J12" i="165"/>
  <c r="C13" i="165"/>
  <c r="H13" i="165"/>
  <c r="J13" i="165"/>
  <c r="C14" i="165"/>
  <c r="H14" i="165"/>
  <c r="J14" i="165"/>
  <c r="C15" i="165"/>
  <c r="H15" i="165"/>
  <c r="J15" i="165"/>
  <c r="C16" i="165"/>
  <c r="J16" i="165"/>
  <c r="C17" i="165"/>
  <c r="J17" i="165"/>
  <c r="C18" i="165"/>
  <c r="H18" i="165"/>
  <c r="J18" i="165"/>
  <c r="C19" i="165"/>
  <c r="H19" i="165"/>
  <c r="J19" i="165"/>
  <c r="C20" i="165"/>
  <c r="H20" i="165"/>
  <c r="J20" i="165"/>
  <c r="C21" i="165"/>
  <c r="H21" i="165"/>
  <c r="J21" i="165"/>
  <c r="C22" i="165"/>
  <c r="H22" i="165"/>
  <c r="J22" i="165"/>
  <c r="C23" i="165"/>
  <c r="H23" i="165"/>
  <c r="J23" i="165"/>
  <c r="C24" i="165"/>
  <c r="H24" i="165"/>
  <c r="J24" i="165"/>
  <c r="C25" i="165"/>
  <c r="H25" i="165"/>
  <c r="J25" i="165"/>
  <c r="C26" i="165"/>
  <c r="H26" i="165"/>
  <c r="J26" i="165"/>
  <c r="C27" i="165"/>
  <c r="H27" i="165"/>
  <c r="J27" i="165"/>
  <c r="C28" i="165"/>
  <c r="H28" i="165"/>
  <c r="J28" i="165"/>
  <c r="C29" i="165"/>
  <c r="H29" i="165"/>
  <c r="J29" i="165"/>
  <c r="C30" i="165"/>
  <c r="H30" i="165"/>
  <c r="J30" i="165"/>
  <c r="C31" i="165"/>
  <c r="H31" i="165"/>
  <c r="J31" i="165"/>
  <c r="C32" i="165"/>
  <c r="H32" i="165"/>
  <c r="J32" i="165"/>
  <c r="C33" i="165"/>
  <c r="H33" i="165"/>
  <c r="J33" i="165"/>
  <c r="C34" i="165"/>
  <c r="H34" i="165"/>
  <c r="J34" i="165"/>
  <c r="C35" i="165"/>
  <c r="H35" i="165"/>
  <c r="J35" i="165"/>
  <c r="C36" i="165"/>
  <c r="H36" i="165"/>
  <c r="J36" i="165"/>
  <c r="C37" i="165"/>
  <c r="H37" i="165"/>
  <c r="J37" i="165"/>
  <c r="C38" i="165"/>
  <c r="H38" i="165"/>
  <c r="J38" i="165"/>
  <c r="C39" i="165"/>
  <c r="H39" i="165"/>
  <c r="J39" i="165"/>
  <c r="C40" i="165"/>
  <c r="H40" i="165"/>
  <c r="J40" i="165"/>
  <c r="C41" i="165"/>
  <c r="H41" i="165"/>
  <c r="J41" i="165"/>
  <c r="C42" i="165"/>
  <c r="H42" i="165"/>
  <c r="J42" i="165"/>
  <c r="C43" i="165"/>
  <c r="H43" i="165"/>
  <c r="J43" i="165"/>
  <c r="C44" i="165"/>
  <c r="H44" i="165"/>
  <c r="J44" i="165"/>
  <c r="C45" i="165"/>
  <c r="H45" i="165"/>
  <c r="J45" i="165"/>
  <c r="C46" i="165"/>
  <c r="H46" i="165"/>
  <c r="J46" i="165"/>
  <c r="C47" i="165"/>
  <c r="H47" i="165"/>
  <c r="J47" i="165"/>
  <c r="C48" i="165"/>
  <c r="H48" i="165"/>
  <c r="J48" i="165"/>
  <c r="C49" i="165"/>
  <c r="H49" i="165"/>
  <c r="J49" i="165"/>
  <c r="C50" i="165"/>
  <c r="H50" i="165"/>
  <c r="J50" i="165"/>
  <c r="H51" i="165"/>
  <c r="I51" i="165"/>
  <c r="J51" i="165"/>
  <c r="H4" i="166"/>
  <c r="J4" i="166"/>
  <c r="C5" i="166"/>
  <c r="H5" i="166"/>
  <c r="J5" i="166"/>
  <c r="C6" i="166"/>
  <c r="H6" i="166"/>
  <c r="J6" i="166"/>
  <c r="C7" i="166"/>
  <c r="H7" i="166"/>
  <c r="J7" i="166"/>
  <c r="C8" i="166"/>
  <c r="H8" i="166"/>
  <c r="J8" i="166"/>
  <c r="C9" i="166"/>
  <c r="H9" i="166"/>
  <c r="J9" i="166"/>
  <c r="C10" i="166"/>
  <c r="H10" i="166"/>
  <c r="J10" i="166"/>
  <c r="C11" i="166"/>
  <c r="H11" i="166"/>
  <c r="J11" i="166"/>
  <c r="C12" i="166"/>
  <c r="H12" i="166"/>
  <c r="J12" i="166"/>
  <c r="C13" i="166"/>
  <c r="H13" i="166"/>
  <c r="J13" i="166"/>
  <c r="C14" i="166"/>
  <c r="H14" i="166"/>
  <c r="J14" i="166"/>
  <c r="C15" i="166"/>
  <c r="H15" i="166"/>
  <c r="J15" i="166"/>
  <c r="C16" i="166"/>
  <c r="H16" i="166"/>
  <c r="J16" i="166"/>
  <c r="C17" i="166"/>
  <c r="H17" i="166"/>
  <c r="J17" i="166"/>
  <c r="C18" i="166"/>
  <c r="H18" i="166"/>
  <c r="J18" i="166"/>
  <c r="C19" i="166"/>
  <c r="H19" i="166"/>
  <c r="J19" i="166"/>
  <c r="C20" i="166"/>
  <c r="H20" i="166"/>
  <c r="J20" i="166"/>
  <c r="C21" i="166"/>
  <c r="H21" i="166"/>
  <c r="J21" i="166"/>
  <c r="C22" i="166"/>
  <c r="H22" i="166"/>
  <c r="J22" i="166"/>
  <c r="C23" i="166"/>
  <c r="H23" i="166"/>
  <c r="J23" i="166"/>
  <c r="C24" i="166"/>
  <c r="H24" i="166"/>
  <c r="J24" i="166"/>
  <c r="C25" i="166"/>
  <c r="H25" i="166"/>
  <c r="J25" i="166"/>
  <c r="C26" i="166"/>
  <c r="H26" i="166"/>
  <c r="J26" i="166"/>
  <c r="C27" i="166"/>
  <c r="H27" i="166"/>
  <c r="J27" i="166"/>
  <c r="C28" i="166"/>
  <c r="H28" i="166"/>
  <c r="J28" i="166"/>
  <c r="C29" i="166"/>
  <c r="H29" i="166"/>
  <c r="J29" i="166"/>
  <c r="C30" i="166"/>
  <c r="H30" i="166"/>
  <c r="J30" i="166"/>
  <c r="C31" i="166"/>
  <c r="H31" i="166"/>
  <c r="J31" i="166"/>
  <c r="C32" i="166"/>
  <c r="H32" i="166"/>
  <c r="J32" i="166"/>
  <c r="C33" i="166"/>
  <c r="H33" i="166"/>
  <c r="J33" i="166"/>
  <c r="C34" i="166"/>
  <c r="H34" i="166"/>
  <c r="J34" i="166"/>
  <c r="C35" i="166"/>
  <c r="H35" i="166"/>
  <c r="J35" i="166"/>
  <c r="C36" i="166"/>
  <c r="H36" i="166"/>
  <c r="J36" i="166"/>
  <c r="C37" i="166"/>
  <c r="H37" i="166"/>
  <c r="J37" i="166"/>
  <c r="C38" i="166"/>
  <c r="H38" i="166"/>
  <c r="J38" i="166"/>
  <c r="C39" i="166"/>
  <c r="H39" i="166"/>
  <c r="J39" i="166"/>
  <c r="C40" i="166"/>
  <c r="H40" i="166"/>
  <c r="J40" i="166"/>
  <c r="C41" i="166"/>
  <c r="H41" i="166"/>
  <c r="J41" i="166"/>
  <c r="C42" i="166"/>
  <c r="H42" i="166"/>
  <c r="J42" i="166"/>
  <c r="C43" i="166"/>
  <c r="H43" i="166"/>
  <c r="J43" i="166"/>
  <c r="C44" i="166"/>
  <c r="H44" i="166"/>
  <c r="J44" i="166"/>
  <c r="C45" i="166"/>
  <c r="H45" i="166"/>
  <c r="J45" i="166"/>
  <c r="C46" i="166"/>
  <c r="H46" i="166"/>
  <c r="J46" i="166"/>
  <c r="C47" i="166"/>
  <c r="H47" i="166"/>
  <c r="J47" i="166"/>
  <c r="C48" i="166"/>
  <c r="H48" i="166"/>
  <c r="J48" i="166"/>
  <c r="C49" i="166"/>
  <c r="H49" i="166"/>
  <c r="J49" i="166"/>
  <c r="C50" i="166"/>
  <c r="H50" i="166"/>
  <c r="J50" i="166"/>
  <c r="H51" i="166"/>
  <c r="I51" i="166"/>
  <c r="J51" i="166"/>
  <c r="J4" i="167"/>
  <c r="C5" i="167"/>
  <c r="J5" i="167"/>
  <c r="C6" i="167"/>
  <c r="J6" i="167"/>
  <c r="C7" i="167"/>
  <c r="J7" i="167"/>
  <c r="C8" i="167"/>
  <c r="J8" i="167"/>
  <c r="C9" i="167"/>
  <c r="J9" i="167"/>
  <c r="C10" i="167"/>
  <c r="J10" i="167"/>
  <c r="C11" i="167"/>
  <c r="J11" i="167"/>
  <c r="C12" i="167"/>
  <c r="J12" i="167"/>
  <c r="C13" i="167"/>
  <c r="J13" i="167"/>
  <c r="C14" i="167"/>
  <c r="J14" i="167"/>
  <c r="C15" i="167"/>
  <c r="J15" i="167"/>
  <c r="C16" i="167"/>
  <c r="J16" i="167"/>
  <c r="C17" i="167"/>
  <c r="J17" i="167"/>
  <c r="C18" i="167"/>
  <c r="J18" i="167"/>
  <c r="C19" i="167"/>
  <c r="J19" i="167"/>
  <c r="C20" i="167"/>
  <c r="J20" i="167"/>
  <c r="C21" i="167"/>
  <c r="H21" i="167"/>
  <c r="J21" i="167"/>
  <c r="C22" i="167"/>
  <c r="H22" i="167"/>
  <c r="J22" i="167"/>
  <c r="C23" i="167"/>
  <c r="H23" i="167"/>
  <c r="J23" i="167"/>
  <c r="C24" i="167"/>
  <c r="H24" i="167"/>
  <c r="J24" i="167"/>
  <c r="C25" i="167"/>
  <c r="H25" i="167"/>
  <c r="J25" i="167"/>
  <c r="C26" i="167"/>
  <c r="H26" i="167"/>
  <c r="J26" i="167"/>
  <c r="C27" i="167"/>
  <c r="H27" i="167"/>
  <c r="J27" i="167"/>
  <c r="C28" i="167"/>
  <c r="H28" i="167"/>
  <c r="J28" i="167"/>
  <c r="C29" i="167"/>
  <c r="H29" i="167"/>
  <c r="J29" i="167"/>
  <c r="C30" i="167"/>
  <c r="H30" i="167"/>
  <c r="J30" i="167"/>
  <c r="C31" i="167"/>
  <c r="H31" i="167"/>
  <c r="J31" i="167"/>
  <c r="C32" i="167"/>
  <c r="H32" i="167"/>
  <c r="J32" i="167"/>
  <c r="C33" i="167"/>
  <c r="H33" i="167"/>
  <c r="J33" i="167"/>
  <c r="C34" i="167"/>
  <c r="H34" i="167"/>
  <c r="J34" i="167"/>
  <c r="C35" i="167"/>
  <c r="H35" i="167"/>
  <c r="J35" i="167"/>
  <c r="C36" i="167"/>
  <c r="H36" i="167"/>
  <c r="J36" i="167"/>
  <c r="C37" i="167"/>
  <c r="H37" i="167"/>
  <c r="J37" i="167"/>
  <c r="C38" i="167"/>
  <c r="H38" i="167"/>
  <c r="J38" i="167"/>
  <c r="C39" i="167"/>
  <c r="H39" i="167"/>
  <c r="J39" i="167"/>
  <c r="C40" i="167"/>
  <c r="H40" i="167"/>
  <c r="J40" i="167"/>
  <c r="C41" i="167"/>
  <c r="H41" i="167"/>
  <c r="J41" i="167"/>
  <c r="C42" i="167"/>
  <c r="H42" i="167"/>
  <c r="J42" i="167"/>
  <c r="C43" i="167"/>
  <c r="H43" i="167"/>
  <c r="J43" i="167"/>
  <c r="C44" i="167"/>
  <c r="H44" i="167"/>
  <c r="J44" i="167"/>
  <c r="C45" i="167"/>
  <c r="H45" i="167"/>
  <c r="J45" i="167"/>
  <c r="C46" i="167"/>
  <c r="H46" i="167"/>
  <c r="J46" i="167"/>
  <c r="C47" i="167"/>
  <c r="H47" i="167"/>
  <c r="J47" i="167"/>
  <c r="C48" i="167"/>
  <c r="H48" i="167"/>
  <c r="J48" i="167"/>
  <c r="C49" i="167"/>
  <c r="H49" i="167"/>
  <c r="J49" i="167"/>
  <c r="C50" i="167"/>
  <c r="H50" i="167"/>
  <c r="J50" i="167"/>
  <c r="H51" i="167"/>
  <c r="I51" i="167"/>
  <c r="J51" i="167"/>
  <c r="H4" i="168"/>
  <c r="J4" i="168"/>
  <c r="C5" i="168"/>
  <c r="H5" i="168"/>
  <c r="J5" i="168"/>
  <c r="C6" i="168"/>
  <c r="H6" i="168"/>
  <c r="J6" i="168"/>
  <c r="C7" i="168"/>
  <c r="H7" i="168"/>
  <c r="J7" i="168"/>
  <c r="C8" i="168"/>
  <c r="H8" i="168"/>
  <c r="J8" i="168"/>
  <c r="C9" i="168"/>
  <c r="H9" i="168"/>
  <c r="J9" i="168"/>
  <c r="C10" i="168"/>
  <c r="H10" i="168"/>
  <c r="J10" i="168"/>
  <c r="C11" i="168"/>
  <c r="J11" i="168"/>
  <c r="C12" i="168"/>
  <c r="H12" i="168"/>
  <c r="J12" i="168"/>
  <c r="C13" i="168"/>
  <c r="H13" i="168"/>
  <c r="J13" i="168"/>
  <c r="C14" i="168"/>
  <c r="H14" i="168"/>
  <c r="J14" i="168"/>
  <c r="C15" i="168"/>
  <c r="H15" i="168"/>
  <c r="J15" i="168"/>
  <c r="C16" i="168"/>
  <c r="H16" i="168"/>
  <c r="J16" i="168"/>
  <c r="C17" i="168"/>
  <c r="H17" i="168"/>
  <c r="J17" i="168"/>
  <c r="C18" i="168"/>
  <c r="H18" i="168"/>
  <c r="J18" i="168"/>
  <c r="C19" i="168"/>
  <c r="H19" i="168"/>
  <c r="J19" i="168"/>
  <c r="C20" i="168"/>
  <c r="H20" i="168"/>
  <c r="J20" i="168"/>
  <c r="C21" i="168"/>
  <c r="H21" i="168"/>
  <c r="J21" i="168"/>
  <c r="C22" i="168"/>
  <c r="H22" i="168"/>
  <c r="J22" i="168"/>
  <c r="C23" i="168"/>
  <c r="H23" i="168"/>
  <c r="J23" i="168"/>
  <c r="C24" i="168"/>
  <c r="H24" i="168"/>
  <c r="J24" i="168"/>
  <c r="C25" i="168"/>
  <c r="H25" i="168"/>
  <c r="J25" i="168"/>
  <c r="C26" i="168"/>
  <c r="H26" i="168"/>
  <c r="J26" i="168"/>
  <c r="C27" i="168"/>
  <c r="H27" i="168"/>
  <c r="J27" i="168"/>
  <c r="C28" i="168"/>
  <c r="H28" i="168"/>
  <c r="J28" i="168"/>
  <c r="C29" i="168"/>
  <c r="H29" i="168"/>
  <c r="J29" i="168"/>
  <c r="C30" i="168"/>
  <c r="H30" i="168"/>
  <c r="J30" i="168"/>
  <c r="C31" i="168"/>
  <c r="H31" i="168"/>
  <c r="J31" i="168"/>
  <c r="C32" i="168"/>
  <c r="H32" i="168"/>
  <c r="J32" i="168"/>
  <c r="C33" i="168"/>
  <c r="H33" i="168"/>
  <c r="J33" i="168"/>
  <c r="C34" i="168"/>
  <c r="H34" i="168"/>
  <c r="J34" i="168"/>
  <c r="C35" i="168"/>
  <c r="H35" i="168"/>
  <c r="J35" i="168"/>
  <c r="C36" i="168"/>
  <c r="H36" i="168"/>
  <c r="J36" i="168"/>
  <c r="C37" i="168"/>
  <c r="H37" i="168"/>
  <c r="J37" i="168"/>
  <c r="C38" i="168"/>
  <c r="H38" i="168"/>
  <c r="J38" i="168"/>
  <c r="C39" i="168"/>
  <c r="H39" i="168"/>
  <c r="J39" i="168"/>
  <c r="C40" i="168"/>
  <c r="H40" i="168"/>
  <c r="J40" i="168"/>
  <c r="C41" i="168"/>
  <c r="H41" i="168"/>
  <c r="J41" i="168"/>
  <c r="C42" i="168"/>
  <c r="H42" i="168"/>
  <c r="J42" i="168"/>
  <c r="C43" i="168"/>
  <c r="H43" i="168"/>
  <c r="J43" i="168"/>
  <c r="C44" i="168"/>
  <c r="H44" i="168"/>
  <c r="J44" i="168"/>
  <c r="C45" i="168"/>
  <c r="H45" i="168"/>
  <c r="J45" i="168"/>
  <c r="C46" i="168"/>
  <c r="H46" i="168"/>
  <c r="J46" i="168"/>
  <c r="C47" i="168"/>
  <c r="H47" i="168"/>
  <c r="J47" i="168"/>
  <c r="C48" i="168"/>
  <c r="H48" i="168"/>
  <c r="J48" i="168"/>
  <c r="C49" i="168"/>
  <c r="H49" i="168"/>
  <c r="J49" i="168"/>
  <c r="C50" i="168"/>
  <c r="H50" i="168"/>
  <c r="J50" i="168"/>
  <c r="H51" i="168"/>
  <c r="I51" i="168"/>
  <c r="J51" i="168"/>
  <c r="H4" i="169"/>
  <c r="J4" i="169"/>
  <c r="C5" i="169"/>
  <c r="H5" i="169"/>
  <c r="J5" i="169"/>
  <c r="C6" i="169"/>
  <c r="H6" i="169"/>
  <c r="J6" i="169"/>
  <c r="C7" i="169"/>
  <c r="H7" i="169"/>
  <c r="J7" i="169"/>
  <c r="C8" i="169"/>
  <c r="H8" i="169"/>
  <c r="J8" i="169"/>
  <c r="C9" i="169"/>
  <c r="H9" i="169"/>
  <c r="J9" i="169"/>
  <c r="C10" i="169"/>
  <c r="H10" i="169"/>
  <c r="J10" i="169"/>
  <c r="C11" i="169"/>
  <c r="H11" i="169"/>
  <c r="J11" i="169"/>
  <c r="C12" i="169"/>
  <c r="H12" i="169"/>
  <c r="J12" i="169"/>
  <c r="C13" i="169"/>
  <c r="H13" i="169"/>
  <c r="J13" i="169"/>
  <c r="C14" i="169"/>
  <c r="H14" i="169"/>
  <c r="J14" i="169"/>
  <c r="C15" i="169"/>
  <c r="H15" i="169"/>
  <c r="J15" i="169"/>
  <c r="C16" i="169"/>
  <c r="H16" i="169"/>
  <c r="J16" i="169"/>
  <c r="C17" i="169"/>
  <c r="H17" i="169"/>
  <c r="J17" i="169"/>
  <c r="C18" i="169"/>
  <c r="H18" i="169"/>
  <c r="J18" i="169"/>
  <c r="C19" i="169"/>
  <c r="H19" i="169"/>
  <c r="J19" i="169"/>
  <c r="C20" i="169"/>
  <c r="H20" i="169"/>
  <c r="J20" i="169"/>
  <c r="C21" i="169"/>
  <c r="H21" i="169"/>
  <c r="J21" i="169"/>
  <c r="C22" i="169"/>
  <c r="H22" i="169"/>
  <c r="J22" i="169"/>
  <c r="C23" i="169"/>
  <c r="H23" i="169"/>
  <c r="J23" i="169"/>
  <c r="C24" i="169"/>
  <c r="H24" i="169"/>
  <c r="J24" i="169"/>
  <c r="C25" i="169"/>
  <c r="H25" i="169"/>
  <c r="J25" i="169"/>
  <c r="C26" i="169"/>
  <c r="H26" i="169"/>
  <c r="J26" i="169"/>
  <c r="C27" i="169"/>
  <c r="H27" i="169"/>
  <c r="J27" i="169"/>
  <c r="C28" i="169"/>
  <c r="H28" i="169"/>
  <c r="J28" i="169"/>
  <c r="C29" i="169"/>
  <c r="H29" i="169"/>
  <c r="J29" i="169"/>
  <c r="C30" i="169"/>
  <c r="H30" i="169"/>
  <c r="J30" i="169"/>
  <c r="C31" i="169"/>
  <c r="H31" i="169"/>
  <c r="J31" i="169"/>
  <c r="C32" i="169"/>
  <c r="H32" i="169"/>
  <c r="J32" i="169"/>
  <c r="C33" i="169"/>
  <c r="H33" i="169"/>
  <c r="J33" i="169"/>
  <c r="C34" i="169"/>
  <c r="H34" i="169"/>
  <c r="J34" i="169"/>
  <c r="C35" i="169"/>
  <c r="H35" i="169"/>
  <c r="J35" i="169"/>
  <c r="C36" i="169"/>
  <c r="H36" i="169"/>
  <c r="J36" i="169"/>
  <c r="C37" i="169"/>
  <c r="H37" i="169"/>
  <c r="J37" i="169"/>
  <c r="C38" i="169"/>
  <c r="H38" i="169"/>
  <c r="J38" i="169"/>
  <c r="C39" i="169"/>
  <c r="H39" i="169"/>
  <c r="J39" i="169"/>
  <c r="C40" i="169"/>
  <c r="H40" i="169"/>
  <c r="J40" i="169"/>
  <c r="C41" i="169"/>
  <c r="H41" i="169"/>
  <c r="J41" i="169"/>
  <c r="C42" i="169"/>
  <c r="H42" i="169"/>
  <c r="J42" i="169"/>
  <c r="C43" i="169"/>
  <c r="H43" i="169"/>
  <c r="J43" i="169"/>
  <c r="C44" i="169"/>
  <c r="H44" i="169"/>
  <c r="J44" i="169"/>
  <c r="C45" i="169"/>
  <c r="H45" i="169"/>
  <c r="J45" i="169"/>
  <c r="C46" i="169"/>
  <c r="H46" i="169"/>
  <c r="J46" i="169"/>
  <c r="C47" i="169"/>
  <c r="H47" i="169"/>
  <c r="J47" i="169"/>
  <c r="C48" i="169"/>
  <c r="H48" i="169"/>
  <c r="J48" i="169"/>
  <c r="C49" i="169"/>
  <c r="H49" i="169"/>
  <c r="J49" i="169"/>
  <c r="C50" i="169"/>
  <c r="H50" i="169"/>
  <c r="J50" i="169"/>
  <c r="H51" i="169"/>
  <c r="I51" i="169"/>
  <c r="J51" i="169"/>
  <c r="H4" i="170"/>
  <c r="J4" i="170"/>
  <c r="C5" i="170"/>
  <c r="H5" i="170"/>
  <c r="J5" i="170"/>
  <c r="C6" i="170"/>
  <c r="H6" i="170"/>
  <c r="J6" i="170"/>
  <c r="C7" i="170"/>
  <c r="H7" i="170"/>
  <c r="J7" i="170"/>
  <c r="C8" i="170"/>
  <c r="H8" i="170"/>
  <c r="J8" i="170"/>
  <c r="C9" i="170"/>
  <c r="H9" i="170"/>
  <c r="J9" i="170"/>
  <c r="C10" i="170"/>
  <c r="H10" i="170"/>
  <c r="J10" i="170"/>
  <c r="C11" i="170"/>
  <c r="H11" i="170"/>
  <c r="J11" i="170"/>
  <c r="C12" i="170"/>
  <c r="H12" i="170"/>
  <c r="J12" i="170"/>
  <c r="C13" i="170"/>
  <c r="H13" i="170"/>
  <c r="J13" i="170"/>
  <c r="C14" i="170"/>
  <c r="H14" i="170"/>
  <c r="J14" i="170"/>
  <c r="C15" i="170"/>
  <c r="H15" i="170"/>
  <c r="J15" i="170"/>
  <c r="C16" i="170"/>
  <c r="H16" i="170"/>
  <c r="J16" i="170"/>
  <c r="C17" i="170"/>
  <c r="H17" i="170"/>
  <c r="J17" i="170"/>
  <c r="C18" i="170"/>
  <c r="H18" i="170"/>
  <c r="J18" i="170"/>
  <c r="C19" i="170"/>
  <c r="H19" i="170"/>
  <c r="J19" i="170"/>
  <c r="C20" i="170"/>
  <c r="H20" i="170"/>
  <c r="J20" i="170"/>
  <c r="C21" i="170"/>
  <c r="H21" i="170"/>
  <c r="J21" i="170"/>
  <c r="C22" i="170"/>
  <c r="H22" i="170"/>
  <c r="J22" i="170"/>
  <c r="C23" i="170"/>
  <c r="H23" i="170"/>
  <c r="J23" i="170"/>
  <c r="C24" i="170"/>
  <c r="H24" i="170"/>
  <c r="J24" i="170"/>
  <c r="C25" i="170"/>
  <c r="H25" i="170"/>
  <c r="J25" i="170"/>
  <c r="C26" i="170"/>
  <c r="H26" i="170"/>
  <c r="J26" i="170"/>
  <c r="C27" i="170"/>
  <c r="H27" i="170"/>
  <c r="J27" i="170"/>
  <c r="C28" i="170"/>
  <c r="H28" i="170"/>
  <c r="J28" i="170"/>
  <c r="C29" i="170"/>
  <c r="H29" i="170"/>
  <c r="J29" i="170"/>
  <c r="C30" i="170"/>
  <c r="H30" i="170"/>
  <c r="J30" i="170"/>
  <c r="C31" i="170"/>
  <c r="H31" i="170"/>
  <c r="J31" i="170"/>
  <c r="C32" i="170"/>
  <c r="H32" i="170"/>
  <c r="J32" i="170"/>
  <c r="C33" i="170"/>
  <c r="H33" i="170"/>
  <c r="J33" i="170"/>
  <c r="C34" i="170"/>
  <c r="H34" i="170"/>
  <c r="J34" i="170"/>
  <c r="C35" i="170"/>
  <c r="H35" i="170"/>
  <c r="J35" i="170"/>
  <c r="C36" i="170"/>
  <c r="H36" i="170"/>
  <c r="J36" i="170"/>
  <c r="C37" i="170"/>
  <c r="H37" i="170"/>
  <c r="J37" i="170"/>
  <c r="C38" i="170"/>
  <c r="H38" i="170"/>
  <c r="J38" i="170"/>
  <c r="C39" i="170"/>
  <c r="H39" i="170"/>
  <c r="J39" i="170"/>
  <c r="C40" i="170"/>
  <c r="H40" i="170"/>
  <c r="J40" i="170"/>
  <c r="C41" i="170"/>
  <c r="H41" i="170"/>
  <c r="J41" i="170"/>
  <c r="C42" i="170"/>
  <c r="H42" i="170"/>
  <c r="J42" i="170"/>
  <c r="C43" i="170"/>
  <c r="H43" i="170"/>
  <c r="J43" i="170"/>
  <c r="C44" i="170"/>
  <c r="H44" i="170"/>
  <c r="J44" i="170"/>
  <c r="C45" i="170"/>
  <c r="H45" i="170"/>
  <c r="J45" i="170"/>
  <c r="C46" i="170"/>
  <c r="H46" i="170"/>
  <c r="J46" i="170"/>
  <c r="C47" i="170"/>
  <c r="H47" i="170"/>
  <c r="J47" i="170"/>
  <c r="C48" i="170"/>
  <c r="H48" i="170"/>
  <c r="J48" i="170"/>
  <c r="C49" i="170"/>
  <c r="H49" i="170"/>
  <c r="J49" i="170"/>
  <c r="C50" i="170"/>
  <c r="H50" i="170"/>
  <c r="J50" i="170"/>
  <c r="H51" i="170"/>
  <c r="I51" i="170"/>
  <c r="J51" i="170"/>
  <c r="H4" i="171"/>
  <c r="J4" i="171"/>
  <c r="C5" i="171"/>
  <c r="H5" i="171"/>
  <c r="J5" i="171"/>
  <c r="C6" i="171"/>
  <c r="H6" i="171"/>
  <c r="J6" i="171"/>
  <c r="C7" i="171"/>
  <c r="H7" i="171"/>
  <c r="J7" i="171"/>
  <c r="C8" i="171"/>
  <c r="H8" i="171"/>
  <c r="J8" i="171"/>
  <c r="C9" i="171"/>
  <c r="H9" i="171"/>
  <c r="J9" i="171"/>
  <c r="C10" i="171"/>
  <c r="H10" i="171"/>
  <c r="J10" i="171"/>
  <c r="C11" i="171"/>
  <c r="H11" i="171"/>
  <c r="J11" i="171"/>
  <c r="C12" i="171"/>
  <c r="H12" i="171"/>
  <c r="J12" i="171"/>
  <c r="C13" i="171"/>
  <c r="H13" i="171"/>
  <c r="J13" i="171"/>
  <c r="C14" i="171"/>
  <c r="H14" i="171"/>
  <c r="J14" i="171"/>
  <c r="C15" i="171"/>
  <c r="H15" i="171"/>
  <c r="J15" i="171"/>
  <c r="C16" i="171"/>
  <c r="H16" i="171"/>
  <c r="J16" i="171"/>
  <c r="C17" i="171"/>
  <c r="H17" i="171"/>
  <c r="J17" i="171"/>
  <c r="C18" i="171"/>
  <c r="H18" i="171"/>
  <c r="J18" i="171"/>
  <c r="C19" i="171"/>
  <c r="H19" i="171"/>
  <c r="J19" i="171"/>
  <c r="C20" i="171"/>
  <c r="H20" i="171"/>
  <c r="J20" i="171"/>
  <c r="C21" i="171"/>
  <c r="H21" i="171"/>
  <c r="J21" i="171"/>
  <c r="C22" i="171"/>
  <c r="H22" i="171"/>
  <c r="J22" i="171"/>
  <c r="C23" i="171"/>
  <c r="H23" i="171"/>
  <c r="J23" i="171"/>
  <c r="C24" i="171"/>
  <c r="H24" i="171"/>
  <c r="J24" i="171"/>
  <c r="C25" i="171"/>
  <c r="H25" i="171"/>
  <c r="J25" i="171"/>
  <c r="C26" i="171"/>
  <c r="H26" i="171"/>
  <c r="J26" i="171"/>
  <c r="C27" i="171"/>
  <c r="H27" i="171"/>
  <c r="J27" i="171"/>
  <c r="C28" i="171"/>
  <c r="H28" i="171"/>
  <c r="J28" i="171"/>
  <c r="C29" i="171"/>
  <c r="H29" i="171"/>
  <c r="J29" i="171"/>
  <c r="C30" i="171"/>
  <c r="H30" i="171"/>
  <c r="J30" i="171"/>
  <c r="C31" i="171"/>
  <c r="H31" i="171"/>
  <c r="J31" i="171"/>
  <c r="C32" i="171"/>
  <c r="H32" i="171"/>
  <c r="J32" i="171"/>
  <c r="C33" i="171"/>
  <c r="H33" i="171"/>
  <c r="J33" i="171"/>
  <c r="C34" i="171"/>
  <c r="H34" i="171"/>
  <c r="J34" i="171"/>
  <c r="C35" i="171"/>
  <c r="H35" i="171"/>
  <c r="J35" i="171"/>
  <c r="C36" i="171"/>
  <c r="H36" i="171"/>
  <c r="J36" i="171"/>
  <c r="C37" i="171"/>
  <c r="H37" i="171"/>
  <c r="J37" i="171"/>
  <c r="C38" i="171"/>
  <c r="H38" i="171"/>
  <c r="J38" i="171"/>
  <c r="C39" i="171"/>
  <c r="H39" i="171"/>
  <c r="J39" i="171"/>
  <c r="C40" i="171"/>
  <c r="H40" i="171"/>
  <c r="J40" i="171"/>
  <c r="C41" i="171"/>
  <c r="H41" i="171"/>
  <c r="J41" i="171"/>
  <c r="C42" i="171"/>
  <c r="H42" i="171"/>
  <c r="J42" i="171"/>
  <c r="C43" i="171"/>
  <c r="H43" i="171"/>
  <c r="J43" i="171"/>
  <c r="C44" i="171"/>
  <c r="H44" i="171"/>
  <c r="J44" i="171"/>
  <c r="C45" i="171"/>
  <c r="H45" i="171"/>
  <c r="J45" i="171"/>
  <c r="C46" i="171"/>
  <c r="H46" i="171"/>
  <c r="J46" i="171"/>
  <c r="C47" i="171"/>
  <c r="H47" i="171"/>
  <c r="J47" i="171"/>
  <c r="C48" i="171"/>
  <c r="H48" i="171"/>
  <c r="J48" i="171"/>
  <c r="C49" i="171"/>
  <c r="H49" i="171"/>
  <c r="J49" i="171"/>
  <c r="C50" i="171"/>
  <c r="H50" i="171"/>
  <c r="J50" i="171"/>
  <c r="H51" i="171"/>
  <c r="I51" i="171"/>
  <c r="J51" i="171"/>
  <c r="J4" i="172"/>
  <c r="C5" i="172"/>
  <c r="J5" i="172"/>
  <c r="C6" i="172"/>
  <c r="J6" i="172"/>
  <c r="C7" i="172"/>
  <c r="J7" i="172"/>
  <c r="C8" i="172"/>
  <c r="J8" i="172"/>
  <c r="C9" i="172"/>
  <c r="J9" i="172"/>
  <c r="C10" i="172"/>
  <c r="J10" i="172"/>
  <c r="C11" i="172"/>
  <c r="J11" i="172"/>
  <c r="C12" i="172"/>
  <c r="J12" i="172"/>
  <c r="C13" i="172"/>
  <c r="J13" i="172"/>
  <c r="C14" i="172"/>
  <c r="J14" i="172"/>
  <c r="C15" i="172"/>
  <c r="J15" i="172"/>
  <c r="C16" i="172"/>
  <c r="J16" i="172"/>
  <c r="C17" i="172"/>
  <c r="J17" i="172"/>
  <c r="C18" i="172"/>
  <c r="J18" i="172"/>
  <c r="C19" i="172"/>
  <c r="J19" i="172"/>
  <c r="C20" i="172"/>
  <c r="J20" i="172"/>
  <c r="C21" i="172"/>
  <c r="H21" i="172"/>
  <c r="J21" i="172"/>
  <c r="C22" i="172"/>
  <c r="H22" i="172"/>
  <c r="J22" i="172"/>
  <c r="C23" i="172"/>
  <c r="H23" i="172"/>
  <c r="J23" i="172"/>
  <c r="C24" i="172"/>
  <c r="H24" i="172"/>
  <c r="J24" i="172"/>
  <c r="C25" i="172"/>
  <c r="H25" i="172"/>
  <c r="J25" i="172"/>
  <c r="C26" i="172"/>
  <c r="H26" i="172"/>
  <c r="J26" i="172"/>
  <c r="C27" i="172"/>
  <c r="H27" i="172"/>
  <c r="J27" i="172"/>
  <c r="C28" i="172"/>
  <c r="H28" i="172"/>
  <c r="J28" i="172"/>
  <c r="C29" i="172"/>
  <c r="H29" i="172"/>
  <c r="J29" i="172"/>
  <c r="C30" i="172"/>
  <c r="H30" i="172"/>
  <c r="J30" i="172"/>
  <c r="C31" i="172"/>
  <c r="H31" i="172"/>
  <c r="J31" i="172"/>
  <c r="C32" i="172"/>
  <c r="H32" i="172"/>
  <c r="J32" i="172"/>
  <c r="C33" i="172"/>
  <c r="H33" i="172"/>
  <c r="J33" i="172"/>
  <c r="C34" i="172"/>
  <c r="H34" i="172"/>
  <c r="J34" i="172"/>
  <c r="C35" i="172"/>
  <c r="H35" i="172"/>
  <c r="J35" i="172"/>
  <c r="C36" i="172"/>
  <c r="H36" i="172"/>
  <c r="J36" i="172"/>
  <c r="C37" i="172"/>
  <c r="H37" i="172"/>
  <c r="J37" i="172"/>
  <c r="C38" i="172"/>
  <c r="H38" i="172"/>
  <c r="J38" i="172"/>
  <c r="C39" i="172"/>
  <c r="H39" i="172"/>
  <c r="J39" i="172"/>
  <c r="C40" i="172"/>
  <c r="H40" i="172"/>
  <c r="J40" i="172"/>
  <c r="C41" i="172"/>
  <c r="H41" i="172"/>
  <c r="J41" i="172"/>
  <c r="C42" i="172"/>
  <c r="H42" i="172"/>
  <c r="J42" i="172"/>
  <c r="C43" i="172"/>
  <c r="H43" i="172"/>
  <c r="J43" i="172"/>
  <c r="C44" i="172"/>
  <c r="H44" i="172"/>
  <c r="J44" i="172"/>
  <c r="C45" i="172"/>
  <c r="H45" i="172"/>
  <c r="J45" i="172"/>
  <c r="C46" i="172"/>
  <c r="H46" i="172"/>
  <c r="J46" i="172"/>
  <c r="C47" i="172"/>
  <c r="H47" i="172"/>
  <c r="J47" i="172"/>
  <c r="C48" i="172"/>
  <c r="H48" i="172"/>
  <c r="J48" i="172"/>
  <c r="C49" i="172"/>
  <c r="H49" i="172"/>
  <c r="J49" i="172"/>
  <c r="C50" i="172"/>
  <c r="H50" i="172"/>
  <c r="J50" i="172"/>
  <c r="H51" i="172"/>
  <c r="I51" i="172"/>
  <c r="J51" i="172"/>
  <c r="J4" i="173"/>
  <c r="C5" i="173"/>
  <c r="J5" i="173"/>
  <c r="C6" i="173"/>
  <c r="J6" i="173"/>
  <c r="C7" i="173"/>
  <c r="J7" i="173"/>
  <c r="C8" i="173"/>
  <c r="J8" i="173"/>
  <c r="C9" i="173"/>
  <c r="J9" i="173"/>
  <c r="C10" i="173"/>
  <c r="J10" i="173"/>
  <c r="C11" i="173"/>
  <c r="J11" i="173"/>
  <c r="C12" i="173"/>
  <c r="J12" i="173"/>
  <c r="C13" i="173"/>
  <c r="J13" i="173"/>
  <c r="C14" i="173"/>
  <c r="J14" i="173"/>
  <c r="C15" i="173"/>
  <c r="J15" i="173"/>
  <c r="C16" i="173"/>
  <c r="J16" i="173"/>
  <c r="C17" i="173"/>
  <c r="J17" i="173"/>
  <c r="C18" i="173"/>
  <c r="J18" i="173"/>
  <c r="C19" i="173"/>
  <c r="J19" i="173"/>
  <c r="C20" i="173"/>
  <c r="J20" i="173"/>
  <c r="C21" i="173"/>
  <c r="H21" i="173"/>
  <c r="J21" i="173"/>
  <c r="C22" i="173"/>
  <c r="H22" i="173"/>
  <c r="J22" i="173"/>
  <c r="C23" i="173"/>
  <c r="H23" i="173"/>
  <c r="J23" i="173"/>
  <c r="C24" i="173"/>
  <c r="H24" i="173"/>
  <c r="J24" i="173"/>
  <c r="C25" i="173"/>
  <c r="H25" i="173"/>
  <c r="J25" i="173"/>
  <c r="C26" i="173"/>
  <c r="H26" i="173"/>
  <c r="J26" i="173"/>
  <c r="C27" i="173"/>
  <c r="H27" i="173"/>
  <c r="J27" i="173"/>
  <c r="C28" i="173"/>
  <c r="H28" i="173"/>
  <c r="J28" i="173"/>
  <c r="C29" i="173"/>
  <c r="H29" i="173"/>
  <c r="J29" i="173"/>
  <c r="C30" i="173"/>
  <c r="H30" i="173"/>
  <c r="J30" i="173"/>
  <c r="C31" i="173"/>
  <c r="H31" i="173"/>
  <c r="J31" i="173"/>
  <c r="C32" i="173"/>
  <c r="H32" i="173"/>
  <c r="J32" i="173"/>
  <c r="C33" i="173"/>
  <c r="H33" i="173"/>
  <c r="J33" i="173"/>
  <c r="C34" i="173"/>
  <c r="H34" i="173"/>
  <c r="J34" i="173"/>
  <c r="C35" i="173"/>
  <c r="H35" i="173"/>
  <c r="J35" i="173"/>
  <c r="C36" i="173"/>
  <c r="H36" i="173"/>
  <c r="J36" i="173"/>
  <c r="C37" i="173"/>
  <c r="H37" i="173"/>
  <c r="J37" i="173"/>
  <c r="C38" i="173"/>
  <c r="H38" i="173"/>
  <c r="J38" i="173"/>
  <c r="C39" i="173"/>
  <c r="H39" i="173"/>
  <c r="J39" i="173"/>
  <c r="C40" i="173"/>
  <c r="H40" i="173"/>
  <c r="J40" i="173"/>
  <c r="C41" i="173"/>
  <c r="H41" i="173"/>
  <c r="J41" i="173"/>
  <c r="C42" i="173"/>
  <c r="H42" i="173"/>
  <c r="J42" i="173"/>
  <c r="C43" i="173"/>
  <c r="H43" i="173"/>
  <c r="J43" i="173"/>
  <c r="C44" i="173"/>
  <c r="H44" i="173"/>
  <c r="J44" i="173"/>
  <c r="C45" i="173"/>
  <c r="H45" i="173"/>
  <c r="J45" i="173"/>
  <c r="C46" i="173"/>
  <c r="H46" i="173"/>
  <c r="J46" i="173"/>
  <c r="C47" i="173"/>
  <c r="H47" i="173"/>
  <c r="J47" i="173"/>
  <c r="C48" i="173"/>
  <c r="H48" i="173"/>
  <c r="J48" i="173"/>
  <c r="C49" i="173"/>
  <c r="H49" i="173"/>
  <c r="J49" i="173"/>
  <c r="C50" i="173"/>
  <c r="H50" i="173"/>
  <c r="J50" i="173"/>
  <c r="H51" i="173"/>
  <c r="I51" i="173"/>
  <c r="J51" i="173"/>
  <c r="J4" i="174"/>
  <c r="C5" i="174"/>
  <c r="J5" i="174"/>
  <c r="C6" i="174"/>
  <c r="J6" i="174"/>
  <c r="C7" i="174"/>
  <c r="J7" i="174"/>
  <c r="C8" i="174"/>
  <c r="J8" i="174"/>
  <c r="C9" i="174"/>
  <c r="J9" i="174"/>
  <c r="C10" i="174"/>
  <c r="J10" i="174"/>
  <c r="C11" i="174"/>
  <c r="J11" i="174"/>
  <c r="C12" i="174"/>
  <c r="J12" i="174"/>
  <c r="C13" i="174"/>
  <c r="J13" i="174"/>
  <c r="C14" i="174"/>
  <c r="J14" i="174"/>
  <c r="C15" i="174"/>
  <c r="J15" i="174"/>
  <c r="C16" i="174"/>
  <c r="J16" i="174"/>
  <c r="C17" i="174"/>
  <c r="J17" i="174"/>
  <c r="C18" i="174"/>
  <c r="J18" i="174"/>
  <c r="C19" i="174"/>
  <c r="J19" i="174"/>
  <c r="C20" i="174"/>
  <c r="J20" i="174"/>
  <c r="C21" i="174"/>
  <c r="H21" i="174"/>
  <c r="J21" i="174"/>
  <c r="C22" i="174"/>
  <c r="H22" i="174"/>
  <c r="J22" i="174"/>
  <c r="C23" i="174"/>
  <c r="H23" i="174"/>
  <c r="J23" i="174"/>
  <c r="C24" i="174"/>
  <c r="H24" i="174"/>
  <c r="J24" i="174"/>
  <c r="C25" i="174"/>
  <c r="H25" i="174"/>
  <c r="J25" i="174"/>
  <c r="C26" i="174"/>
  <c r="H26" i="174"/>
  <c r="J26" i="174"/>
  <c r="C27" i="174"/>
  <c r="H27" i="174"/>
  <c r="J27" i="174"/>
  <c r="C28" i="174"/>
  <c r="H28" i="174"/>
  <c r="J28" i="174"/>
  <c r="C29" i="174"/>
  <c r="H29" i="174"/>
  <c r="J29" i="174"/>
  <c r="C30" i="174"/>
  <c r="H30" i="174"/>
  <c r="J30" i="174"/>
  <c r="C31" i="174"/>
  <c r="H31" i="174"/>
  <c r="J31" i="174"/>
  <c r="C32" i="174"/>
  <c r="H32" i="174"/>
  <c r="J32" i="174"/>
  <c r="C33" i="174"/>
  <c r="H33" i="174"/>
  <c r="J33" i="174"/>
  <c r="C34" i="174"/>
  <c r="H34" i="174"/>
  <c r="J34" i="174"/>
  <c r="C35" i="174"/>
  <c r="H35" i="174"/>
  <c r="J35" i="174"/>
  <c r="C36" i="174"/>
  <c r="H36" i="174"/>
  <c r="J36" i="174"/>
  <c r="C37" i="174"/>
  <c r="H37" i="174"/>
  <c r="J37" i="174"/>
  <c r="C38" i="174"/>
  <c r="H38" i="174"/>
  <c r="J38" i="174"/>
  <c r="C39" i="174"/>
  <c r="H39" i="174"/>
  <c r="J39" i="174"/>
  <c r="C40" i="174"/>
  <c r="H40" i="174"/>
  <c r="J40" i="174"/>
  <c r="C41" i="174"/>
  <c r="H41" i="174"/>
  <c r="J41" i="174"/>
  <c r="C42" i="174"/>
  <c r="H42" i="174"/>
  <c r="J42" i="174"/>
  <c r="C43" i="174"/>
  <c r="H43" i="174"/>
  <c r="J43" i="174"/>
  <c r="C44" i="174"/>
  <c r="H44" i="174"/>
  <c r="J44" i="174"/>
  <c r="C45" i="174"/>
  <c r="H45" i="174"/>
  <c r="J45" i="174"/>
  <c r="C46" i="174"/>
  <c r="H46" i="174"/>
  <c r="J46" i="174"/>
  <c r="C47" i="174"/>
  <c r="H47" i="174"/>
  <c r="J47" i="174"/>
  <c r="C48" i="174"/>
  <c r="H48" i="174"/>
  <c r="J48" i="174"/>
  <c r="C49" i="174"/>
  <c r="H49" i="174"/>
  <c r="J49" i="174"/>
  <c r="C50" i="174"/>
  <c r="H50" i="174"/>
  <c r="J50" i="174"/>
  <c r="H51" i="174"/>
  <c r="I51" i="174"/>
  <c r="J51" i="174"/>
  <c r="C4" i="175"/>
  <c r="H4" i="175"/>
  <c r="J4" i="175"/>
  <c r="C5" i="175"/>
  <c r="J5" i="175"/>
  <c r="C6" i="175"/>
  <c r="H6" i="175"/>
  <c r="J6" i="175"/>
  <c r="C7" i="175"/>
  <c r="H7" i="175"/>
  <c r="J7" i="175"/>
  <c r="C8" i="175"/>
  <c r="H8" i="175"/>
  <c r="J8" i="175"/>
  <c r="C9" i="175"/>
  <c r="H9" i="175"/>
  <c r="J9" i="175"/>
  <c r="C10" i="175"/>
  <c r="H10" i="175"/>
  <c r="J10" i="175"/>
  <c r="C11" i="175"/>
  <c r="H11" i="175"/>
  <c r="J11" i="175"/>
  <c r="C12" i="175"/>
  <c r="H12" i="175"/>
  <c r="J12" i="175"/>
  <c r="C13" i="175"/>
  <c r="H13" i="175"/>
  <c r="J13" i="175"/>
  <c r="C14" i="175"/>
  <c r="H14" i="175"/>
  <c r="J14" i="175"/>
  <c r="C15" i="175"/>
  <c r="H15" i="175"/>
  <c r="J15" i="175"/>
  <c r="C16" i="175"/>
  <c r="H16" i="175"/>
  <c r="J16" i="175"/>
  <c r="C17" i="175"/>
  <c r="H17" i="175"/>
  <c r="J17" i="175"/>
  <c r="C18" i="175"/>
  <c r="H18" i="175"/>
  <c r="J18" i="175"/>
  <c r="C19" i="175"/>
  <c r="H19" i="175"/>
  <c r="J19" i="175"/>
  <c r="C20" i="175"/>
  <c r="H20" i="175"/>
  <c r="J20" i="175"/>
  <c r="C21" i="175"/>
  <c r="H21" i="175"/>
  <c r="J21" i="175"/>
  <c r="C22" i="175"/>
  <c r="H22" i="175"/>
  <c r="J22" i="175"/>
  <c r="C23" i="175"/>
  <c r="H23" i="175"/>
  <c r="J23" i="175"/>
  <c r="C24" i="175"/>
  <c r="H24" i="175"/>
  <c r="J24" i="175"/>
  <c r="C25" i="175"/>
  <c r="H25" i="175"/>
  <c r="J25" i="175"/>
  <c r="C26" i="175"/>
  <c r="H26" i="175"/>
  <c r="J26" i="175"/>
  <c r="C27" i="175"/>
  <c r="H27" i="175"/>
  <c r="J27" i="175"/>
  <c r="C28" i="175"/>
  <c r="H28" i="175"/>
  <c r="J28" i="175"/>
  <c r="C29" i="175"/>
  <c r="H29" i="175"/>
  <c r="J29" i="175"/>
  <c r="C30" i="175"/>
  <c r="H30" i="175"/>
  <c r="J30" i="175"/>
  <c r="C31" i="175"/>
  <c r="H31" i="175"/>
  <c r="J31" i="175"/>
  <c r="C32" i="175"/>
  <c r="H32" i="175"/>
  <c r="J32" i="175"/>
  <c r="C33" i="175"/>
  <c r="H33" i="175"/>
  <c r="J33" i="175"/>
  <c r="C34" i="175"/>
  <c r="H34" i="175"/>
  <c r="J34" i="175"/>
  <c r="C35" i="175"/>
  <c r="H35" i="175"/>
  <c r="J35" i="175"/>
  <c r="C36" i="175"/>
  <c r="H36" i="175"/>
  <c r="J36" i="175"/>
  <c r="C37" i="175"/>
  <c r="H37" i="175"/>
  <c r="J37" i="175"/>
  <c r="C38" i="175"/>
  <c r="H38" i="175"/>
  <c r="J38" i="175"/>
  <c r="C39" i="175"/>
  <c r="H39" i="175"/>
  <c r="J39" i="175"/>
  <c r="C40" i="175"/>
  <c r="H40" i="175"/>
  <c r="J40" i="175"/>
  <c r="C41" i="175"/>
  <c r="H41" i="175"/>
  <c r="J41" i="175"/>
  <c r="C42" i="175"/>
  <c r="H42" i="175"/>
  <c r="J42" i="175"/>
  <c r="C43" i="175"/>
  <c r="H43" i="175"/>
  <c r="J43" i="175"/>
  <c r="C44" i="175"/>
  <c r="H44" i="175"/>
  <c r="J44" i="175"/>
  <c r="C45" i="175"/>
  <c r="H45" i="175"/>
  <c r="J45" i="175"/>
  <c r="C46" i="175"/>
  <c r="H46" i="175"/>
  <c r="J46" i="175"/>
  <c r="C47" i="175"/>
  <c r="H47" i="175"/>
  <c r="J47" i="175"/>
  <c r="C48" i="175"/>
  <c r="H48" i="175"/>
  <c r="J48" i="175"/>
  <c r="C49" i="175"/>
  <c r="H49" i="175"/>
  <c r="J49" i="175"/>
  <c r="C50" i="175"/>
  <c r="H50" i="175"/>
  <c r="J50" i="175"/>
  <c r="H51" i="175"/>
  <c r="I51" i="175"/>
  <c r="J51" i="175"/>
  <c r="J4" i="176"/>
  <c r="C5" i="176"/>
  <c r="J5" i="176"/>
  <c r="C6" i="176"/>
  <c r="J6" i="176"/>
  <c r="C7" i="176"/>
  <c r="J7" i="176"/>
  <c r="C8" i="176"/>
  <c r="J8" i="176"/>
  <c r="C9" i="176"/>
  <c r="J9" i="176"/>
  <c r="C10" i="176"/>
  <c r="J10" i="176"/>
  <c r="C11" i="176"/>
  <c r="J11" i="176"/>
  <c r="C12" i="176"/>
  <c r="J12" i="176"/>
  <c r="C13" i="176"/>
  <c r="J13" i="176"/>
  <c r="C14" i="176"/>
  <c r="J14" i="176"/>
  <c r="C15" i="176"/>
  <c r="J15" i="176"/>
  <c r="C16" i="176"/>
  <c r="J16" i="176"/>
  <c r="C17" i="176"/>
  <c r="J17" i="176"/>
  <c r="C18" i="176"/>
  <c r="J18" i="176"/>
  <c r="C19" i="176"/>
  <c r="J19" i="176"/>
  <c r="C20" i="176"/>
  <c r="J20" i="176"/>
  <c r="C21" i="176"/>
  <c r="H21" i="176"/>
  <c r="J21" i="176"/>
  <c r="C22" i="176"/>
  <c r="H22" i="176"/>
  <c r="J22" i="176"/>
  <c r="C23" i="176"/>
  <c r="H23" i="176"/>
  <c r="J23" i="176"/>
  <c r="C24" i="176"/>
  <c r="H24" i="176"/>
  <c r="J24" i="176"/>
  <c r="C25" i="176"/>
  <c r="H25" i="176"/>
  <c r="J25" i="176"/>
  <c r="C26" i="176"/>
  <c r="H26" i="176"/>
  <c r="J26" i="176"/>
  <c r="C27" i="176"/>
  <c r="H27" i="176"/>
  <c r="J27" i="176"/>
  <c r="C28" i="176"/>
  <c r="H28" i="176"/>
  <c r="J28" i="176"/>
  <c r="C29" i="176"/>
  <c r="H29" i="176"/>
  <c r="J29" i="176"/>
  <c r="C30" i="176"/>
  <c r="H30" i="176"/>
  <c r="J30" i="176"/>
  <c r="C31" i="176"/>
  <c r="H31" i="176"/>
  <c r="J31" i="176"/>
  <c r="C32" i="176"/>
  <c r="H32" i="176"/>
  <c r="J32" i="176"/>
  <c r="C33" i="176"/>
  <c r="H33" i="176"/>
  <c r="J33" i="176"/>
  <c r="C34" i="176"/>
  <c r="H34" i="176"/>
  <c r="J34" i="176"/>
  <c r="C35" i="176"/>
  <c r="H35" i="176"/>
  <c r="J35" i="176"/>
  <c r="C36" i="176"/>
  <c r="H36" i="176"/>
  <c r="J36" i="176"/>
  <c r="C37" i="176"/>
  <c r="H37" i="176"/>
  <c r="J37" i="176"/>
  <c r="C38" i="176"/>
  <c r="H38" i="176"/>
  <c r="J38" i="176"/>
  <c r="C39" i="176"/>
  <c r="H39" i="176"/>
  <c r="J39" i="176"/>
  <c r="C40" i="176"/>
  <c r="H40" i="176"/>
  <c r="J40" i="176"/>
  <c r="C41" i="176"/>
  <c r="H41" i="176"/>
  <c r="J41" i="176"/>
  <c r="C42" i="176"/>
  <c r="H42" i="176"/>
  <c r="J42" i="176"/>
  <c r="C43" i="176"/>
  <c r="H43" i="176"/>
  <c r="J43" i="176"/>
  <c r="C44" i="176"/>
  <c r="H44" i="176"/>
  <c r="J44" i="176"/>
  <c r="C45" i="176"/>
  <c r="H45" i="176"/>
  <c r="J45" i="176"/>
  <c r="C46" i="176"/>
  <c r="H46" i="176"/>
  <c r="J46" i="176"/>
  <c r="C47" i="176"/>
  <c r="H47" i="176"/>
  <c r="J47" i="176"/>
  <c r="C48" i="176"/>
  <c r="H48" i="176"/>
  <c r="J48" i="176"/>
  <c r="C49" i="176"/>
  <c r="H49" i="176"/>
  <c r="J49" i="176"/>
  <c r="C50" i="176"/>
  <c r="H50" i="176"/>
  <c r="J50" i="176"/>
  <c r="H51" i="176"/>
  <c r="I51" i="176"/>
  <c r="J51" i="176"/>
  <c r="J4" i="177"/>
  <c r="C5" i="177"/>
  <c r="J5" i="177"/>
  <c r="C6" i="177"/>
  <c r="J6" i="177"/>
  <c r="C7" i="177"/>
  <c r="J7" i="177"/>
  <c r="C8" i="177"/>
  <c r="J8" i="177"/>
  <c r="C9" i="177"/>
  <c r="J9" i="177"/>
  <c r="C10" i="177"/>
  <c r="J10" i="177"/>
  <c r="C11" i="177"/>
  <c r="J11" i="177"/>
  <c r="C12" i="177"/>
  <c r="J12" i="177"/>
  <c r="C13" i="177"/>
  <c r="J13" i="177"/>
  <c r="C14" i="177"/>
  <c r="J14" i="177"/>
  <c r="C15" i="177"/>
  <c r="J15" i="177"/>
  <c r="C16" i="177"/>
  <c r="J16" i="177"/>
  <c r="C17" i="177"/>
  <c r="J17" i="177"/>
  <c r="C18" i="177"/>
  <c r="J18" i="177"/>
  <c r="C19" i="177"/>
  <c r="J19" i="177"/>
  <c r="C20" i="177"/>
  <c r="J20" i="177"/>
  <c r="C21" i="177"/>
  <c r="H21" i="177"/>
  <c r="J21" i="177"/>
  <c r="C22" i="177"/>
  <c r="H22" i="177"/>
  <c r="J22" i="177"/>
  <c r="C23" i="177"/>
  <c r="H23" i="177"/>
  <c r="J23" i="177"/>
  <c r="C24" i="177"/>
  <c r="H24" i="177"/>
  <c r="J24" i="177"/>
  <c r="C25" i="177"/>
  <c r="H25" i="177"/>
  <c r="J25" i="177"/>
  <c r="C26" i="177"/>
  <c r="H26" i="177"/>
  <c r="J26" i="177"/>
  <c r="C27" i="177"/>
  <c r="H27" i="177"/>
  <c r="J27" i="177"/>
  <c r="C28" i="177"/>
  <c r="H28" i="177"/>
  <c r="J28" i="177"/>
  <c r="C29" i="177"/>
  <c r="H29" i="177"/>
  <c r="J29" i="177"/>
  <c r="C30" i="177"/>
  <c r="H30" i="177"/>
  <c r="J30" i="177"/>
  <c r="C31" i="177"/>
  <c r="H31" i="177"/>
  <c r="J31" i="177"/>
  <c r="C32" i="177"/>
  <c r="H32" i="177"/>
  <c r="J32" i="177"/>
  <c r="C33" i="177"/>
  <c r="H33" i="177"/>
  <c r="J33" i="177"/>
  <c r="C34" i="177"/>
  <c r="H34" i="177"/>
  <c r="J34" i="177"/>
  <c r="C35" i="177"/>
  <c r="H35" i="177"/>
  <c r="J35" i="177"/>
  <c r="C36" i="177"/>
  <c r="H36" i="177"/>
  <c r="J36" i="177"/>
  <c r="C37" i="177"/>
  <c r="H37" i="177"/>
  <c r="J37" i="177"/>
  <c r="C38" i="177"/>
  <c r="H38" i="177"/>
  <c r="J38" i="177"/>
  <c r="C39" i="177"/>
  <c r="H39" i="177"/>
  <c r="J39" i="177"/>
  <c r="C40" i="177"/>
  <c r="H40" i="177"/>
  <c r="J40" i="177"/>
  <c r="C41" i="177"/>
  <c r="H41" i="177"/>
  <c r="J41" i="177"/>
  <c r="C42" i="177"/>
  <c r="H42" i="177"/>
  <c r="J42" i="177"/>
  <c r="C43" i="177"/>
  <c r="H43" i="177"/>
  <c r="J43" i="177"/>
  <c r="C44" i="177"/>
  <c r="H44" i="177"/>
  <c r="J44" i="177"/>
  <c r="C45" i="177"/>
  <c r="H45" i="177"/>
  <c r="J45" i="177"/>
  <c r="C46" i="177"/>
  <c r="H46" i="177"/>
  <c r="J46" i="177"/>
  <c r="C47" i="177"/>
  <c r="H47" i="177"/>
  <c r="J47" i="177"/>
  <c r="C48" i="177"/>
  <c r="H48" i="177"/>
  <c r="J48" i="177"/>
  <c r="C49" i="177"/>
  <c r="H49" i="177"/>
  <c r="J49" i="177"/>
  <c r="C50" i="177"/>
  <c r="H50" i="177"/>
  <c r="J50" i="177"/>
  <c r="H51" i="177"/>
  <c r="I51" i="177"/>
  <c r="J51" i="177"/>
  <c r="J4" i="178"/>
  <c r="C5" i="178"/>
  <c r="J5" i="178"/>
  <c r="C6" i="178"/>
  <c r="J6" i="178"/>
  <c r="C7" i="178"/>
  <c r="J7" i="178"/>
  <c r="C8" i="178"/>
  <c r="J8" i="178"/>
  <c r="C9" i="178"/>
  <c r="J9" i="178"/>
  <c r="C10" i="178"/>
  <c r="J10" i="178"/>
  <c r="C11" i="178"/>
  <c r="J11" i="178"/>
  <c r="C12" i="178"/>
  <c r="J12" i="178"/>
  <c r="C13" i="178"/>
  <c r="J13" i="178"/>
  <c r="C14" i="178"/>
  <c r="J14" i="178"/>
  <c r="C15" i="178"/>
  <c r="J15" i="178"/>
  <c r="C16" i="178"/>
  <c r="J16" i="178"/>
  <c r="C17" i="178"/>
  <c r="J17" i="178"/>
  <c r="C18" i="178"/>
  <c r="J18" i="178"/>
  <c r="C19" i="178"/>
  <c r="J19" i="178"/>
  <c r="C20" i="178"/>
  <c r="J20" i="178"/>
  <c r="C21" i="178"/>
  <c r="H21" i="178"/>
  <c r="J21" i="178"/>
  <c r="C22" i="178"/>
  <c r="H22" i="178"/>
  <c r="J22" i="178"/>
  <c r="C23" i="178"/>
  <c r="H23" i="178"/>
  <c r="J23" i="178"/>
  <c r="C24" i="178"/>
  <c r="H24" i="178"/>
  <c r="J24" i="178"/>
  <c r="C25" i="178"/>
  <c r="H25" i="178"/>
  <c r="J25" i="178"/>
  <c r="C26" i="178"/>
  <c r="H26" i="178"/>
  <c r="J26" i="178"/>
  <c r="C27" i="178"/>
  <c r="H27" i="178"/>
  <c r="J27" i="178"/>
  <c r="C28" i="178"/>
  <c r="H28" i="178"/>
  <c r="J28" i="178"/>
  <c r="C29" i="178"/>
  <c r="H29" i="178"/>
  <c r="J29" i="178"/>
  <c r="C30" i="178"/>
  <c r="H30" i="178"/>
  <c r="J30" i="178"/>
  <c r="C31" i="178"/>
  <c r="H31" i="178"/>
  <c r="J31" i="178"/>
  <c r="C32" i="178"/>
  <c r="H32" i="178"/>
  <c r="J32" i="178"/>
  <c r="C33" i="178"/>
  <c r="H33" i="178"/>
  <c r="J33" i="178"/>
  <c r="C34" i="178"/>
  <c r="H34" i="178"/>
  <c r="J34" i="178"/>
  <c r="C35" i="178"/>
  <c r="H35" i="178"/>
  <c r="J35" i="178"/>
  <c r="C36" i="178"/>
  <c r="H36" i="178"/>
  <c r="J36" i="178"/>
  <c r="C37" i="178"/>
  <c r="H37" i="178"/>
  <c r="J37" i="178"/>
  <c r="C38" i="178"/>
  <c r="H38" i="178"/>
  <c r="J38" i="178"/>
  <c r="C39" i="178"/>
  <c r="H39" i="178"/>
  <c r="J39" i="178"/>
  <c r="C40" i="178"/>
  <c r="H40" i="178"/>
  <c r="J40" i="178"/>
  <c r="C41" i="178"/>
  <c r="H41" i="178"/>
  <c r="J41" i="178"/>
  <c r="C42" i="178"/>
  <c r="H42" i="178"/>
  <c r="J42" i="178"/>
  <c r="C43" i="178"/>
  <c r="H43" i="178"/>
  <c r="J43" i="178"/>
  <c r="C44" i="178"/>
  <c r="H44" i="178"/>
  <c r="J44" i="178"/>
  <c r="C45" i="178"/>
  <c r="H45" i="178"/>
  <c r="J45" i="178"/>
  <c r="C46" i="178"/>
  <c r="H46" i="178"/>
  <c r="J46" i="178"/>
  <c r="C47" i="178"/>
  <c r="H47" i="178"/>
  <c r="J47" i="178"/>
  <c r="C48" i="178"/>
  <c r="H48" i="178"/>
  <c r="J48" i="178"/>
  <c r="C49" i="178"/>
  <c r="H49" i="178"/>
  <c r="J49" i="178"/>
  <c r="C50" i="178"/>
  <c r="H50" i="178"/>
  <c r="J50" i="178"/>
  <c r="H51" i="178"/>
  <c r="I51" i="178"/>
  <c r="J51" i="178"/>
  <c r="J4" i="179"/>
  <c r="C5" i="179"/>
  <c r="J5" i="179"/>
  <c r="C6" i="179"/>
  <c r="J6" i="179"/>
  <c r="C7" i="179"/>
  <c r="J7" i="179"/>
  <c r="C8" i="179"/>
  <c r="J8" i="179"/>
  <c r="C9" i="179"/>
  <c r="J9" i="179"/>
  <c r="C10" i="179"/>
  <c r="J10" i="179"/>
  <c r="C11" i="179"/>
  <c r="J11" i="179"/>
  <c r="C12" i="179"/>
  <c r="J12" i="179"/>
  <c r="C13" i="179"/>
  <c r="J13" i="179"/>
  <c r="C14" i="179"/>
  <c r="J14" i="179"/>
  <c r="C15" i="179"/>
  <c r="J15" i="179"/>
  <c r="C16" i="179"/>
  <c r="J16" i="179"/>
  <c r="C17" i="179"/>
  <c r="J17" i="179"/>
  <c r="C18" i="179"/>
  <c r="J18" i="179"/>
  <c r="C19" i="179"/>
  <c r="J19" i="179"/>
  <c r="C20" i="179"/>
  <c r="J20" i="179"/>
  <c r="C21" i="179"/>
  <c r="H21" i="179"/>
  <c r="J21" i="179"/>
  <c r="C22" i="179"/>
  <c r="H22" i="179"/>
  <c r="J22" i="179"/>
  <c r="C23" i="179"/>
  <c r="H23" i="179"/>
  <c r="J23" i="179"/>
  <c r="C24" i="179"/>
  <c r="H24" i="179"/>
  <c r="J24" i="179"/>
  <c r="C25" i="179"/>
  <c r="H25" i="179"/>
  <c r="J25" i="179"/>
  <c r="C26" i="179"/>
  <c r="H26" i="179"/>
  <c r="J26" i="179"/>
  <c r="C27" i="179"/>
  <c r="H27" i="179"/>
  <c r="J27" i="179"/>
  <c r="C28" i="179"/>
  <c r="H28" i="179"/>
  <c r="J28" i="179"/>
  <c r="C29" i="179"/>
  <c r="H29" i="179"/>
  <c r="J29" i="179"/>
  <c r="C30" i="179"/>
  <c r="H30" i="179"/>
  <c r="J30" i="179"/>
  <c r="C31" i="179"/>
  <c r="H31" i="179"/>
  <c r="J31" i="179"/>
  <c r="C32" i="179"/>
  <c r="H32" i="179"/>
  <c r="J32" i="179"/>
  <c r="C33" i="179"/>
  <c r="H33" i="179"/>
  <c r="J33" i="179"/>
  <c r="C34" i="179"/>
  <c r="H34" i="179"/>
  <c r="J34" i="179"/>
  <c r="C35" i="179"/>
  <c r="H35" i="179"/>
  <c r="J35" i="179"/>
  <c r="C36" i="179"/>
  <c r="H36" i="179"/>
  <c r="J36" i="179"/>
  <c r="C37" i="179"/>
  <c r="H37" i="179"/>
  <c r="J37" i="179"/>
  <c r="C38" i="179"/>
  <c r="H38" i="179"/>
  <c r="J38" i="179"/>
  <c r="C39" i="179"/>
  <c r="H39" i="179"/>
  <c r="J39" i="179"/>
  <c r="C40" i="179"/>
  <c r="H40" i="179"/>
  <c r="J40" i="179"/>
  <c r="C41" i="179"/>
  <c r="H41" i="179"/>
  <c r="J41" i="179"/>
  <c r="C42" i="179"/>
  <c r="H42" i="179"/>
  <c r="J42" i="179"/>
  <c r="C43" i="179"/>
  <c r="H43" i="179"/>
  <c r="J43" i="179"/>
  <c r="C44" i="179"/>
  <c r="H44" i="179"/>
  <c r="J44" i="179"/>
  <c r="C45" i="179"/>
  <c r="H45" i="179"/>
  <c r="J45" i="179"/>
  <c r="C46" i="179"/>
  <c r="H46" i="179"/>
  <c r="J46" i="179"/>
  <c r="C47" i="179"/>
  <c r="H47" i="179"/>
  <c r="J47" i="179"/>
  <c r="C48" i="179"/>
  <c r="H48" i="179"/>
  <c r="J48" i="179"/>
  <c r="C49" i="179"/>
  <c r="H49" i="179"/>
  <c r="J49" i="179"/>
  <c r="C50" i="179"/>
  <c r="H50" i="179"/>
  <c r="J50" i="179"/>
  <c r="H51" i="179"/>
  <c r="I51" i="179"/>
  <c r="J51" i="179"/>
  <c r="J4" i="129"/>
  <c r="C5" i="129"/>
  <c r="J5" i="129"/>
  <c r="C6" i="129"/>
  <c r="J6" i="129"/>
  <c r="C7" i="129"/>
  <c r="J7" i="129"/>
  <c r="C8" i="129"/>
  <c r="J8" i="129"/>
  <c r="C9" i="129"/>
  <c r="J9" i="129"/>
  <c r="C10" i="129"/>
  <c r="J10" i="129"/>
  <c r="C11" i="129"/>
  <c r="J11" i="129"/>
  <c r="C12" i="129"/>
  <c r="J12" i="129"/>
  <c r="C13" i="129"/>
  <c r="J13" i="129"/>
  <c r="C14" i="129"/>
  <c r="J14" i="129"/>
  <c r="C15" i="129"/>
  <c r="J15" i="129"/>
  <c r="C16" i="129"/>
  <c r="J16" i="129"/>
  <c r="C17" i="129"/>
  <c r="J17" i="129"/>
  <c r="C18" i="129"/>
  <c r="J18" i="129"/>
  <c r="C19" i="129"/>
  <c r="J19" i="129"/>
  <c r="C20" i="129"/>
  <c r="J20" i="129"/>
  <c r="C21" i="129"/>
  <c r="H21" i="129"/>
  <c r="J21" i="129"/>
  <c r="C22" i="129"/>
  <c r="H22" i="129"/>
  <c r="J22" i="129"/>
  <c r="C23" i="129"/>
  <c r="H23" i="129"/>
  <c r="J23" i="129"/>
  <c r="C24" i="129"/>
  <c r="H24" i="129"/>
  <c r="J24" i="129"/>
  <c r="C25" i="129"/>
  <c r="H25" i="129"/>
  <c r="J25" i="129"/>
  <c r="C26" i="129"/>
  <c r="H26" i="129"/>
  <c r="J26" i="129"/>
  <c r="C27" i="129"/>
  <c r="H27" i="129"/>
  <c r="J27" i="129"/>
  <c r="C28" i="129"/>
  <c r="H28" i="129"/>
  <c r="J28" i="129"/>
  <c r="C29" i="129"/>
  <c r="H29" i="129"/>
  <c r="J29" i="129"/>
  <c r="C30" i="129"/>
  <c r="H30" i="129"/>
  <c r="J30" i="129"/>
  <c r="C31" i="129"/>
  <c r="H31" i="129"/>
  <c r="J31" i="129"/>
  <c r="C32" i="129"/>
  <c r="H32" i="129"/>
  <c r="J32" i="129"/>
  <c r="C33" i="129"/>
  <c r="H33" i="129"/>
  <c r="J33" i="129"/>
  <c r="C34" i="129"/>
  <c r="H34" i="129"/>
  <c r="J34" i="129"/>
  <c r="C35" i="129"/>
  <c r="H35" i="129"/>
  <c r="J35" i="129"/>
  <c r="C36" i="129"/>
  <c r="H36" i="129"/>
  <c r="J36" i="129"/>
  <c r="C37" i="129"/>
  <c r="H37" i="129"/>
  <c r="J37" i="129"/>
  <c r="C38" i="129"/>
  <c r="H38" i="129"/>
  <c r="J38" i="129"/>
  <c r="C39" i="129"/>
  <c r="H39" i="129"/>
  <c r="J39" i="129"/>
  <c r="C40" i="129"/>
  <c r="H40" i="129"/>
  <c r="J40" i="129"/>
  <c r="C41" i="129"/>
  <c r="H41" i="129"/>
  <c r="J41" i="129"/>
  <c r="C42" i="129"/>
  <c r="H42" i="129"/>
  <c r="J42" i="129"/>
  <c r="C43" i="129"/>
  <c r="H43" i="129"/>
  <c r="J43" i="129"/>
  <c r="C44" i="129"/>
  <c r="H44" i="129"/>
  <c r="J44" i="129"/>
  <c r="C45" i="129"/>
  <c r="H45" i="129"/>
  <c r="J45" i="129"/>
  <c r="C46" i="129"/>
  <c r="H46" i="129"/>
  <c r="J46" i="129"/>
  <c r="C47" i="129"/>
  <c r="H47" i="129"/>
  <c r="J47" i="129"/>
  <c r="C48" i="129"/>
  <c r="H48" i="129"/>
  <c r="J48" i="129"/>
  <c r="C49" i="129"/>
  <c r="H49" i="129"/>
  <c r="J49" i="129"/>
  <c r="C50" i="129"/>
  <c r="H50" i="129"/>
  <c r="J50" i="129"/>
  <c r="H51" i="129"/>
  <c r="I51" i="129"/>
  <c r="J51" i="129"/>
  <c r="J4" i="180"/>
  <c r="C5" i="180"/>
  <c r="J5" i="180"/>
  <c r="C6" i="180"/>
  <c r="J6" i="180"/>
  <c r="C7" i="180"/>
  <c r="J7" i="180"/>
  <c r="C8" i="180"/>
  <c r="J8" i="180"/>
  <c r="C9" i="180"/>
  <c r="J9" i="180"/>
  <c r="C10" i="180"/>
  <c r="J10" i="180"/>
  <c r="C11" i="180"/>
  <c r="J11" i="180"/>
  <c r="C12" i="180"/>
  <c r="J12" i="180"/>
  <c r="C13" i="180"/>
  <c r="J13" i="180"/>
  <c r="C14" i="180"/>
  <c r="J14" i="180"/>
  <c r="C15" i="180"/>
  <c r="J15" i="180"/>
  <c r="C16" i="180"/>
  <c r="J16" i="180"/>
  <c r="C17" i="180"/>
  <c r="J17" i="180"/>
  <c r="C18" i="180"/>
  <c r="J18" i="180"/>
  <c r="C19" i="180"/>
  <c r="J19" i="180"/>
  <c r="C20" i="180"/>
  <c r="J20" i="180"/>
  <c r="C21" i="180"/>
  <c r="H21" i="180"/>
  <c r="J21" i="180"/>
  <c r="C22" i="180"/>
  <c r="H22" i="180"/>
  <c r="J22" i="180"/>
  <c r="C23" i="180"/>
  <c r="H23" i="180"/>
  <c r="J23" i="180"/>
  <c r="C24" i="180"/>
  <c r="H24" i="180"/>
  <c r="J24" i="180"/>
  <c r="C25" i="180"/>
  <c r="H25" i="180"/>
  <c r="J25" i="180"/>
  <c r="C26" i="180"/>
  <c r="H26" i="180"/>
  <c r="J26" i="180"/>
  <c r="C27" i="180"/>
  <c r="H27" i="180"/>
  <c r="J27" i="180"/>
  <c r="C28" i="180"/>
  <c r="H28" i="180"/>
  <c r="J28" i="180"/>
  <c r="C29" i="180"/>
  <c r="H29" i="180"/>
  <c r="J29" i="180"/>
  <c r="C30" i="180"/>
  <c r="H30" i="180"/>
  <c r="J30" i="180"/>
  <c r="C31" i="180"/>
  <c r="H31" i="180"/>
  <c r="J31" i="180"/>
  <c r="C32" i="180"/>
  <c r="H32" i="180"/>
  <c r="J32" i="180"/>
  <c r="C33" i="180"/>
  <c r="H33" i="180"/>
  <c r="J33" i="180"/>
  <c r="C34" i="180"/>
  <c r="H34" i="180"/>
  <c r="J34" i="180"/>
  <c r="C35" i="180"/>
  <c r="H35" i="180"/>
  <c r="J35" i="180"/>
  <c r="C36" i="180"/>
  <c r="H36" i="180"/>
  <c r="J36" i="180"/>
  <c r="C37" i="180"/>
  <c r="H37" i="180"/>
  <c r="J37" i="180"/>
  <c r="C38" i="180"/>
  <c r="H38" i="180"/>
  <c r="J38" i="180"/>
  <c r="C39" i="180"/>
  <c r="H39" i="180"/>
  <c r="J39" i="180"/>
  <c r="C40" i="180"/>
  <c r="H40" i="180"/>
  <c r="J40" i="180"/>
  <c r="C41" i="180"/>
  <c r="H41" i="180"/>
  <c r="J41" i="180"/>
  <c r="C42" i="180"/>
  <c r="H42" i="180"/>
  <c r="J42" i="180"/>
  <c r="C43" i="180"/>
  <c r="H43" i="180"/>
  <c r="J43" i="180"/>
  <c r="C44" i="180"/>
  <c r="H44" i="180"/>
  <c r="J44" i="180"/>
  <c r="C45" i="180"/>
  <c r="H45" i="180"/>
  <c r="J45" i="180"/>
  <c r="C46" i="180"/>
  <c r="H46" i="180"/>
  <c r="J46" i="180"/>
  <c r="C47" i="180"/>
  <c r="H47" i="180"/>
  <c r="J47" i="180"/>
  <c r="C48" i="180"/>
  <c r="H48" i="180"/>
  <c r="J48" i="180"/>
  <c r="C49" i="180"/>
  <c r="H49" i="180"/>
  <c r="J49" i="180"/>
  <c r="C50" i="180"/>
  <c r="H50" i="180"/>
  <c r="J50" i="180"/>
  <c r="H51" i="180"/>
  <c r="I51" i="180"/>
  <c r="J51" i="180"/>
  <c r="J4" i="181"/>
  <c r="C5" i="181"/>
  <c r="J5" i="181"/>
  <c r="C6" i="181"/>
  <c r="J6" i="181"/>
  <c r="C7" i="181"/>
  <c r="J7" i="181"/>
  <c r="C8" i="181"/>
  <c r="J8" i="181"/>
  <c r="C9" i="181"/>
  <c r="J9" i="181"/>
  <c r="C10" i="181"/>
  <c r="J10" i="181"/>
  <c r="C11" i="181"/>
  <c r="J11" i="181"/>
  <c r="C12" i="181"/>
  <c r="J12" i="181"/>
  <c r="C13" i="181"/>
  <c r="J13" i="181"/>
  <c r="C14" i="181"/>
  <c r="J14" i="181"/>
  <c r="C15" i="181"/>
  <c r="J15" i="181"/>
  <c r="C16" i="181"/>
  <c r="J16" i="181"/>
  <c r="C17" i="181"/>
  <c r="J17" i="181"/>
  <c r="C18" i="181"/>
  <c r="J18" i="181"/>
  <c r="C19" i="181"/>
  <c r="J19" i="181"/>
  <c r="C20" i="181"/>
  <c r="J20" i="181"/>
  <c r="C21" i="181"/>
  <c r="H21" i="181"/>
  <c r="J21" i="181"/>
  <c r="C22" i="181"/>
  <c r="H22" i="181"/>
  <c r="J22" i="181"/>
  <c r="C23" i="181"/>
  <c r="H23" i="181"/>
  <c r="J23" i="181"/>
  <c r="C24" i="181"/>
  <c r="H24" i="181"/>
  <c r="J24" i="181"/>
  <c r="C25" i="181"/>
  <c r="H25" i="181"/>
  <c r="J25" i="181"/>
  <c r="C26" i="181"/>
  <c r="H26" i="181"/>
  <c r="J26" i="181"/>
  <c r="C27" i="181"/>
  <c r="H27" i="181"/>
  <c r="J27" i="181"/>
  <c r="C28" i="181"/>
  <c r="H28" i="181"/>
  <c r="J28" i="181"/>
  <c r="C29" i="181"/>
  <c r="H29" i="181"/>
  <c r="J29" i="181"/>
  <c r="C30" i="181"/>
  <c r="H30" i="181"/>
  <c r="J30" i="181"/>
  <c r="C31" i="181"/>
  <c r="H31" i="181"/>
  <c r="J31" i="181"/>
  <c r="C32" i="181"/>
  <c r="H32" i="181"/>
  <c r="J32" i="181"/>
  <c r="C33" i="181"/>
  <c r="H33" i="181"/>
  <c r="J33" i="181"/>
  <c r="C34" i="181"/>
  <c r="H34" i="181"/>
  <c r="J34" i="181"/>
  <c r="C35" i="181"/>
  <c r="H35" i="181"/>
  <c r="J35" i="181"/>
  <c r="C36" i="181"/>
  <c r="H36" i="181"/>
  <c r="J36" i="181"/>
  <c r="C37" i="181"/>
  <c r="H37" i="181"/>
  <c r="J37" i="181"/>
  <c r="C38" i="181"/>
  <c r="H38" i="181"/>
  <c r="J38" i="181"/>
  <c r="C39" i="181"/>
  <c r="H39" i="181"/>
  <c r="J39" i="181"/>
  <c r="C40" i="181"/>
  <c r="H40" i="181"/>
  <c r="J40" i="181"/>
  <c r="C41" i="181"/>
  <c r="H41" i="181"/>
  <c r="J41" i="181"/>
  <c r="C42" i="181"/>
  <c r="H42" i="181"/>
  <c r="J42" i="181"/>
  <c r="C43" i="181"/>
  <c r="H43" i="181"/>
  <c r="J43" i="181"/>
  <c r="C44" i="181"/>
  <c r="H44" i="181"/>
  <c r="J44" i="181"/>
  <c r="C45" i="181"/>
  <c r="H45" i="181"/>
  <c r="J45" i="181"/>
  <c r="C46" i="181"/>
  <c r="H46" i="181"/>
  <c r="J46" i="181"/>
  <c r="C47" i="181"/>
  <c r="H47" i="181"/>
  <c r="J47" i="181"/>
  <c r="C48" i="181"/>
  <c r="H48" i="181"/>
  <c r="J48" i="181"/>
  <c r="C49" i="181"/>
  <c r="H49" i="181"/>
  <c r="J49" i="181"/>
  <c r="C50" i="181"/>
  <c r="H50" i="181"/>
  <c r="J50" i="181"/>
  <c r="H51" i="181"/>
  <c r="I51" i="181"/>
  <c r="J51" i="181"/>
  <c r="J4" i="182"/>
  <c r="C5" i="182"/>
  <c r="J5" i="182"/>
  <c r="C6" i="182"/>
  <c r="J6" i="182"/>
  <c r="C7" i="182"/>
  <c r="J7" i="182"/>
  <c r="C8" i="182"/>
  <c r="J8" i="182"/>
  <c r="C9" i="182"/>
  <c r="J9" i="182"/>
  <c r="C10" i="182"/>
  <c r="J10" i="182"/>
  <c r="C11" i="182"/>
  <c r="J11" i="182"/>
  <c r="C12" i="182"/>
  <c r="J12" i="182"/>
  <c r="C13" i="182"/>
  <c r="J13" i="182"/>
  <c r="C14" i="182"/>
  <c r="J14" i="182"/>
  <c r="C15" i="182"/>
  <c r="J15" i="182"/>
  <c r="C16" i="182"/>
  <c r="J16" i="182"/>
  <c r="C17" i="182"/>
  <c r="J17" i="182"/>
  <c r="C18" i="182"/>
  <c r="J18" i="182"/>
  <c r="C19" i="182"/>
  <c r="J19" i="182"/>
  <c r="C20" i="182"/>
  <c r="J20" i="182"/>
  <c r="C21" i="182"/>
  <c r="H21" i="182"/>
  <c r="J21" i="182"/>
  <c r="C22" i="182"/>
  <c r="H22" i="182"/>
  <c r="J22" i="182"/>
  <c r="C23" i="182"/>
  <c r="H23" i="182"/>
  <c r="J23" i="182"/>
  <c r="C24" i="182"/>
  <c r="H24" i="182"/>
  <c r="J24" i="182"/>
  <c r="C25" i="182"/>
  <c r="H25" i="182"/>
  <c r="J25" i="182"/>
  <c r="C26" i="182"/>
  <c r="H26" i="182"/>
  <c r="J26" i="182"/>
  <c r="C27" i="182"/>
  <c r="H27" i="182"/>
  <c r="J27" i="182"/>
  <c r="C28" i="182"/>
  <c r="H28" i="182"/>
  <c r="J28" i="182"/>
  <c r="C29" i="182"/>
  <c r="H29" i="182"/>
  <c r="J29" i="182"/>
  <c r="C30" i="182"/>
  <c r="H30" i="182"/>
  <c r="J30" i="182"/>
  <c r="C31" i="182"/>
  <c r="H31" i="182"/>
  <c r="J31" i="182"/>
  <c r="C32" i="182"/>
  <c r="H32" i="182"/>
  <c r="J32" i="182"/>
  <c r="C33" i="182"/>
  <c r="H33" i="182"/>
  <c r="J33" i="182"/>
  <c r="C34" i="182"/>
  <c r="H34" i="182"/>
  <c r="J34" i="182"/>
  <c r="C35" i="182"/>
  <c r="H35" i="182"/>
  <c r="J35" i="182"/>
  <c r="C36" i="182"/>
  <c r="H36" i="182"/>
  <c r="J36" i="182"/>
  <c r="C37" i="182"/>
  <c r="H37" i="182"/>
  <c r="J37" i="182"/>
  <c r="C38" i="182"/>
  <c r="H38" i="182"/>
  <c r="J38" i="182"/>
  <c r="C39" i="182"/>
  <c r="H39" i="182"/>
  <c r="J39" i="182"/>
  <c r="C40" i="182"/>
  <c r="H40" i="182"/>
  <c r="J40" i="182"/>
  <c r="C41" i="182"/>
  <c r="H41" i="182"/>
  <c r="J41" i="182"/>
  <c r="C42" i="182"/>
  <c r="H42" i="182"/>
  <c r="J42" i="182"/>
  <c r="C43" i="182"/>
  <c r="H43" i="182"/>
  <c r="J43" i="182"/>
  <c r="C44" i="182"/>
  <c r="H44" i="182"/>
  <c r="J44" i="182"/>
  <c r="C45" i="182"/>
  <c r="H45" i="182"/>
  <c r="J45" i="182"/>
  <c r="C46" i="182"/>
  <c r="H46" i="182"/>
  <c r="J46" i="182"/>
  <c r="C47" i="182"/>
  <c r="H47" i="182"/>
  <c r="J47" i="182"/>
  <c r="C48" i="182"/>
  <c r="H48" i="182"/>
  <c r="J48" i="182"/>
  <c r="C49" i="182"/>
  <c r="H49" i="182"/>
  <c r="J49" i="182"/>
  <c r="C50" i="182"/>
  <c r="H50" i="182"/>
  <c r="J50" i="182"/>
  <c r="H51" i="182"/>
  <c r="I51" i="182"/>
  <c r="J51" i="182"/>
  <c r="J4" i="183"/>
  <c r="C5" i="183"/>
  <c r="J5" i="183"/>
  <c r="C6" i="183"/>
  <c r="J6" i="183"/>
  <c r="C7" i="183"/>
  <c r="J7" i="183"/>
  <c r="C8" i="183"/>
  <c r="J8" i="183"/>
  <c r="C9" i="183"/>
  <c r="J9" i="183"/>
  <c r="C10" i="183"/>
  <c r="J10" i="183"/>
  <c r="C11" i="183"/>
  <c r="J11" i="183"/>
  <c r="C12" i="183"/>
  <c r="J12" i="183"/>
  <c r="C13" i="183"/>
  <c r="J13" i="183"/>
  <c r="C14" i="183"/>
  <c r="J14" i="183"/>
  <c r="C15" i="183"/>
  <c r="J15" i="183"/>
  <c r="C16" i="183"/>
  <c r="J16" i="183"/>
  <c r="C17" i="183"/>
  <c r="J17" i="183"/>
  <c r="C18" i="183"/>
  <c r="J18" i="183"/>
  <c r="C19" i="183"/>
  <c r="J19" i="183"/>
  <c r="C20" i="183"/>
  <c r="J20" i="183"/>
  <c r="C21" i="183"/>
  <c r="H21" i="183"/>
  <c r="J21" i="183"/>
  <c r="C22" i="183"/>
  <c r="H22" i="183"/>
  <c r="J22" i="183"/>
  <c r="C23" i="183"/>
  <c r="H23" i="183"/>
  <c r="J23" i="183"/>
  <c r="C24" i="183"/>
  <c r="H24" i="183"/>
  <c r="J24" i="183"/>
  <c r="C25" i="183"/>
  <c r="H25" i="183"/>
  <c r="J25" i="183"/>
  <c r="C26" i="183"/>
  <c r="H26" i="183"/>
  <c r="J26" i="183"/>
  <c r="C27" i="183"/>
  <c r="H27" i="183"/>
  <c r="J27" i="183"/>
  <c r="C28" i="183"/>
  <c r="H28" i="183"/>
  <c r="J28" i="183"/>
  <c r="C29" i="183"/>
  <c r="H29" i="183"/>
  <c r="J29" i="183"/>
  <c r="C30" i="183"/>
  <c r="H30" i="183"/>
  <c r="J30" i="183"/>
  <c r="C31" i="183"/>
  <c r="H31" i="183"/>
  <c r="J31" i="183"/>
  <c r="C32" i="183"/>
  <c r="H32" i="183"/>
  <c r="J32" i="183"/>
  <c r="C33" i="183"/>
  <c r="H33" i="183"/>
  <c r="J33" i="183"/>
  <c r="C34" i="183"/>
  <c r="H34" i="183"/>
  <c r="J34" i="183"/>
  <c r="C35" i="183"/>
  <c r="H35" i="183"/>
  <c r="J35" i="183"/>
  <c r="C36" i="183"/>
  <c r="H36" i="183"/>
  <c r="J36" i="183"/>
  <c r="C37" i="183"/>
  <c r="H37" i="183"/>
  <c r="J37" i="183"/>
  <c r="C38" i="183"/>
  <c r="H38" i="183"/>
  <c r="J38" i="183"/>
  <c r="C39" i="183"/>
  <c r="H39" i="183"/>
  <c r="J39" i="183"/>
  <c r="C40" i="183"/>
  <c r="H40" i="183"/>
  <c r="J40" i="183"/>
  <c r="C41" i="183"/>
  <c r="H41" i="183"/>
  <c r="J41" i="183"/>
  <c r="C42" i="183"/>
  <c r="H42" i="183"/>
  <c r="J42" i="183"/>
  <c r="C43" i="183"/>
  <c r="H43" i="183"/>
  <c r="J43" i="183"/>
  <c r="C44" i="183"/>
  <c r="H44" i="183"/>
  <c r="J44" i="183"/>
  <c r="C45" i="183"/>
  <c r="H45" i="183"/>
  <c r="J45" i="183"/>
  <c r="C46" i="183"/>
  <c r="H46" i="183"/>
  <c r="J46" i="183"/>
  <c r="C47" i="183"/>
  <c r="H47" i="183"/>
  <c r="J47" i="183"/>
  <c r="C48" i="183"/>
  <c r="H48" i="183"/>
  <c r="J48" i="183"/>
  <c r="C49" i="183"/>
  <c r="H49" i="183"/>
  <c r="J49" i="183"/>
  <c r="C50" i="183"/>
  <c r="H50" i="183"/>
  <c r="J50" i="183"/>
  <c r="H51" i="183"/>
  <c r="I51" i="183"/>
  <c r="J51" i="183"/>
  <c r="J4" i="184"/>
  <c r="C5" i="184"/>
  <c r="J5" i="184"/>
  <c r="C6" i="184"/>
  <c r="J6" i="184"/>
  <c r="C7" i="184"/>
  <c r="J7" i="184"/>
  <c r="C8" i="184"/>
  <c r="J8" i="184"/>
  <c r="C9" i="184"/>
  <c r="J9" i="184"/>
  <c r="C10" i="184"/>
  <c r="J10" i="184"/>
  <c r="C11" i="184"/>
  <c r="J11" i="184"/>
  <c r="C12" i="184"/>
  <c r="J12" i="184"/>
  <c r="C13" i="184"/>
  <c r="J13" i="184"/>
  <c r="C14" i="184"/>
  <c r="J14" i="184"/>
  <c r="C15" i="184"/>
  <c r="J15" i="184"/>
  <c r="C16" i="184"/>
  <c r="J16" i="184"/>
  <c r="C17" i="184"/>
  <c r="J17" i="184"/>
  <c r="C18" i="184"/>
  <c r="J18" i="184"/>
  <c r="C19" i="184"/>
  <c r="J19" i="184"/>
  <c r="C20" i="184"/>
  <c r="J20" i="184"/>
  <c r="C21" i="184"/>
  <c r="H21" i="184"/>
  <c r="J21" i="184"/>
  <c r="C22" i="184"/>
  <c r="H22" i="184"/>
  <c r="J22" i="184"/>
  <c r="C23" i="184"/>
  <c r="H23" i="184"/>
  <c r="J23" i="184"/>
  <c r="C24" i="184"/>
  <c r="H24" i="184"/>
  <c r="J24" i="184"/>
  <c r="C25" i="184"/>
  <c r="H25" i="184"/>
  <c r="J25" i="184"/>
  <c r="C26" i="184"/>
  <c r="H26" i="184"/>
  <c r="J26" i="184"/>
  <c r="C27" i="184"/>
  <c r="H27" i="184"/>
  <c r="J27" i="184"/>
  <c r="C28" i="184"/>
  <c r="H28" i="184"/>
  <c r="J28" i="184"/>
  <c r="C29" i="184"/>
  <c r="H29" i="184"/>
  <c r="J29" i="184"/>
  <c r="C30" i="184"/>
  <c r="H30" i="184"/>
  <c r="J30" i="184"/>
  <c r="C31" i="184"/>
  <c r="H31" i="184"/>
  <c r="J31" i="184"/>
  <c r="C32" i="184"/>
  <c r="H32" i="184"/>
  <c r="J32" i="184"/>
  <c r="C33" i="184"/>
  <c r="H33" i="184"/>
  <c r="J33" i="184"/>
  <c r="C34" i="184"/>
  <c r="H34" i="184"/>
  <c r="J34" i="184"/>
  <c r="C35" i="184"/>
  <c r="H35" i="184"/>
  <c r="J35" i="184"/>
  <c r="C36" i="184"/>
  <c r="H36" i="184"/>
  <c r="J36" i="184"/>
  <c r="C37" i="184"/>
  <c r="H37" i="184"/>
  <c r="J37" i="184"/>
  <c r="C38" i="184"/>
  <c r="H38" i="184"/>
  <c r="J38" i="184"/>
  <c r="C39" i="184"/>
  <c r="H39" i="184"/>
  <c r="J39" i="184"/>
  <c r="C40" i="184"/>
  <c r="H40" i="184"/>
  <c r="J40" i="184"/>
  <c r="C41" i="184"/>
  <c r="H41" i="184"/>
  <c r="J41" i="184"/>
  <c r="C42" i="184"/>
  <c r="H42" i="184"/>
  <c r="J42" i="184"/>
  <c r="C43" i="184"/>
  <c r="H43" i="184"/>
  <c r="J43" i="184"/>
  <c r="C44" i="184"/>
  <c r="H44" i="184"/>
  <c r="J44" i="184"/>
  <c r="C45" i="184"/>
  <c r="H45" i="184"/>
  <c r="J45" i="184"/>
  <c r="C46" i="184"/>
  <c r="H46" i="184"/>
  <c r="J46" i="184"/>
  <c r="C47" i="184"/>
  <c r="H47" i="184"/>
  <c r="J47" i="184"/>
  <c r="C48" i="184"/>
  <c r="H48" i="184"/>
  <c r="J48" i="184"/>
  <c r="C49" i="184"/>
  <c r="H49" i="184"/>
  <c r="J49" i="184"/>
  <c r="C50" i="184"/>
  <c r="H50" i="184"/>
  <c r="J50" i="184"/>
  <c r="H51" i="184"/>
  <c r="I51" i="184"/>
  <c r="J51" i="184"/>
  <c r="J4" i="185"/>
  <c r="C5" i="185"/>
  <c r="J5" i="185"/>
  <c r="C6" i="185"/>
  <c r="J6" i="185"/>
  <c r="C7" i="185"/>
  <c r="J7" i="185"/>
  <c r="C8" i="185"/>
  <c r="J8" i="185"/>
  <c r="C9" i="185"/>
  <c r="J9" i="185"/>
  <c r="C10" i="185"/>
  <c r="J10" i="185"/>
  <c r="C11" i="185"/>
  <c r="J11" i="185"/>
  <c r="C12" i="185"/>
  <c r="J12" i="185"/>
  <c r="C13" i="185"/>
  <c r="J13" i="185"/>
  <c r="C14" i="185"/>
  <c r="J14" i="185"/>
  <c r="C15" i="185"/>
  <c r="J15" i="185"/>
  <c r="C16" i="185"/>
  <c r="J16" i="185"/>
  <c r="C17" i="185"/>
  <c r="J17" i="185"/>
  <c r="C18" i="185"/>
  <c r="J18" i="185"/>
  <c r="C19" i="185"/>
  <c r="J19" i="185"/>
  <c r="C20" i="185"/>
  <c r="J20" i="185"/>
  <c r="C21" i="185"/>
  <c r="H21" i="185"/>
  <c r="J21" i="185"/>
  <c r="C22" i="185"/>
  <c r="H22" i="185"/>
  <c r="J22" i="185"/>
  <c r="C23" i="185"/>
  <c r="H23" i="185"/>
  <c r="J23" i="185"/>
  <c r="C24" i="185"/>
  <c r="H24" i="185"/>
  <c r="J24" i="185"/>
  <c r="C25" i="185"/>
  <c r="H25" i="185"/>
  <c r="J25" i="185"/>
  <c r="C26" i="185"/>
  <c r="H26" i="185"/>
  <c r="J26" i="185"/>
  <c r="C27" i="185"/>
  <c r="H27" i="185"/>
  <c r="J27" i="185"/>
  <c r="C28" i="185"/>
  <c r="H28" i="185"/>
  <c r="J28" i="185"/>
  <c r="C29" i="185"/>
  <c r="H29" i="185"/>
  <c r="J29" i="185"/>
  <c r="C30" i="185"/>
  <c r="H30" i="185"/>
  <c r="J30" i="185"/>
  <c r="C31" i="185"/>
  <c r="H31" i="185"/>
  <c r="J31" i="185"/>
  <c r="C32" i="185"/>
  <c r="H32" i="185"/>
  <c r="J32" i="185"/>
  <c r="C33" i="185"/>
  <c r="H33" i="185"/>
  <c r="J33" i="185"/>
  <c r="C34" i="185"/>
  <c r="H34" i="185"/>
  <c r="J34" i="185"/>
  <c r="C35" i="185"/>
  <c r="H35" i="185"/>
  <c r="J35" i="185"/>
  <c r="C36" i="185"/>
  <c r="H36" i="185"/>
  <c r="J36" i="185"/>
  <c r="C37" i="185"/>
  <c r="H37" i="185"/>
  <c r="J37" i="185"/>
  <c r="C38" i="185"/>
  <c r="H38" i="185"/>
  <c r="J38" i="185"/>
  <c r="C39" i="185"/>
  <c r="H39" i="185"/>
  <c r="J39" i="185"/>
  <c r="C40" i="185"/>
  <c r="H40" i="185"/>
  <c r="J40" i="185"/>
  <c r="C41" i="185"/>
  <c r="H41" i="185"/>
  <c r="J41" i="185"/>
  <c r="C42" i="185"/>
  <c r="H42" i="185"/>
  <c r="J42" i="185"/>
  <c r="C43" i="185"/>
  <c r="H43" i="185"/>
  <c r="J43" i="185"/>
  <c r="C44" i="185"/>
  <c r="H44" i="185"/>
  <c r="J44" i="185"/>
  <c r="C45" i="185"/>
  <c r="H45" i="185"/>
  <c r="J45" i="185"/>
  <c r="C46" i="185"/>
  <c r="H46" i="185"/>
  <c r="J46" i="185"/>
  <c r="C47" i="185"/>
  <c r="H47" i="185"/>
  <c r="J47" i="185"/>
  <c r="C48" i="185"/>
  <c r="H48" i="185"/>
  <c r="J48" i="185"/>
  <c r="C49" i="185"/>
  <c r="H49" i="185"/>
  <c r="J49" i="185"/>
  <c r="C50" i="185"/>
  <c r="H50" i="185"/>
  <c r="J50" i="185"/>
  <c r="H51" i="185"/>
  <c r="I51" i="185"/>
  <c r="J51" i="185"/>
  <c r="H4" i="186"/>
  <c r="J4" i="186"/>
  <c r="C5" i="186"/>
  <c r="H5" i="186"/>
  <c r="J5" i="186"/>
  <c r="C6" i="186"/>
  <c r="H6" i="186"/>
  <c r="J6" i="186"/>
  <c r="C7" i="186"/>
  <c r="H7" i="186"/>
  <c r="J7" i="186"/>
  <c r="C8" i="186"/>
  <c r="H8" i="186"/>
  <c r="J8" i="186"/>
  <c r="C9" i="186"/>
  <c r="H9" i="186"/>
  <c r="J9" i="186"/>
  <c r="C10" i="186"/>
  <c r="H10" i="186"/>
  <c r="J10" i="186"/>
  <c r="C11" i="186"/>
  <c r="H11" i="186"/>
  <c r="J11" i="186"/>
  <c r="C12" i="186"/>
  <c r="H12" i="186"/>
  <c r="J12" i="186"/>
  <c r="C13" i="186"/>
  <c r="H13" i="186"/>
  <c r="J13" i="186"/>
  <c r="C14" i="186"/>
  <c r="H14" i="186"/>
  <c r="J14" i="186"/>
  <c r="C15" i="186"/>
  <c r="H15" i="186"/>
  <c r="J15" i="186"/>
  <c r="C16" i="186"/>
  <c r="H16" i="186"/>
  <c r="J16" i="186"/>
  <c r="C17" i="186"/>
  <c r="H17" i="186"/>
  <c r="J17" i="186"/>
  <c r="C18" i="186"/>
  <c r="H18" i="186"/>
  <c r="J18" i="186"/>
  <c r="C19" i="186"/>
  <c r="H19" i="186"/>
  <c r="J19" i="186"/>
  <c r="C20" i="186"/>
  <c r="H20" i="186"/>
  <c r="J20" i="186"/>
  <c r="C21" i="186"/>
  <c r="H21" i="186"/>
  <c r="J21" i="186"/>
  <c r="C22" i="186"/>
  <c r="H22" i="186"/>
  <c r="J22" i="186"/>
  <c r="C23" i="186"/>
  <c r="H23" i="186"/>
  <c r="J23" i="186"/>
  <c r="C24" i="186"/>
  <c r="H24" i="186"/>
  <c r="J24" i="186"/>
  <c r="C25" i="186"/>
  <c r="H25" i="186"/>
  <c r="J25" i="186"/>
  <c r="C26" i="186"/>
  <c r="H26" i="186"/>
  <c r="J26" i="186"/>
  <c r="C27" i="186"/>
  <c r="H27" i="186"/>
  <c r="J27" i="186"/>
  <c r="C28" i="186"/>
  <c r="H28" i="186"/>
  <c r="J28" i="186"/>
  <c r="C29" i="186"/>
  <c r="H29" i="186"/>
  <c r="J29" i="186"/>
  <c r="C30" i="186"/>
  <c r="H30" i="186"/>
  <c r="J30" i="186"/>
  <c r="C31" i="186"/>
  <c r="H31" i="186"/>
  <c r="J31" i="186"/>
  <c r="C32" i="186"/>
  <c r="H32" i="186"/>
  <c r="J32" i="186"/>
  <c r="C33" i="186"/>
  <c r="H33" i="186"/>
  <c r="J33" i="186"/>
  <c r="C34" i="186"/>
  <c r="H34" i="186"/>
  <c r="J34" i="186"/>
  <c r="C35" i="186"/>
  <c r="H35" i="186"/>
  <c r="J35" i="186"/>
  <c r="C36" i="186"/>
  <c r="H36" i="186"/>
  <c r="J36" i="186"/>
  <c r="C37" i="186"/>
  <c r="H37" i="186"/>
  <c r="J37" i="186"/>
  <c r="C38" i="186"/>
  <c r="H38" i="186"/>
  <c r="J38" i="186"/>
  <c r="C39" i="186"/>
  <c r="H39" i="186"/>
  <c r="J39" i="186"/>
  <c r="C40" i="186"/>
  <c r="H40" i="186"/>
  <c r="J40" i="186"/>
  <c r="C41" i="186"/>
  <c r="H41" i="186"/>
  <c r="J41" i="186"/>
  <c r="C42" i="186"/>
  <c r="H42" i="186"/>
  <c r="J42" i="186"/>
  <c r="C43" i="186"/>
  <c r="H43" i="186"/>
  <c r="J43" i="186"/>
  <c r="C44" i="186"/>
  <c r="H44" i="186"/>
  <c r="J44" i="186"/>
  <c r="C45" i="186"/>
  <c r="H45" i="186"/>
  <c r="J45" i="186"/>
  <c r="C46" i="186"/>
  <c r="H46" i="186"/>
  <c r="J46" i="186"/>
  <c r="C47" i="186"/>
  <c r="H47" i="186"/>
  <c r="J47" i="186"/>
  <c r="C48" i="186"/>
  <c r="H48" i="186"/>
  <c r="J48" i="186"/>
  <c r="C49" i="186"/>
  <c r="H49" i="186"/>
  <c r="J49" i="186"/>
  <c r="C50" i="186"/>
  <c r="H50" i="186"/>
  <c r="J50" i="186"/>
  <c r="H51" i="186"/>
  <c r="I51" i="186"/>
  <c r="J51" i="186"/>
  <c r="J4" i="187"/>
  <c r="C5" i="187"/>
  <c r="J5" i="187"/>
  <c r="C6" i="187"/>
  <c r="J6" i="187"/>
  <c r="C7" i="187"/>
  <c r="J7" i="187"/>
  <c r="C8" i="187"/>
  <c r="J8" i="187"/>
  <c r="C9" i="187"/>
  <c r="J9" i="187"/>
  <c r="C10" i="187"/>
  <c r="J10" i="187"/>
  <c r="C11" i="187"/>
  <c r="J11" i="187"/>
  <c r="C12" i="187"/>
  <c r="J12" i="187"/>
  <c r="C13" i="187"/>
  <c r="J13" i="187"/>
  <c r="C14" i="187"/>
  <c r="J14" i="187"/>
  <c r="C15" i="187"/>
  <c r="J15" i="187"/>
  <c r="C16" i="187"/>
  <c r="J16" i="187"/>
  <c r="C17" i="187"/>
  <c r="J17" i="187"/>
  <c r="C18" i="187"/>
  <c r="J18" i="187"/>
  <c r="C19" i="187"/>
  <c r="J19" i="187"/>
  <c r="C20" i="187"/>
  <c r="J20" i="187"/>
  <c r="C21" i="187"/>
  <c r="H21" i="187"/>
  <c r="J21" i="187"/>
  <c r="C22" i="187"/>
  <c r="H22" i="187"/>
  <c r="J22" i="187"/>
  <c r="C23" i="187"/>
  <c r="H23" i="187"/>
  <c r="J23" i="187"/>
  <c r="C24" i="187"/>
  <c r="H24" i="187"/>
  <c r="J24" i="187"/>
  <c r="C25" i="187"/>
  <c r="H25" i="187"/>
  <c r="J25" i="187"/>
  <c r="C26" i="187"/>
  <c r="H26" i="187"/>
  <c r="J26" i="187"/>
  <c r="C27" i="187"/>
  <c r="H27" i="187"/>
  <c r="J27" i="187"/>
  <c r="C28" i="187"/>
  <c r="H28" i="187"/>
  <c r="J28" i="187"/>
  <c r="C29" i="187"/>
  <c r="H29" i="187"/>
  <c r="J29" i="187"/>
  <c r="C30" i="187"/>
  <c r="H30" i="187"/>
  <c r="J30" i="187"/>
  <c r="C31" i="187"/>
  <c r="H31" i="187"/>
  <c r="J31" i="187"/>
  <c r="C32" i="187"/>
  <c r="H32" i="187"/>
  <c r="J32" i="187"/>
  <c r="C33" i="187"/>
  <c r="H33" i="187"/>
  <c r="J33" i="187"/>
  <c r="C34" i="187"/>
  <c r="H34" i="187"/>
  <c r="J34" i="187"/>
  <c r="C35" i="187"/>
  <c r="H35" i="187"/>
  <c r="J35" i="187"/>
  <c r="C36" i="187"/>
  <c r="H36" i="187"/>
  <c r="J36" i="187"/>
  <c r="C37" i="187"/>
  <c r="H37" i="187"/>
  <c r="J37" i="187"/>
  <c r="C38" i="187"/>
  <c r="H38" i="187"/>
  <c r="J38" i="187"/>
  <c r="C39" i="187"/>
  <c r="H39" i="187"/>
  <c r="J39" i="187"/>
  <c r="C40" i="187"/>
  <c r="H40" i="187"/>
  <c r="J40" i="187"/>
  <c r="C41" i="187"/>
  <c r="H41" i="187"/>
  <c r="J41" i="187"/>
  <c r="C42" i="187"/>
  <c r="H42" i="187"/>
  <c r="J42" i="187"/>
  <c r="C43" i="187"/>
  <c r="H43" i="187"/>
  <c r="J43" i="187"/>
  <c r="C44" i="187"/>
  <c r="H44" i="187"/>
  <c r="J44" i="187"/>
  <c r="C45" i="187"/>
  <c r="H45" i="187"/>
  <c r="J45" i="187"/>
  <c r="C46" i="187"/>
  <c r="H46" i="187"/>
  <c r="J46" i="187"/>
  <c r="C47" i="187"/>
  <c r="H47" i="187"/>
  <c r="J47" i="187"/>
  <c r="C48" i="187"/>
  <c r="H48" i="187"/>
  <c r="J48" i="187"/>
  <c r="C49" i="187"/>
  <c r="H49" i="187"/>
  <c r="J49" i="187"/>
  <c r="C50" i="187"/>
  <c r="H50" i="187"/>
  <c r="J50" i="187"/>
  <c r="H51" i="187"/>
  <c r="I51" i="187"/>
  <c r="J51" i="187"/>
  <c r="C4" i="188"/>
  <c r="H4" i="188"/>
  <c r="J4" i="188"/>
  <c r="C5" i="188"/>
  <c r="H5" i="188"/>
  <c r="J5" i="188"/>
  <c r="C6" i="188"/>
  <c r="H6" i="188"/>
  <c r="J6" i="188"/>
  <c r="C7" i="188"/>
  <c r="H7" i="188"/>
  <c r="J7" i="188"/>
  <c r="C8" i="188"/>
  <c r="H8" i="188"/>
  <c r="J8" i="188"/>
  <c r="C9" i="188"/>
  <c r="H9" i="188"/>
  <c r="J9" i="188"/>
  <c r="C10" i="188"/>
  <c r="H10" i="188"/>
  <c r="J10" i="188"/>
  <c r="C11" i="188"/>
  <c r="H11" i="188"/>
  <c r="J11" i="188"/>
  <c r="C12" i="188"/>
  <c r="J12" i="188"/>
  <c r="C13" i="188"/>
  <c r="H13" i="188"/>
  <c r="J13" i="188"/>
  <c r="C14" i="188"/>
  <c r="H14" i="188"/>
  <c r="J14" i="188"/>
  <c r="C15" i="188"/>
  <c r="H15" i="188"/>
  <c r="J15" i="188"/>
  <c r="C16" i="188"/>
  <c r="H16" i="188"/>
  <c r="J16" i="188"/>
  <c r="C17" i="188"/>
  <c r="H17" i="188"/>
  <c r="J17" i="188"/>
  <c r="C18" i="188"/>
  <c r="H18" i="188"/>
  <c r="J18" i="188"/>
  <c r="C19" i="188"/>
  <c r="H19" i="188"/>
  <c r="J19" i="188"/>
  <c r="C20" i="188"/>
  <c r="H20" i="188"/>
  <c r="J20" i="188"/>
  <c r="C21" i="188"/>
  <c r="H21" i="188"/>
  <c r="J21" i="188"/>
  <c r="C22" i="188"/>
  <c r="H22" i="188"/>
  <c r="J22" i="188"/>
  <c r="C23" i="188"/>
  <c r="H23" i="188"/>
  <c r="J23" i="188"/>
  <c r="C24" i="188"/>
  <c r="H24" i="188"/>
  <c r="J24" i="188"/>
  <c r="C25" i="188"/>
  <c r="H25" i="188"/>
  <c r="J25" i="188"/>
  <c r="C26" i="188"/>
  <c r="H26" i="188"/>
  <c r="J26" i="188"/>
  <c r="C27" i="188"/>
  <c r="H27" i="188"/>
  <c r="J27" i="188"/>
  <c r="C28" i="188"/>
  <c r="H28" i="188"/>
  <c r="J28" i="188"/>
  <c r="C29" i="188"/>
  <c r="H29" i="188"/>
  <c r="J29" i="188"/>
  <c r="C30" i="188"/>
  <c r="H30" i="188"/>
  <c r="J30" i="188"/>
  <c r="C31" i="188"/>
  <c r="H31" i="188"/>
  <c r="J31" i="188"/>
  <c r="C32" i="188"/>
  <c r="H32" i="188"/>
  <c r="J32" i="188"/>
  <c r="C33" i="188"/>
  <c r="H33" i="188"/>
  <c r="J33" i="188"/>
  <c r="C34" i="188"/>
  <c r="H34" i="188"/>
  <c r="J34" i="188"/>
  <c r="C35" i="188"/>
  <c r="H35" i="188"/>
  <c r="J35" i="188"/>
  <c r="C36" i="188"/>
  <c r="H36" i="188"/>
  <c r="J36" i="188"/>
  <c r="C37" i="188"/>
  <c r="H37" i="188"/>
  <c r="J37" i="188"/>
  <c r="C38" i="188"/>
  <c r="H38" i="188"/>
  <c r="J38" i="188"/>
  <c r="C39" i="188"/>
  <c r="H39" i="188"/>
  <c r="J39" i="188"/>
  <c r="C40" i="188"/>
  <c r="H40" i="188"/>
  <c r="J40" i="188"/>
  <c r="C41" i="188"/>
  <c r="H41" i="188"/>
  <c r="J41" i="188"/>
  <c r="C42" i="188"/>
  <c r="H42" i="188"/>
  <c r="J42" i="188"/>
  <c r="C43" i="188"/>
  <c r="H43" i="188"/>
  <c r="J43" i="188"/>
  <c r="C44" i="188"/>
  <c r="H44" i="188"/>
  <c r="J44" i="188"/>
  <c r="C45" i="188"/>
  <c r="H45" i="188"/>
  <c r="J45" i="188"/>
  <c r="C46" i="188"/>
  <c r="H46" i="188"/>
  <c r="J46" i="188"/>
  <c r="C47" i="188"/>
  <c r="H47" i="188"/>
  <c r="J47" i="188"/>
  <c r="C48" i="188"/>
  <c r="H48" i="188"/>
  <c r="J48" i="188"/>
  <c r="C49" i="188"/>
  <c r="H49" i="188"/>
  <c r="J49" i="188"/>
  <c r="C50" i="188"/>
  <c r="H50" i="188"/>
  <c r="J50" i="188"/>
  <c r="H51" i="188"/>
  <c r="I51" i="188"/>
  <c r="J51" i="188"/>
  <c r="J4" i="189"/>
  <c r="C5" i="189"/>
  <c r="J5" i="189"/>
  <c r="C6" i="189"/>
  <c r="J6" i="189"/>
  <c r="C7" i="189"/>
  <c r="J7" i="189"/>
  <c r="C8" i="189"/>
  <c r="J8" i="189"/>
  <c r="C9" i="189"/>
  <c r="J9" i="189"/>
  <c r="C10" i="189"/>
  <c r="J10" i="189"/>
  <c r="C11" i="189"/>
  <c r="J11" i="189"/>
  <c r="C12" i="189"/>
  <c r="J12" i="189"/>
  <c r="C13" i="189"/>
  <c r="J13" i="189"/>
  <c r="C14" i="189"/>
  <c r="J14" i="189"/>
  <c r="C15" i="189"/>
  <c r="J15" i="189"/>
  <c r="C16" i="189"/>
  <c r="J16" i="189"/>
  <c r="C17" i="189"/>
  <c r="J17" i="189"/>
  <c r="C18" i="189"/>
  <c r="J18" i="189"/>
  <c r="C19" i="189"/>
  <c r="J19" i="189"/>
  <c r="C20" i="189"/>
  <c r="J20" i="189"/>
  <c r="C21" i="189"/>
  <c r="H21" i="189"/>
  <c r="J21" i="189"/>
  <c r="C22" i="189"/>
  <c r="H22" i="189"/>
  <c r="J22" i="189"/>
  <c r="C23" i="189"/>
  <c r="H23" i="189"/>
  <c r="J23" i="189"/>
  <c r="C24" i="189"/>
  <c r="H24" i="189"/>
  <c r="J24" i="189"/>
  <c r="C25" i="189"/>
  <c r="H25" i="189"/>
  <c r="J25" i="189"/>
  <c r="C26" i="189"/>
  <c r="H26" i="189"/>
  <c r="J26" i="189"/>
  <c r="C27" i="189"/>
  <c r="H27" i="189"/>
  <c r="J27" i="189"/>
  <c r="C28" i="189"/>
  <c r="H28" i="189"/>
  <c r="J28" i="189"/>
  <c r="C29" i="189"/>
  <c r="H29" i="189"/>
  <c r="J29" i="189"/>
  <c r="C30" i="189"/>
  <c r="H30" i="189"/>
  <c r="J30" i="189"/>
  <c r="C31" i="189"/>
  <c r="H31" i="189"/>
  <c r="J31" i="189"/>
  <c r="C32" i="189"/>
  <c r="H32" i="189"/>
  <c r="J32" i="189"/>
  <c r="C33" i="189"/>
  <c r="H33" i="189"/>
  <c r="J33" i="189"/>
  <c r="C34" i="189"/>
  <c r="H34" i="189"/>
  <c r="J34" i="189"/>
  <c r="C35" i="189"/>
  <c r="H35" i="189"/>
  <c r="J35" i="189"/>
  <c r="C36" i="189"/>
  <c r="H36" i="189"/>
  <c r="J36" i="189"/>
  <c r="C37" i="189"/>
  <c r="H37" i="189"/>
  <c r="J37" i="189"/>
  <c r="C38" i="189"/>
  <c r="H38" i="189"/>
  <c r="J38" i="189"/>
  <c r="C39" i="189"/>
  <c r="H39" i="189"/>
  <c r="J39" i="189"/>
  <c r="C40" i="189"/>
  <c r="H40" i="189"/>
  <c r="J40" i="189"/>
  <c r="C41" i="189"/>
  <c r="H41" i="189"/>
  <c r="J41" i="189"/>
  <c r="C42" i="189"/>
  <c r="H42" i="189"/>
  <c r="J42" i="189"/>
  <c r="C43" i="189"/>
  <c r="H43" i="189"/>
  <c r="J43" i="189"/>
  <c r="C44" i="189"/>
  <c r="H44" i="189"/>
  <c r="J44" i="189"/>
  <c r="C45" i="189"/>
  <c r="H45" i="189"/>
  <c r="J45" i="189"/>
  <c r="C46" i="189"/>
  <c r="H46" i="189"/>
  <c r="J46" i="189"/>
  <c r="C47" i="189"/>
  <c r="H47" i="189"/>
  <c r="J47" i="189"/>
  <c r="C48" i="189"/>
  <c r="H48" i="189"/>
  <c r="J48" i="189"/>
  <c r="C49" i="189"/>
  <c r="H49" i="189"/>
  <c r="J49" i="189"/>
  <c r="C50" i="189"/>
  <c r="H50" i="189"/>
  <c r="J50" i="189"/>
  <c r="H51" i="189"/>
  <c r="I51" i="189"/>
  <c r="J51" i="189"/>
  <c r="H4" i="190"/>
  <c r="J4" i="190"/>
  <c r="C5" i="190"/>
  <c r="H5" i="190"/>
  <c r="J5" i="190"/>
  <c r="C6" i="190"/>
  <c r="H6" i="190"/>
  <c r="J6" i="190"/>
  <c r="C7" i="190"/>
  <c r="H7" i="190"/>
  <c r="J7" i="190"/>
  <c r="C8" i="190"/>
  <c r="H8" i="190"/>
  <c r="J8" i="190"/>
  <c r="C9" i="190"/>
  <c r="H9" i="190"/>
  <c r="J9" i="190"/>
  <c r="C10" i="190"/>
  <c r="H10" i="190"/>
  <c r="J10" i="190"/>
  <c r="C11" i="190"/>
  <c r="H11" i="190"/>
  <c r="J11" i="190"/>
  <c r="C12" i="190"/>
  <c r="H12" i="190"/>
  <c r="J12" i="190"/>
  <c r="C13" i="190"/>
  <c r="H13" i="190"/>
  <c r="J13" i="190"/>
  <c r="C14" i="190"/>
  <c r="H14" i="190"/>
  <c r="J14" i="190"/>
  <c r="C15" i="190"/>
  <c r="H15" i="190"/>
  <c r="J15" i="190"/>
  <c r="C16" i="190"/>
  <c r="H16" i="190"/>
  <c r="J16" i="190"/>
  <c r="C17" i="190"/>
  <c r="H17" i="190"/>
  <c r="J17" i="190"/>
  <c r="C18" i="190"/>
  <c r="H18" i="190"/>
  <c r="J18" i="190"/>
  <c r="C19" i="190"/>
  <c r="H19" i="190"/>
  <c r="J19" i="190"/>
  <c r="C20" i="190"/>
  <c r="H20" i="190"/>
  <c r="J20" i="190"/>
  <c r="C21" i="190"/>
  <c r="H21" i="190"/>
  <c r="J21" i="190"/>
  <c r="C22" i="190"/>
  <c r="H22" i="190"/>
  <c r="J22" i="190"/>
  <c r="C23" i="190"/>
  <c r="H23" i="190"/>
  <c r="J23" i="190"/>
  <c r="C24" i="190"/>
  <c r="H24" i="190"/>
  <c r="J24" i="190"/>
  <c r="C25" i="190"/>
  <c r="H25" i="190"/>
  <c r="J25" i="190"/>
  <c r="C26" i="190"/>
  <c r="H26" i="190"/>
  <c r="J26" i="190"/>
  <c r="C27" i="190"/>
  <c r="H27" i="190"/>
  <c r="J27" i="190"/>
  <c r="C28" i="190"/>
  <c r="H28" i="190"/>
  <c r="J28" i="190"/>
  <c r="C29" i="190"/>
  <c r="H29" i="190"/>
  <c r="J29" i="190"/>
  <c r="C30" i="190"/>
  <c r="H30" i="190"/>
  <c r="J30" i="190"/>
  <c r="C31" i="190"/>
  <c r="H31" i="190"/>
  <c r="J31" i="190"/>
  <c r="C32" i="190"/>
  <c r="H32" i="190"/>
  <c r="J32" i="190"/>
  <c r="C33" i="190"/>
  <c r="H33" i="190"/>
  <c r="J33" i="190"/>
  <c r="C34" i="190"/>
  <c r="H34" i="190"/>
  <c r="J34" i="190"/>
  <c r="C35" i="190"/>
  <c r="H35" i="190"/>
  <c r="J35" i="190"/>
  <c r="C36" i="190"/>
  <c r="H36" i="190"/>
  <c r="J36" i="190"/>
  <c r="C37" i="190"/>
  <c r="H37" i="190"/>
  <c r="J37" i="190"/>
  <c r="C38" i="190"/>
  <c r="H38" i="190"/>
  <c r="J38" i="190"/>
  <c r="C39" i="190"/>
  <c r="H39" i="190"/>
  <c r="J39" i="190"/>
  <c r="C40" i="190"/>
  <c r="H40" i="190"/>
  <c r="J40" i="190"/>
  <c r="C41" i="190"/>
  <c r="H41" i="190"/>
  <c r="J41" i="190"/>
  <c r="C42" i="190"/>
  <c r="H42" i="190"/>
  <c r="J42" i="190"/>
  <c r="C43" i="190"/>
  <c r="H43" i="190"/>
  <c r="J43" i="190"/>
  <c r="C44" i="190"/>
  <c r="H44" i="190"/>
  <c r="J44" i="190"/>
  <c r="C45" i="190"/>
  <c r="H45" i="190"/>
  <c r="J45" i="190"/>
  <c r="C46" i="190"/>
  <c r="H46" i="190"/>
  <c r="J46" i="190"/>
  <c r="C47" i="190"/>
  <c r="H47" i="190"/>
  <c r="J47" i="190"/>
  <c r="C48" i="190"/>
  <c r="H48" i="190"/>
  <c r="J48" i="190"/>
  <c r="C49" i="190"/>
  <c r="H49" i="190"/>
  <c r="J49" i="190"/>
  <c r="C50" i="190"/>
  <c r="H50" i="190"/>
  <c r="J50" i="190"/>
  <c r="H51" i="190"/>
  <c r="I51" i="190"/>
  <c r="J51" i="190"/>
  <c r="J4" i="191"/>
  <c r="C5" i="191"/>
  <c r="J5" i="191"/>
  <c r="C6" i="191"/>
  <c r="J6" i="191"/>
  <c r="C7" i="191"/>
  <c r="J7" i="191"/>
  <c r="C8" i="191"/>
  <c r="J8" i="191"/>
  <c r="C9" i="191"/>
  <c r="J9" i="191"/>
  <c r="C10" i="191"/>
  <c r="J10" i="191"/>
  <c r="C11" i="191"/>
  <c r="J11" i="191"/>
  <c r="C12" i="191"/>
  <c r="J12" i="191"/>
  <c r="C13" i="191"/>
  <c r="J13" i="191"/>
  <c r="C14" i="191"/>
  <c r="J14" i="191"/>
  <c r="C15" i="191"/>
  <c r="J15" i="191"/>
  <c r="C16" i="191"/>
  <c r="J16" i="191"/>
  <c r="C17" i="191"/>
  <c r="J17" i="191"/>
  <c r="C18" i="191"/>
  <c r="J18" i="191"/>
  <c r="C19" i="191"/>
  <c r="J19" i="191"/>
  <c r="C20" i="191"/>
  <c r="J20" i="191"/>
  <c r="C21" i="191"/>
  <c r="H21" i="191"/>
  <c r="J21" i="191"/>
  <c r="C22" i="191"/>
  <c r="H22" i="191"/>
  <c r="J22" i="191"/>
  <c r="C23" i="191"/>
  <c r="H23" i="191"/>
  <c r="J23" i="191"/>
  <c r="C24" i="191"/>
  <c r="H24" i="191"/>
  <c r="J24" i="191"/>
  <c r="C25" i="191"/>
  <c r="H25" i="191"/>
  <c r="J25" i="191"/>
  <c r="C26" i="191"/>
  <c r="H26" i="191"/>
  <c r="J26" i="191"/>
  <c r="C27" i="191"/>
  <c r="H27" i="191"/>
  <c r="J27" i="191"/>
  <c r="C28" i="191"/>
  <c r="H28" i="191"/>
  <c r="J28" i="191"/>
  <c r="C29" i="191"/>
  <c r="H29" i="191"/>
  <c r="J29" i="191"/>
  <c r="C30" i="191"/>
  <c r="H30" i="191"/>
  <c r="J30" i="191"/>
  <c r="C31" i="191"/>
  <c r="H31" i="191"/>
  <c r="J31" i="191"/>
  <c r="C32" i="191"/>
  <c r="H32" i="191"/>
  <c r="J32" i="191"/>
  <c r="C33" i="191"/>
  <c r="H33" i="191"/>
  <c r="J33" i="191"/>
  <c r="C34" i="191"/>
  <c r="H34" i="191"/>
  <c r="J34" i="191"/>
  <c r="C35" i="191"/>
  <c r="H35" i="191"/>
  <c r="J35" i="191"/>
  <c r="C36" i="191"/>
  <c r="H36" i="191"/>
  <c r="J36" i="191"/>
  <c r="C37" i="191"/>
  <c r="H37" i="191"/>
  <c r="J37" i="191"/>
  <c r="C38" i="191"/>
  <c r="H38" i="191"/>
  <c r="J38" i="191"/>
  <c r="C39" i="191"/>
  <c r="H39" i="191"/>
  <c r="J39" i="191"/>
  <c r="C40" i="191"/>
  <c r="H40" i="191"/>
  <c r="J40" i="191"/>
  <c r="C41" i="191"/>
  <c r="H41" i="191"/>
  <c r="J41" i="191"/>
  <c r="C42" i="191"/>
  <c r="H42" i="191"/>
  <c r="J42" i="191"/>
  <c r="C43" i="191"/>
  <c r="H43" i="191"/>
  <c r="J43" i="191"/>
  <c r="C44" i="191"/>
  <c r="H44" i="191"/>
  <c r="J44" i="191"/>
  <c r="C45" i="191"/>
  <c r="H45" i="191"/>
  <c r="J45" i="191"/>
  <c r="C46" i="191"/>
  <c r="H46" i="191"/>
  <c r="J46" i="191"/>
  <c r="C47" i="191"/>
  <c r="H47" i="191"/>
  <c r="J47" i="191"/>
  <c r="C48" i="191"/>
  <c r="H48" i="191"/>
  <c r="J48" i="191"/>
  <c r="C49" i="191"/>
  <c r="H49" i="191"/>
  <c r="J49" i="191"/>
  <c r="C50" i="191"/>
  <c r="H50" i="191"/>
  <c r="J50" i="191"/>
  <c r="H51" i="191"/>
  <c r="I51" i="191"/>
  <c r="J51" i="191"/>
  <c r="H4" i="192"/>
  <c r="J4" i="192"/>
  <c r="C5" i="192"/>
  <c r="H5" i="192"/>
  <c r="J5" i="192"/>
  <c r="C6" i="192"/>
  <c r="H6" i="192"/>
  <c r="J6" i="192"/>
  <c r="C7" i="192"/>
  <c r="J7" i="192"/>
  <c r="C8" i="192"/>
  <c r="H8" i="192"/>
  <c r="J8" i="192"/>
  <c r="C9" i="192"/>
  <c r="H9" i="192"/>
  <c r="J9" i="192"/>
  <c r="C10" i="192"/>
  <c r="H10" i="192"/>
  <c r="J10" i="192"/>
  <c r="C11" i="192"/>
  <c r="H11" i="192"/>
  <c r="J11" i="192"/>
  <c r="C12" i="192"/>
  <c r="H12" i="192"/>
  <c r="J12" i="192"/>
  <c r="C13" i="192"/>
  <c r="H13" i="192"/>
  <c r="J13" i="192"/>
  <c r="C14" i="192"/>
  <c r="H14" i="192"/>
  <c r="J14" i="192"/>
  <c r="C15" i="192"/>
  <c r="H15" i="192"/>
  <c r="J15" i="192"/>
  <c r="C16" i="192"/>
  <c r="H16" i="192"/>
  <c r="J16" i="192"/>
  <c r="C17" i="192"/>
  <c r="H17" i="192"/>
  <c r="J17" i="192"/>
  <c r="C18" i="192"/>
  <c r="H18" i="192"/>
  <c r="J18" i="192"/>
  <c r="C19" i="192"/>
  <c r="H19" i="192"/>
  <c r="J19" i="192"/>
  <c r="C20" i="192"/>
  <c r="H20" i="192"/>
  <c r="J20" i="192"/>
  <c r="C21" i="192"/>
  <c r="H21" i="192"/>
  <c r="J21" i="192"/>
  <c r="C22" i="192"/>
  <c r="H22" i="192"/>
  <c r="J22" i="192"/>
  <c r="C23" i="192"/>
  <c r="H23" i="192"/>
  <c r="J23" i="192"/>
  <c r="C24" i="192"/>
  <c r="H24" i="192"/>
  <c r="J24" i="192"/>
  <c r="C25" i="192"/>
  <c r="H25" i="192"/>
  <c r="J25" i="192"/>
  <c r="C26" i="192"/>
  <c r="H26" i="192"/>
  <c r="J26" i="192"/>
  <c r="C27" i="192"/>
  <c r="H27" i="192"/>
  <c r="J27" i="192"/>
  <c r="C28" i="192"/>
  <c r="H28" i="192"/>
  <c r="J28" i="192"/>
  <c r="C29" i="192"/>
  <c r="H29" i="192"/>
  <c r="J29" i="192"/>
  <c r="C30" i="192"/>
  <c r="H30" i="192"/>
  <c r="J30" i="192"/>
  <c r="C31" i="192"/>
  <c r="H31" i="192"/>
  <c r="J31" i="192"/>
  <c r="C32" i="192"/>
  <c r="H32" i="192"/>
  <c r="J32" i="192"/>
  <c r="C33" i="192"/>
  <c r="H33" i="192"/>
  <c r="J33" i="192"/>
  <c r="C34" i="192"/>
  <c r="H34" i="192"/>
  <c r="J34" i="192"/>
  <c r="C35" i="192"/>
  <c r="H35" i="192"/>
  <c r="J35" i="192"/>
  <c r="C36" i="192"/>
  <c r="H36" i="192"/>
  <c r="J36" i="192"/>
  <c r="C37" i="192"/>
  <c r="H37" i="192"/>
  <c r="J37" i="192"/>
  <c r="C38" i="192"/>
  <c r="H38" i="192"/>
  <c r="J38" i="192"/>
  <c r="C39" i="192"/>
  <c r="H39" i="192"/>
  <c r="J39" i="192"/>
  <c r="C40" i="192"/>
  <c r="H40" i="192"/>
  <c r="J40" i="192"/>
  <c r="C41" i="192"/>
  <c r="H41" i="192"/>
  <c r="J41" i="192"/>
  <c r="C42" i="192"/>
  <c r="H42" i="192"/>
  <c r="J42" i="192"/>
  <c r="C43" i="192"/>
  <c r="H43" i="192"/>
  <c r="J43" i="192"/>
  <c r="C44" i="192"/>
  <c r="H44" i="192"/>
  <c r="J44" i="192"/>
  <c r="C45" i="192"/>
  <c r="H45" i="192"/>
  <c r="J45" i="192"/>
  <c r="C46" i="192"/>
  <c r="H46" i="192"/>
  <c r="J46" i="192"/>
  <c r="C47" i="192"/>
  <c r="H47" i="192"/>
  <c r="J47" i="192"/>
  <c r="C48" i="192"/>
  <c r="H48" i="192"/>
  <c r="J48" i="192"/>
  <c r="C49" i="192"/>
  <c r="H49" i="192"/>
  <c r="J49" i="192"/>
  <c r="C50" i="192"/>
  <c r="H50" i="192"/>
  <c r="J50" i="192"/>
  <c r="H51" i="192"/>
  <c r="I51" i="192"/>
  <c r="J51" i="192"/>
  <c r="J4" i="193"/>
  <c r="C5" i="193"/>
  <c r="J5" i="193"/>
  <c r="C6" i="193"/>
  <c r="J6" i="193"/>
  <c r="C7" i="193"/>
  <c r="J7" i="193"/>
  <c r="C8" i="193"/>
  <c r="J8" i="193"/>
  <c r="C9" i="193"/>
  <c r="J9" i="193"/>
  <c r="C10" i="193"/>
  <c r="J10" i="193"/>
  <c r="C11" i="193"/>
  <c r="J11" i="193"/>
  <c r="C12" i="193"/>
  <c r="J12" i="193"/>
  <c r="C13" i="193"/>
  <c r="J13" i="193"/>
  <c r="C14" i="193"/>
  <c r="J14" i="193"/>
  <c r="C15" i="193"/>
  <c r="J15" i="193"/>
  <c r="C16" i="193"/>
  <c r="J16" i="193"/>
  <c r="C17" i="193"/>
  <c r="J17" i="193"/>
  <c r="C18" i="193"/>
  <c r="J18" i="193"/>
  <c r="C19" i="193"/>
  <c r="J19" i="193"/>
  <c r="C20" i="193"/>
  <c r="J20" i="193"/>
  <c r="C21" i="193"/>
  <c r="H21" i="193"/>
  <c r="J21" i="193"/>
  <c r="C22" i="193"/>
  <c r="H22" i="193"/>
  <c r="J22" i="193"/>
  <c r="C23" i="193"/>
  <c r="H23" i="193"/>
  <c r="J23" i="193"/>
  <c r="C24" i="193"/>
  <c r="H24" i="193"/>
  <c r="J24" i="193"/>
  <c r="C25" i="193"/>
  <c r="H25" i="193"/>
  <c r="J25" i="193"/>
  <c r="C26" i="193"/>
  <c r="H26" i="193"/>
  <c r="J26" i="193"/>
  <c r="C27" i="193"/>
  <c r="H27" i="193"/>
  <c r="J27" i="193"/>
  <c r="C28" i="193"/>
  <c r="H28" i="193"/>
  <c r="J28" i="193"/>
  <c r="C29" i="193"/>
  <c r="H29" i="193"/>
  <c r="J29" i="193"/>
  <c r="C30" i="193"/>
  <c r="H30" i="193"/>
  <c r="J30" i="193"/>
  <c r="C31" i="193"/>
  <c r="H31" i="193"/>
  <c r="J31" i="193"/>
  <c r="C32" i="193"/>
  <c r="H32" i="193"/>
  <c r="J32" i="193"/>
  <c r="C33" i="193"/>
  <c r="H33" i="193"/>
  <c r="J33" i="193"/>
  <c r="C34" i="193"/>
  <c r="H34" i="193"/>
  <c r="J34" i="193"/>
  <c r="C35" i="193"/>
  <c r="H35" i="193"/>
  <c r="J35" i="193"/>
  <c r="C36" i="193"/>
  <c r="H36" i="193"/>
  <c r="J36" i="193"/>
  <c r="C37" i="193"/>
  <c r="H37" i="193"/>
  <c r="J37" i="193"/>
  <c r="C38" i="193"/>
  <c r="H38" i="193"/>
  <c r="J38" i="193"/>
  <c r="C39" i="193"/>
  <c r="H39" i="193"/>
  <c r="J39" i="193"/>
  <c r="C40" i="193"/>
  <c r="H40" i="193"/>
  <c r="J40" i="193"/>
  <c r="C41" i="193"/>
  <c r="H41" i="193"/>
  <c r="J41" i="193"/>
  <c r="C42" i="193"/>
  <c r="H42" i="193"/>
  <c r="J42" i="193"/>
  <c r="C43" i="193"/>
  <c r="H43" i="193"/>
  <c r="J43" i="193"/>
  <c r="C44" i="193"/>
  <c r="H44" i="193"/>
  <c r="J44" i="193"/>
  <c r="C45" i="193"/>
  <c r="H45" i="193"/>
  <c r="J45" i="193"/>
  <c r="C46" i="193"/>
  <c r="H46" i="193"/>
  <c r="J46" i="193"/>
  <c r="C47" i="193"/>
  <c r="H47" i="193"/>
  <c r="J47" i="193"/>
  <c r="C48" i="193"/>
  <c r="H48" i="193"/>
  <c r="J48" i="193"/>
  <c r="C49" i="193"/>
  <c r="H49" i="193"/>
  <c r="J49" i="193"/>
  <c r="C50" i="193"/>
  <c r="H50" i="193"/>
  <c r="J50" i="193"/>
  <c r="H51" i="193"/>
  <c r="I51" i="193"/>
  <c r="J51" i="193"/>
  <c r="J4" i="194"/>
  <c r="C5" i="194"/>
  <c r="J5" i="194"/>
  <c r="C6" i="194"/>
  <c r="J6" i="194"/>
  <c r="C7" i="194"/>
  <c r="J7" i="194"/>
  <c r="C8" i="194"/>
  <c r="J8" i="194"/>
  <c r="C9" i="194"/>
  <c r="J9" i="194"/>
  <c r="C10" i="194"/>
  <c r="J10" i="194"/>
  <c r="C11" i="194"/>
  <c r="J11" i="194"/>
  <c r="C12" i="194"/>
  <c r="J12" i="194"/>
  <c r="C13" i="194"/>
  <c r="J13" i="194"/>
  <c r="C14" i="194"/>
  <c r="J14" i="194"/>
  <c r="C15" i="194"/>
  <c r="J15" i="194"/>
  <c r="C16" i="194"/>
  <c r="J16" i="194"/>
  <c r="C17" i="194"/>
  <c r="J17" i="194"/>
  <c r="C18" i="194"/>
  <c r="J18" i="194"/>
  <c r="C19" i="194"/>
  <c r="J19" i="194"/>
  <c r="C20" i="194"/>
  <c r="J20" i="194"/>
  <c r="C21" i="194"/>
  <c r="H21" i="194"/>
  <c r="J21" i="194"/>
  <c r="C22" i="194"/>
  <c r="H22" i="194"/>
  <c r="J22" i="194"/>
  <c r="C23" i="194"/>
  <c r="H23" i="194"/>
  <c r="J23" i="194"/>
  <c r="C24" i="194"/>
  <c r="H24" i="194"/>
  <c r="J24" i="194"/>
  <c r="C25" i="194"/>
  <c r="H25" i="194"/>
  <c r="J25" i="194"/>
  <c r="C26" i="194"/>
  <c r="H26" i="194"/>
  <c r="J26" i="194"/>
  <c r="C27" i="194"/>
  <c r="H27" i="194"/>
  <c r="J27" i="194"/>
  <c r="C28" i="194"/>
  <c r="H28" i="194"/>
  <c r="J28" i="194"/>
  <c r="C29" i="194"/>
  <c r="H29" i="194"/>
  <c r="J29" i="194"/>
  <c r="C30" i="194"/>
  <c r="H30" i="194"/>
  <c r="J30" i="194"/>
  <c r="C31" i="194"/>
  <c r="H31" i="194"/>
  <c r="J31" i="194"/>
  <c r="C32" i="194"/>
  <c r="H32" i="194"/>
  <c r="J32" i="194"/>
  <c r="C33" i="194"/>
  <c r="H33" i="194"/>
  <c r="J33" i="194"/>
  <c r="C34" i="194"/>
  <c r="H34" i="194"/>
  <c r="J34" i="194"/>
  <c r="C35" i="194"/>
  <c r="H35" i="194"/>
  <c r="J35" i="194"/>
  <c r="C36" i="194"/>
  <c r="H36" i="194"/>
  <c r="J36" i="194"/>
  <c r="C37" i="194"/>
  <c r="H37" i="194"/>
  <c r="J37" i="194"/>
  <c r="C38" i="194"/>
  <c r="H38" i="194"/>
  <c r="J38" i="194"/>
  <c r="C39" i="194"/>
  <c r="H39" i="194"/>
  <c r="J39" i="194"/>
  <c r="C40" i="194"/>
  <c r="H40" i="194"/>
  <c r="J40" i="194"/>
  <c r="C41" i="194"/>
  <c r="H41" i="194"/>
  <c r="J41" i="194"/>
  <c r="C42" i="194"/>
  <c r="H42" i="194"/>
  <c r="J42" i="194"/>
  <c r="C43" i="194"/>
  <c r="H43" i="194"/>
  <c r="J43" i="194"/>
  <c r="C44" i="194"/>
  <c r="H44" i="194"/>
  <c r="J44" i="194"/>
  <c r="C45" i="194"/>
  <c r="H45" i="194"/>
  <c r="J45" i="194"/>
  <c r="C46" i="194"/>
  <c r="H46" i="194"/>
  <c r="J46" i="194"/>
  <c r="C47" i="194"/>
  <c r="H47" i="194"/>
  <c r="J47" i="194"/>
  <c r="C48" i="194"/>
  <c r="H48" i="194"/>
  <c r="J48" i="194"/>
  <c r="C49" i="194"/>
  <c r="H49" i="194"/>
  <c r="J49" i="194"/>
  <c r="C50" i="194"/>
  <c r="H50" i="194"/>
  <c r="J50" i="194"/>
  <c r="H51" i="194"/>
  <c r="I51" i="194"/>
  <c r="J51" i="194"/>
  <c r="H4" i="195"/>
  <c r="J4" i="195"/>
  <c r="C5" i="195"/>
  <c r="H5" i="195"/>
  <c r="J5" i="195"/>
  <c r="C6" i="195"/>
  <c r="H6" i="195"/>
  <c r="J6" i="195"/>
  <c r="C7" i="195"/>
  <c r="H7" i="195"/>
  <c r="J7" i="195"/>
  <c r="C8" i="195"/>
  <c r="H8" i="195"/>
  <c r="J8" i="195"/>
  <c r="C9" i="195"/>
  <c r="H9" i="195"/>
  <c r="J9" i="195"/>
  <c r="C10" i="195"/>
  <c r="H10" i="195"/>
  <c r="J10" i="195"/>
  <c r="C11" i="195"/>
  <c r="H11" i="195"/>
  <c r="J11" i="195"/>
  <c r="C12" i="195"/>
  <c r="H12" i="195"/>
  <c r="J12" i="195"/>
  <c r="C13" i="195"/>
  <c r="H13" i="195"/>
  <c r="J13" i="195"/>
  <c r="C14" i="195"/>
  <c r="H14" i="195"/>
  <c r="J14" i="195"/>
  <c r="C15" i="195"/>
  <c r="H15" i="195"/>
  <c r="J15" i="195"/>
  <c r="C16" i="195"/>
  <c r="H16" i="195"/>
  <c r="J16" i="195"/>
  <c r="C17" i="195"/>
  <c r="H17" i="195"/>
  <c r="J17" i="195"/>
  <c r="C18" i="195"/>
  <c r="H18" i="195"/>
  <c r="J18" i="195"/>
  <c r="C19" i="195"/>
  <c r="H19" i="195"/>
  <c r="J19" i="195"/>
  <c r="C20" i="195"/>
  <c r="H20" i="195"/>
  <c r="J20" i="195"/>
  <c r="C21" i="195"/>
  <c r="H21" i="195"/>
  <c r="J21" i="195"/>
  <c r="C22" i="195"/>
  <c r="H22" i="195"/>
  <c r="J22" i="195"/>
  <c r="C23" i="195"/>
  <c r="H23" i="195"/>
  <c r="J23" i="195"/>
  <c r="C24" i="195"/>
  <c r="H24" i="195"/>
  <c r="J24" i="195"/>
  <c r="C25" i="195"/>
  <c r="H25" i="195"/>
  <c r="J25" i="195"/>
  <c r="C26" i="195"/>
  <c r="H26" i="195"/>
  <c r="J26" i="195"/>
  <c r="C27" i="195"/>
  <c r="H27" i="195"/>
  <c r="J27" i="195"/>
  <c r="C28" i="195"/>
  <c r="H28" i="195"/>
  <c r="J28" i="195"/>
  <c r="C29" i="195"/>
  <c r="H29" i="195"/>
  <c r="J29" i="195"/>
  <c r="C30" i="195"/>
  <c r="H30" i="195"/>
  <c r="J30" i="195"/>
  <c r="C31" i="195"/>
  <c r="H31" i="195"/>
  <c r="J31" i="195"/>
  <c r="C32" i="195"/>
  <c r="H32" i="195"/>
  <c r="J32" i="195"/>
  <c r="C33" i="195"/>
  <c r="H33" i="195"/>
  <c r="J33" i="195"/>
  <c r="C34" i="195"/>
  <c r="H34" i="195"/>
  <c r="J34" i="195"/>
  <c r="C35" i="195"/>
  <c r="H35" i="195"/>
  <c r="J35" i="195"/>
  <c r="C36" i="195"/>
  <c r="H36" i="195"/>
  <c r="J36" i="195"/>
  <c r="C37" i="195"/>
  <c r="H37" i="195"/>
  <c r="J37" i="195"/>
  <c r="C38" i="195"/>
  <c r="H38" i="195"/>
  <c r="J38" i="195"/>
  <c r="C39" i="195"/>
  <c r="H39" i="195"/>
  <c r="J39" i="195"/>
  <c r="C40" i="195"/>
  <c r="H40" i="195"/>
  <c r="J40" i="195"/>
  <c r="C41" i="195"/>
  <c r="H41" i="195"/>
  <c r="J41" i="195"/>
  <c r="C42" i="195"/>
  <c r="H42" i="195"/>
  <c r="J42" i="195"/>
  <c r="C43" i="195"/>
  <c r="H43" i="195"/>
  <c r="J43" i="195"/>
  <c r="C44" i="195"/>
  <c r="H44" i="195"/>
  <c r="J44" i="195"/>
  <c r="C45" i="195"/>
  <c r="H45" i="195"/>
  <c r="J45" i="195"/>
  <c r="C46" i="195"/>
  <c r="H46" i="195"/>
  <c r="J46" i="195"/>
  <c r="C47" i="195"/>
  <c r="H47" i="195"/>
  <c r="J47" i="195"/>
  <c r="C48" i="195"/>
  <c r="H48" i="195"/>
  <c r="J48" i="195"/>
  <c r="C49" i="195"/>
  <c r="H49" i="195"/>
  <c r="J49" i="195"/>
  <c r="C50" i="195"/>
  <c r="H50" i="195"/>
  <c r="J50" i="195"/>
  <c r="H51" i="195"/>
  <c r="I51" i="195"/>
  <c r="J51" i="195"/>
  <c r="J4" i="196"/>
  <c r="C5" i="196"/>
  <c r="J5" i="196"/>
  <c r="C6" i="196"/>
  <c r="J6" i="196"/>
  <c r="C7" i="196"/>
  <c r="J7" i="196"/>
  <c r="C8" i="196"/>
  <c r="J8" i="196"/>
  <c r="C9" i="196"/>
  <c r="J9" i="196"/>
  <c r="C10" i="196"/>
  <c r="J10" i="196"/>
  <c r="C11" i="196"/>
  <c r="J11" i="196"/>
  <c r="C12" i="196"/>
  <c r="J12" i="196"/>
  <c r="C13" i="196"/>
  <c r="J13" i="196"/>
  <c r="C14" i="196"/>
  <c r="J14" i="196"/>
  <c r="C15" i="196"/>
  <c r="J15" i="196"/>
  <c r="C16" i="196"/>
  <c r="J16" i="196"/>
  <c r="C17" i="196"/>
  <c r="J17" i="196"/>
  <c r="C18" i="196"/>
  <c r="J18" i="196"/>
  <c r="C19" i="196"/>
  <c r="J19" i="196"/>
  <c r="C20" i="196"/>
  <c r="J20" i="196"/>
  <c r="C21" i="196"/>
  <c r="H21" i="196"/>
  <c r="J21" i="196"/>
  <c r="C22" i="196"/>
  <c r="H22" i="196"/>
  <c r="J22" i="196"/>
  <c r="C23" i="196"/>
  <c r="H23" i="196"/>
  <c r="J23" i="196"/>
  <c r="C24" i="196"/>
  <c r="H24" i="196"/>
  <c r="J24" i="196"/>
  <c r="C25" i="196"/>
  <c r="H25" i="196"/>
  <c r="J25" i="196"/>
  <c r="C26" i="196"/>
  <c r="H26" i="196"/>
  <c r="J26" i="196"/>
  <c r="C27" i="196"/>
  <c r="H27" i="196"/>
  <c r="J27" i="196"/>
  <c r="C28" i="196"/>
  <c r="H28" i="196"/>
  <c r="J28" i="196"/>
  <c r="C29" i="196"/>
  <c r="H29" i="196"/>
  <c r="J29" i="196"/>
  <c r="C30" i="196"/>
  <c r="H30" i="196"/>
  <c r="J30" i="196"/>
  <c r="C31" i="196"/>
  <c r="H31" i="196"/>
  <c r="J31" i="196"/>
  <c r="C32" i="196"/>
  <c r="H32" i="196"/>
  <c r="J32" i="196"/>
  <c r="C33" i="196"/>
  <c r="H33" i="196"/>
  <c r="J33" i="196"/>
  <c r="C34" i="196"/>
  <c r="H34" i="196"/>
  <c r="J34" i="196"/>
  <c r="C35" i="196"/>
  <c r="H35" i="196"/>
  <c r="J35" i="196"/>
  <c r="C36" i="196"/>
  <c r="H36" i="196"/>
  <c r="J36" i="196"/>
  <c r="C37" i="196"/>
  <c r="H37" i="196"/>
  <c r="J37" i="196"/>
  <c r="C38" i="196"/>
  <c r="H38" i="196"/>
  <c r="J38" i="196"/>
  <c r="C39" i="196"/>
  <c r="H39" i="196"/>
  <c r="J39" i="196"/>
  <c r="C40" i="196"/>
  <c r="H40" i="196"/>
  <c r="J40" i="196"/>
  <c r="C41" i="196"/>
  <c r="H41" i="196"/>
  <c r="J41" i="196"/>
  <c r="C42" i="196"/>
  <c r="H42" i="196"/>
  <c r="J42" i="196"/>
  <c r="C43" i="196"/>
  <c r="H43" i="196"/>
  <c r="J43" i="196"/>
  <c r="C44" i="196"/>
  <c r="H44" i="196"/>
  <c r="J44" i="196"/>
  <c r="C45" i="196"/>
  <c r="H45" i="196"/>
  <c r="J45" i="196"/>
  <c r="C46" i="196"/>
  <c r="H46" i="196"/>
  <c r="J46" i="196"/>
  <c r="C47" i="196"/>
  <c r="H47" i="196"/>
  <c r="J47" i="196"/>
  <c r="C48" i="196"/>
  <c r="H48" i="196"/>
  <c r="J48" i="196"/>
  <c r="C49" i="196"/>
  <c r="H49" i="196"/>
  <c r="J49" i="196"/>
  <c r="C50" i="196"/>
  <c r="H50" i="196"/>
  <c r="J50" i="196"/>
  <c r="H51" i="196"/>
  <c r="I51" i="196"/>
  <c r="J51" i="196"/>
  <c r="J4" i="197"/>
  <c r="C5" i="197"/>
  <c r="J5" i="197"/>
  <c r="C6" i="197"/>
  <c r="J6" i="197"/>
  <c r="C7" i="197"/>
  <c r="J7" i="197"/>
  <c r="C8" i="197"/>
  <c r="J8" i="197"/>
  <c r="C9" i="197"/>
  <c r="J9" i="197"/>
  <c r="C10" i="197"/>
  <c r="J10" i="197"/>
  <c r="C11" i="197"/>
  <c r="J11" i="197"/>
  <c r="C12" i="197"/>
  <c r="J12" i="197"/>
  <c r="C13" i="197"/>
  <c r="J13" i="197"/>
  <c r="C14" i="197"/>
  <c r="J14" i="197"/>
  <c r="C15" i="197"/>
  <c r="J15" i="197"/>
  <c r="C16" i="197"/>
  <c r="J16" i="197"/>
  <c r="C17" i="197"/>
  <c r="J17" i="197"/>
  <c r="C18" i="197"/>
  <c r="J18" i="197"/>
  <c r="C19" i="197"/>
  <c r="J19" i="197"/>
  <c r="C20" i="197"/>
  <c r="J20" i="197"/>
  <c r="C21" i="197"/>
  <c r="H21" i="197"/>
  <c r="J21" i="197"/>
  <c r="C22" i="197"/>
  <c r="H22" i="197"/>
  <c r="J22" i="197"/>
  <c r="C23" i="197"/>
  <c r="H23" i="197"/>
  <c r="J23" i="197"/>
  <c r="C24" i="197"/>
  <c r="H24" i="197"/>
  <c r="J24" i="197"/>
  <c r="C25" i="197"/>
  <c r="H25" i="197"/>
  <c r="J25" i="197"/>
  <c r="C26" i="197"/>
  <c r="H26" i="197"/>
  <c r="J26" i="197"/>
  <c r="C27" i="197"/>
  <c r="H27" i="197"/>
  <c r="J27" i="197"/>
  <c r="C28" i="197"/>
  <c r="H28" i="197"/>
  <c r="J28" i="197"/>
  <c r="C29" i="197"/>
  <c r="H29" i="197"/>
  <c r="J29" i="197"/>
  <c r="C30" i="197"/>
  <c r="H30" i="197"/>
  <c r="J30" i="197"/>
  <c r="C31" i="197"/>
  <c r="H31" i="197"/>
  <c r="J31" i="197"/>
  <c r="C32" i="197"/>
  <c r="H32" i="197"/>
  <c r="J32" i="197"/>
  <c r="C33" i="197"/>
  <c r="H33" i="197"/>
  <c r="J33" i="197"/>
  <c r="C34" i="197"/>
  <c r="H34" i="197"/>
  <c r="J34" i="197"/>
  <c r="C35" i="197"/>
  <c r="H35" i="197"/>
  <c r="J35" i="197"/>
  <c r="C36" i="197"/>
  <c r="H36" i="197"/>
  <c r="J36" i="197"/>
  <c r="C37" i="197"/>
  <c r="H37" i="197"/>
  <c r="J37" i="197"/>
  <c r="C38" i="197"/>
  <c r="H38" i="197"/>
  <c r="J38" i="197"/>
  <c r="C39" i="197"/>
  <c r="H39" i="197"/>
  <c r="J39" i="197"/>
  <c r="C40" i="197"/>
  <c r="H40" i="197"/>
  <c r="J40" i="197"/>
  <c r="C41" i="197"/>
  <c r="H41" i="197"/>
  <c r="J41" i="197"/>
  <c r="C42" i="197"/>
  <c r="H42" i="197"/>
  <c r="J42" i="197"/>
  <c r="C43" i="197"/>
  <c r="H43" i="197"/>
  <c r="J43" i="197"/>
  <c r="C44" i="197"/>
  <c r="H44" i="197"/>
  <c r="J44" i="197"/>
  <c r="C45" i="197"/>
  <c r="H45" i="197"/>
  <c r="J45" i="197"/>
  <c r="C46" i="197"/>
  <c r="H46" i="197"/>
  <c r="J46" i="197"/>
  <c r="C47" i="197"/>
  <c r="H47" i="197"/>
  <c r="J47" i="197"/>
  <c r="C48" i="197"/>
  <c r="H48" i="197"/>
  <c r="J48" i="197"/>
  <c r="C49" i="197"/>
  <c r="H49" i="197"/>
  <c r="J49" i="197"/>
  <c r="C50" i="197"/>
  <c r="H50" i="197"/>
  <c r="J50" i="197"/>
  <c r="H51" i="197"/>
  <c r="I51" i="197"/>
  <c r="J51" i="197"/>
  <c r="J4" i="198"/>
  <c r="C5" i="198"/>
  <c r="J5" i="198"/>
  <c r="C6" i="198"/>
  <c r="J6" i="198"/>
  <c r="C7" i="198"/>
  <c r="J7" i="198"/>
  <c r="C8" i="198"/>
  <c r="J8" i="198"/>
  <c r="C9" i="198"/>
  <c r="J9" i="198"/>
  <c r="C10" i="198"/>
  <c r="J10" i="198"/>
  <c r="C11" i="198"/>
  <c r="J11" i="198"/>
  <c r="C12" i="198"/>
  <c r="J12" i="198"/>
  <c r="C13" i="198"/>
  <c r="J13" i="198"/>
  <c r="C14" i="198"/>
  <c r="J14" i="198"/>
  <c r="C15" i="198"/>
  <c r="J15" i="198"/>
  <c r="C16" i="198"/>
  <c r="J16" i="198"/>
  <c r="C17" i="198"/>
  <c r="J17" i="198"/>
  <c r="C18" i="198"/>
  <c r="J18" i="198"/>
  <c r="C19" i="198"/>
  <c r="J19" i="198"/>
  <c r="C20" i="198"/>
  <c r="J20" i="198"/>
  <c r="C21" i="198"/>
  <c r="H21" i="198"/>
  <c r="J21" i="198"/>
  <c r="C22" i="198"/>
  <c r="H22" i="198"/>
  <c r="J22" i="198"/>
  <c r="C23" i="198"/>
  <c r="H23" i="198"/>
  <c r="J23" i="198"/>
  <c r="C24" i="198"/>
  <c r="H24" i="198"/>
  <c r="J24" i="198"/>
  <c r="C25" i="198"/>
  <c r="H25" i="198"/>
  <c r="J25" i="198"/>
  <c r="C26" i="198"/>
  <c r="H26" i="198"/>
  <c r="J26" i="198"/>
  <c r="C27" i="198"/>
  <c r="H27" i="198"/>
  <c r="J27" i="198"/>
  <c r="C28" i="198"/>
  <c r="H28" i="198"/>
  <c r="J28" i="198"/>
  <c r="C29" i="198"/>
  <c r="H29" i="198"/>
  <c r="J29" i="198"/>
  <c r="C30" i="198"/>
  <c r="H30" i="198"/>
  <c r="J30" i="198"/>
  <c r="C31" i="198"/>
  <c r="H31" i="198"/>
  <c r="J31" i="198"/>
  <c r="C32" i="198"/>
  <c r="H32" i="198"/>
  <c r="J32" i="198"/>
  <c r="C33" i="198"/>
  <c r="H33" i="198"/>
  <c r="J33" i="198"/>
  <c r="C34" i="198"/>
  <c r="H34" i="198"/>
  <c r="J34" i="198"/>
  <c r="C35" i="198"/>
  <c r="H35" i="198"/>
  <c r="J35" i="198"/>
  <c r="C36" i="198"/>
  <c r="H36" i="198"/>
  <c r="J36" i="198"/>
  <c r="C37" i="198"/>
  <c r="H37" i="198"/>
  <c r="J37" i="198"/>
  <c r="C38" i="198"/>
  <c r="H38" i="198"/>
  <c r="J38" i="198"/>
  <c r="C39" i="198"/>
  <c r="H39" i="198"/>
  <c r="J39" i="198"/>
  <c r="C40" i="198"/>
  <c r="H40" i="198"/>
  <c r="J40" i="198"/>
  <c r="C41" i="198"/>
  <c r="H41" i="198"/>
  <c r="J41" i="198"/>
  <c r="C42" i="198"/>
  <c r="H42" i="198"/>
  <c r="J42" i="198"/>
  <c r="C43" i="198"/>
  <c r="H43" i="198"/>
  <c r="J43" i="198"/>
  <c r="C44" i="198"/>
  <c r="H44" i="198"/>
  <c r="J44" i="198"/>
  <c r="C45" i="198"/>
  <c r="H45" i="198"/>
  <c r="J45" i="198"/>
  <c r="C46" i="198"/>
  <c r="H46" i="198"/>
  <c r="J46" i="198"/>
  <c r="C47" i="198"/>
  <c r="H47" i="198"/>
  <c r="J47" i="198"/>
  <c r="C48" i="198"/>
  <c r="H48" i="198"/>
  <c r="J48" i="198"/>
  <c r="C49" i="198"/>
  <c r="H49" i="198"/>
  <c r="J49" i="198"/>
  <c r="C50" i="198"/>
  <c r="H50" i="198"/>
  <c r="J50" i="198"/>
  <c r="H51" i="198"/>
  <c r="I51" i="198"/>
  <c r="J51" i="198"/>
  <c r="J4" i="199"/>
  <c r="C5" i="199"/>
  <c r="J5" i="199"/>
  <c r="C6" i="199"/>
  <c r="J6" i="199"/>
  <c r="C7" i="199"/>
  <c r="J7" i="199"/>
  <c r="C8" i="199"/>
  <c r="J8" i="199"/>
  <c r="C9" i="199"/>
  <c r="J9" i="199"/>
  <c r="C10" i="199"/>
  <c r="J10" i="199"/>
  <c r="C11" i="199"/>
  <c r="J11" i="199"/>
  <c r="C12" i="199"/>
  <c r="J12" i="199"/>
  <c r="C13" i="199"/>
  <c r="J13" i="199"/>
  <c r="C14" i="199"/>
  <c r="J14" i="199"/>
  <c r="C15" i="199"/>
  <c r="J15" i="199"/>
  <c r="C16" i="199"/>
  <c r="J16" i="199"/>
  <c r="C17" i="199"/>
  <c r="J17" i="199"/>
  <c r="C18" i="199"/>
  <c r="J18" i="199"/>
  <c r="C19" i="199"/>
  <c r="J19" i="199"/>
  <c r="C20" i="199"/>
  <c r="J20" i="199"/>
  <c r="C21" i="199"/>
  <c r="H21" i="199"/>
  <c r="J21" i="199"/>
  <c r="C22" i="199"/>
  <c r="H22" i="199"/>
  <c r="J22" i="199"/>
  <c r="C23" i="199"/>
  <c r="H23" i="199"/>
  <c r="J23" i="199"/>
  <c r="C24" i="199"/>
  <c r="H24" i="199"/>
  <c r="J24" i="199"/>
  <c r="C25" i="199"/>
  <c r="H25" i="199"/>
  <c r="J25" i="199"/>
  <c r="C26" i="199"/>
  <c r="H26" i="199"/>
  <c r="J26" i="199"/>
  <c r="C27" i="199"/>
  <c r="H27" i="199"/>
  <c r="J27" i="199"/>
  <c r="C28" i="199"/>
  <c r="H28" i="199"/>
  <c r="J28" i="199"/>
  <c r="C29" i="199"/>
  <c r="H29" i="199"/>
  <c r="J29" i="199"/>
  <c r="C30" i="199"/>
  <c r="H30" i="199"/>
  <c r="J30" i="199"/>
  <c r="C31" i="199"/>
  <c r="H31" i="199"/>
  <c r="J31" i="199"/>
  <c r="C32" i="199"/>
  <c r="H32" i="199"/>
  <c r="J32" i="199"/>
  <c r="C33" i="199"/>
  <c r="H33" i="199"/>
  <c r="J33" i="199"/>
  <c r="C34" i="199"/>
  <c r="H34" i="199"/>
  <c r="J34" i="199"/>
  <c r="C35" i="199"/>
  <c r="H35" i="199"/>
  <c r="J35" i="199"/>
  <c r="C36" i="199"/>
  <c r="H36" i="199"/>
  <c r="J36" i="199"/>
  <c r="C37" i="199"/>
  <c r="H37" i="199"/>
  <c r="J37" i="199"/>
  <c r="C38" i="199"/>
  <c r="H38" i="199"/>
  <c r="J38" i="199"/>
  <c r="C39" i="199"/>
  <c r="H39" i="199"/>
  <c r="J39" i="199"/>
  <c r="C40" i="199"/>
  <c r="H40" i="199"/>
  <c r="J40" i="199"/>
  <c r="C41" i="199"/>
  <c r="H41" i="199"/>
  <c r="J41" i="199"/>
  <c r="C42" i="199"/>
  <c r="H42" i="199"/>
  <c r="J42" i="199"/>
  <c r="C43" i="199"/>
  <c r="H43" i="199"/>
  <c r="J43" i="199"/>
  <c r="C44" i="199"/>
  <c r="H44" i="199"/>
  <c r="J44" i="199"/>
  <c r="C45" i="199"/>
  <c r="H45" i="199"/>
  <c r="J45" i="199"/>
  <c r="C46" i="199"/>
  <c r="H46" i="199"/>
  <c r="J46" i="199"/>
  <c r="C47" i="199"/>
  <c r="H47" i="199"/>
  <c r="J47" i="199"/>
  <c r="C48" i="199"/>
  <c r="H48" i="199"/>
  <c r="J48" i="199"/>
  <c r="C49" i="199"/>
  <c r="H49" i="199"/>
  <c r="J49" i="199"/>
  <c r="C50" i="199"/>
  <c r="H50" i="199"/>
  <c r="J50" i="199"/>
  <c r="H51" i="199"/>
  <c r="I51" i="199"/>
  <c r="J51" i="199"/>
  <c r="H4" i="200"/>
  <c r="J4" i="200"/>
  <c r="C5" i="200"/>
  <c r="H5" i="200"/>
  <c r="J5" i="200"/>
  <c r="C6" i="200"/>
  <c r="H6" i="200"/>
  <c r="J6" i="200"/>
  <c r="C7" i="200"/>
  <c r="H7" i="200"/>
  <c r="J7" i="200"/>
  <c r="C8" i="200"/>
  <c r="H8" i="200"/>
  <c r="J8" i="200"/>
  <c r="C9" i="200"/>
  <c r="H9" i="200"/>
  <c r="J9" i="200"/>
  <c r="C10" i="200"/>
  <c r="H10" i="200"/>
  <c r="J10" i="200"/>
  <c r="C11" i="200"/>
  <c r="H11" i="200"/>
  <c r="J11" i="200"/>
  <c r="C12" i="200"/>
  <c r="H12" i="200"/>
  <c r="J12" i="200"/>
  <c r="C13" i="200"/>
  <c r="H13" i="200"/>
  <c r="J13" i="200"/>
  <c r="C14" i="200"/>
  <c r="H14" i="200"/>
  <c r="J14" i="200"/>
  <c r="C15" i="200"/>
  <c r="H15" i="200"/>
  <c r="J15" i="200"/>
  <c r="C16" i="200"/>
  <c r="H16" i="200"/>
  <c r="J16" i="200"/>
  <c r="C17" i="200"/>
  <c r="H17" i="200"/>
  <c r="J17" i="200"/>
  <c r="C18" i="200"/>
  <c r="H18" i="200"/>
  <c r="J18" i="200"/>
  <c r="C19" i="200"/>
  <c r="H19" i="200"/>
  <c r="J19" i="200"/>
  <c r="C20" i="200"/>
  <c r="H20" i="200"/>
  <c r="J20" i="200"/>
  <c r="C21" i="200"/>
  <c r="H21" i="200"/>
  <c r="J21" i="200"/>
  <c r="C22" i="200"/>
  <c r="H22" i="200"/>
  <c r="J22" i="200"/>
  <c r="C23" i="200"/>
  <c r="H23" i="200"/>
  <c r="J23" i="200"/>
  <c r="C24" i="200"/>
  <c r="H24" i="200"/>
  <c r="J24" i="200"/>
  <c r="C25" i="200"/>
  <c r="H25" i="200"/>
  <c r="J25" i="200"/>
  <c r="C26" i="200"/>
  <c r="H26" i="200"/>
  <c r="J26" i="200"/>
  <c r="C27" i="200"/>
  <c r="H27" i="200"/>
  <c r="J27" i="200"/>
  <c r="C28" i="200"/>
  <c r="H28" i="200"/>
  <c r="J28" i="200"/>
  <c r="C29" i="200"/>
  <c r="H29" i="200"/>
  <c r="J29" i="200"/>
  <c r="C30" i="200"/>
  <c r="H30" i="200"/>
  <c r="J30" i="200"/>
  <c r="C31" i="200"/>
  <c r="H31" i="200"/>
  <c r="J31" i="200"/>
  <c r="C32" i="200"/>
  <c r="H32" i="200"/>
  <c r="J32" i="200"/>
  <c r="C33" i="200"/>
  <c r="H33" i="200"/>
  <c r="J33" i="200"/>
  <c r="C34" i="200"/>
  <c r="H34" i="200"/>
  <c r="J34" i="200"/>
  <c r="C35" i="200"/>
  <c r="H35" i="200"/>
  <c r="J35" i="200"/>
  <c r="C36" i="200"/>
  <c r="H36" i="200"/>
  <c r="J36" i="200"/>
  <c r="C37" i="200"/>
  <c r="H37" i="200"/>
  <c r="J37" i="200"/>
  <c r="C38" i="200"/>
  <c r="H38" i="200"/>
  <c r="J38" i="200"/>
  <c r="C39" i="200"/>
  <c r="H39" i="200"/>
  <c r="J39" i="200"/>
  <c r="C40" i="200"/>
  <c r="H40" i="200"/>
  <c r="J40" i="200"/>
  <c r="C41" i="200"/>
  <c r="H41" i="200"/>
  <c r="J41" i="200"/>
  <c r="C42" i="200"/>
  <c r="H42" i="200"/>
  <c r="J42" i="200"/>
  <c r="C43" i="200"/>
  <c r="H43" i="200"/>
  <c r="J43" i="200"/>
  <c r="C44" i="200"/>
  <c r="H44" i="200"/>
  <c r="J44" i="200"/>
  <c r="C45" i="200"/>
  <c r="H45" i="200"/>
  <c r="J45" i="200"/>
  <c r="C46" i="200"/>
  <c r="H46" i="200"/>
  <c r="J46" i="200"/>
  <c r="C47" i="200"/>
  <c r="H47" i="200"/>
  <c r="J47" i="200"/>
  <c r="C48" i="200"/>
  <c r="H48" i="200"/>
  <c r="J48" i="200"/>
  <c r="C49" i="200"/>
  <c r="H49" i="200"/>
  <c r="J49" i="200"/>
  <c r="C50" i="200"/>
  <c r="H50" i="200"/>
  <c r="J50" i="200"/>
  <c r="H51" i="200"/>
  <c r="I51" i="200"/>
  <c r="J51" i="200"/>
  <c r="J4" i="201"/>
  <c r="C5" i="201"/>
  <c r="J5" i="201"/>
  <c r="C6" i="201"/>
  <c r="J6" i="201"/>
  <c r="C7" i="201"/>
  <c r="J7" i="201"/>
  <c r="C8" i="201"/>
  <c r="J8" i="201"/>
  <c r="C9" i="201"/>
  <c r="J9" i="201"/>
  <c r="C10" i="201"/>
  <c r="J10" i="201"/>
  <c r="C11" i="201"/>
  <c r="J11" i="201"/>
  <c r="C12" i="201"/>
  <c r="J12" i="201"/>
  <c r="C13" i="201"/>
  <c r="J13" i="201"/>
  <c r="C14" i="201"/>
  <c r="J14" i="201"/>
  <c r="C15" i="201"/>
  <c r="J15" i="201"/>
  <c r="C16" i="201"/>
  <c r="J16" i="201"/>
  <c r="C17" i="201"/>
  <c r="J17" i="201"/>
  <c r="C18" i="201"/>
  <c r="J18" i="201"/>
  <c r="C19" i="201"/>
  <c r="J19" i="201"/>
  <c r="C20" i="201"/>
  <c r="J20" i="201"/>
  <c r="C21" i="201"/>
  <c r="H21" i="201"/>
  <c r="J21" i="201"/>
  <c r="C22" i="201"/>
  <c r="H22" i="201"/>
  <c r="J22" i="201"/>
  <c r="C23" i="201"/>
  <c r="H23" i="201"/>
  <c r="J23" i="201"/>
  <c r="C24" i="201"/>
  <c r="H24" i="201"/>
  <c r="J24" i="201"/>
  <c r="C25" i="201"/>
  <c r="H25" i="201"/>
  <c r="J25" i="201"/>
  <c r="C26" i="201"/>
  <c r="H26" i="201"/>
  <c r="J26" i="201"/>
  <c r="C27" i="201"/>
  <c r="H27" i="201"/>
  <c r="J27" i="201"/>
  <c r="C28" i="201"/>
  <c r="H28" i="201"/>
  <c r="J28" i="201"/>
  <c r="C29" i="201"/>
  <c r="H29" i="201"/>
  <c r="J29" i="201"/>
  <c r="C30" i="201"/>
  <c r="H30" i="201"/>
  <c r="J30" i="201"/>
  <c r="C31" i="201"/>
  <c r="H31" i="201"/>
  <c r="J31" i="201"/>
  <c r="C32" i="201"/>
  <c r="H32" i="201"/>
  <c r="J32" i="201"/>
  <c r="C33" i="201"/>
  <c r="H33" i="201"/>
  <c r="J33" i="201"/>
  <c r="C34" i="201"/>
  <c r="H34" i="201"/>
  <c r="J34" i="201"/>
  <c r="C35" i="201"/>
  <c r="H35" i="201"/>
  <c r="J35" i="201"/>
  <c r="C36" i="201"/>
  <c r="H36" i="201"/>
  <c r="J36" i="201"/>
  <c r="C37" i="201"/>
  <c r="H37" i="201"/>
  <c r="J37" i="201"/>
  <c r="C38" i="201"/>
  <c r="H38" i="201"/>
  <c r="J38" i="201"/>
  <c r="C39" i="201"/>
  <c r="H39" i="201"/>
  <c r="J39" i="201"/>
  <c r="C40" i="201"/>
  <c r="H40" i="201"/>
  <c r="J40" i="201"/>
  <c r="C41" i="201"/>
  <c r="H41" i="201"/>
  <c r="J41" i="201"/>
  <c r="C42" i="201"/>
  <c r="H42" i="201"/>
  <c r="J42" i="201"/>
  <c r="C43" i="201"/>
  <c r="H43" i="201"/>
  <c r="J43" i="201"/>
  <c r="C44" i="201"/>
  <c r="H44" i="201"/>
  <c r="J44" i="201"/>
  <c r="C45" i="201"/>
  <c r="H45" i="201"/>
  <c r="J45" i="201"/>
  <c r="C46" i="201"/>
  <c r="H46" i="201"/>
  <c r="J46" i="201"/>
  <c r="C47" i="201"/>
  <c r="H47" i="201"/>
  <c r="J47" i="201"/>
  <c r="C48" i="201"/>
  <c r="H48" i="201"/>
  <c r="J48" i="201"/>
  <c r="C49" i="201"/>
  <c r="H49" i="201"/>
  <c r="J49" i="201"/>
  <c r="C50" i="201"/>
  <c r="H50" i="201"/>
  <c r="J50" i="201"/>
  <c r="H51" i="201"/>
  <c r="I51" i="201"/>
  <c r="J51" i="201"/>
  <c r="J4" i="202"/>
  <c r="C5" i="202"/>
  <c r="J5" i="202"/>
  <c r="C6" i="202"/>
  <c r="J6" i="202"/>
  <c r="C7" i="202"/>
  <c r="J7" i="202"/>
  <c r="C8" i="202"/>
  <c r="J8" i="202"/>
  <c r="C9" i="202"/>
  <c r="J9" i="202"/>
  <c r="C10" i="202"/>
  <c r="J10" i="202"/>
  <c r="C11" i="202"/>
  <c r="J11" i="202"/>
  <c r="C12" i="202"/>
  <c r="J12" i="202"/>
  <c r="C13" i="202"/>
  <c r="J13" i="202"/>
  <c r="C14" i="202"/>
  <c r="J14" i="202"/>
  <c r="C15" i="202"/>
  <c r="J15" i="202"/>
  <c r="C16" i="202"/>
  <c r="J16" i="202"/>
  <c r="C17" i="202"/>
  <c r="J17" i="202"/>
  <c r="C18" i="202"/>
  <c r="J18" i="202"/>
  <c r="C19" i="202"/>
  <c r="J19" i="202"/>
  <c r="C20" i="202"/>
  <c r="J20" i="202"/>
  <c r="C21" i="202"/>
  <c r="H21" i="202"/>
  <c r="J21" i="202"/>
  <c r="C22" i="202"/>
  <c r="H22" i="202"/>
  <c r="J22" i="202"/>
  <c r="C23" i="202"/>
  <c r="H23" i="202"/>
  <c r="J23" i="202"/>
  <c r="C24" i="202"/>
  <c r="H24" i="202"/>
  <c r="J24" i="202"/>
  <c r="C25" i="202"/>
  <c r="H25" i="202"/>
  <c r="J25" i="202"/>
  <c r="C26" i="202"/>
  <c r="H26" i="202"/>
  <c r="J26" i="202"/>
  <c r="C27" i="202"/>
  <c r="H27" i="202"/>
  <c r="J27" i="202"/>
  <c r="C28" i="202"/>
  <c r="H28" i="202"/>
  <c r="J28" i="202"/>
  <c r="C29" i="202"/>
  <c r="H29" i="202"/>
  <c r="J29" i="202"/>
  <c r="C30" i="202"/>
  <c r="H30" i="202"/>
  <c r="J30" i="202"/>
  <c r="C31" i="202"/>
  <c r="H31" i="202"/>
  <c r="J31" i="202"/>
  <c r="C32" i="202"/>
  <c r="H32" i="202"/>
  <c r="J32" i="202"/>
  <c r="C33" i="202"/>
  <c r="H33" i="202"/>
  <c r="J33" i="202"/>
  <c r="C34" i="202"/>
  <c r="H34" i="202"/>
  <c r="J34" i="202"/>
  <c r="C35" i="202"/>
  <c r="H35" i="202"/>
  <c r="J35" i="202"/>
  <c r="C36" i="202"/>
  <c r="H36" i="202"/>
  <c r="J36" i="202"/>
  <c r="C37" i="202"/>
  <c r="H37" i="202"/>
  <c r="J37" i="202"/>
  <c r="C38" i="202"/>
  <c r="H38" i="202"/>
  <c r="J38" i="202"/>
  <c r="C39" i="202"/>
  <c r="H39" i="202"/>
  <c r="J39" i="202"/>
  <c r="C40" i="202"/>
  <c r="H40" i="202"/>
  <c r="J40" i="202"/>
  <c r="C41" i="202"/>
  <c r="H41" i="202"/>
  <c r="J41" i="202"/>
  <c r="C42" i="202"/>
  <c r="H42" i="202"/>
  <c r="J42" i="202"/>
  <c r="C43" i="202"/>
  <c r="H43" i="202"/>
  <c r="J43" i="202"/>
  <c r="C44" i="202"/>
  <c r="H44" i="202"/>
  <c r="J44" i="202"/>
  <c r="C45" i="202"/>
  <c r="H45" i="202"/>
  <c r="J45" i="202"/>
  <c r="C46" i="202"/>
  <c r="H46" i="202"/>
  <c r="J46" i="202"/>
  <c r="C47" i="202"/>
  <c r="H47" i="202"/>
  <c r="J47" i="202"/>
  <c r="C48" i="202"/>
  <c r="H48" i="202"/>
  <c r="J48" i="202"/>
  <c r="C49" i="202"/>
  <c r="H49" i="202"/>
  <c r="J49" i="202"/>
  <c r="C50" i="202"/>
  <c r="H50" i="202"/>
  <c r="J50" i="202"/>
  <c r="H51" i="202"/>
  <c r="I51" i="202"/>
  <c r="J51" i="202"/>
  <c r="H4" i="203"/>
  <c r="J4" i="203"/>
  <c r="C5" i="203"/>
  <c r="H5" i="203"/>
  <c r="J5" i="203"/>
  <c r="C6" i="203"/>
  <c r="H6" i="203"/>
  <c r="J6" i="203"/>
  <c r="C7" i="203"/>
  <c r="H7" i="203"/>
  <c r="J7" i="203"/>
  <c r="C8" i="203"/>
  <c r="H8" i="203"/>
  <c r="J8" i="203"/>
  <c r="C9" i="203"/>
  <c r="H9" i="203"/>
  <c r="J9" i="203"/>
  <c r="C10" i="203"/>
  <c r="H10" i="203"/>
  <c r="J10" i="203"/>
  <c r="C11" i="203"/>
  <c r="H11" i="203"/>
  <c r="J11" i="203"/>
  <c r="C12" i="203"/>
  <c r="H12" i="203"/>
  <c r="J12" i="203"/>
  <c r="C13" i="203"/>
  <c r="H13" i="203"/>
  <c r="J13" i="203"/>
  <c r="C14" i="203"/>
  <c r="H14" i="203"/>
  <c r="J14" i="203"/>
  <c r="C15" i="203"/>
  <c r="H15" i="203"/>
  <c r="J15" i="203"/>
  <c r="C16" i="203"/>
  <c r="H16" i="203"/>
  <c r="J16" i="203"/>
  <c r="C17" i="203"/>
  <c r="H17" i="203"/>
  <c r="J17" i="203"/>
  <c r="C18" i="203"/>
  <c r="H18" i="203"/>
  <c r="J18" i="203"/>
  <c r="C19" i="203"/>
  <c r="H19" i="203"/>
  <c r="J19" i="203"/>
  <c r="C20" i="203"/>
  <c r="H20" i="203"/>
  <c r="J20" i="203"/>
  <c r="C21" i="203"/>
  <c r="H21" i="203"/>
  <c r="J21" i="203"/>
  <c r="C22" i="203"/>
  <c r="H22" i="203"/>
  <c r="J22" i="203"/>
  <c r="C23" i="203"/>
  <c r="H23" i="203"/>
  <c r="J23" i="203"/>
  <c r="C24" i="203"/>
  <c r="H24" i="203"/>
  <c r="J24" i="203"/>
  <c r="C25" i="203"/>
  <c r="H25" i="203"/>
  <c r="J25" i="203"/>
  <c r="C26" i="203"/>
  <c r="H26" i="203"/>
  <c r="J26" i="203"/>
  <c r="C27" i="203"/>
  <c r="H27" i="203"/>
  <c r="J27" i="203"/>
  <c r="C28" i="203"/>
  <c r="H28" i="203"/>
  <c r="J28" i="203"/>
  <c r="C29" i="203"/>
  <c r="H29" i="203"/>
  <c r="J29" i="203"/>
  <c r="C30" i="203"/>
  <c r="H30" i="203"/>
  <c r="J30" i="203"/>
  <c r="C31" i="203"/>
  <c r="H31" i="203"/>
  <c r="J31" i="203"/>
  <c r="C32" i="203"/>
  <c r="H32" i="203"/>
  <c r="J32" i="203"/>
  <c r="C33" i="203"/>
  <c r="H33" i="203"/>
  <c r="J33" i="203"/>
  <c r="C34" i="203"/>
  <c r="H34" i="203"/>
  <c r="J34" i="203"/>
  <c r="C35" i="203"/>
  <c r="H35" i="203"/>
  <c r="J35" i="203"/>
  <c r="C36" i="203"/>
  <c r="H36" i="203"/>
  <c r="J36" i="203"/>
  <c r="C37" i="203"/>
  <c r="H37" i="203"/>
  <c r="J37" i="203"/>
  <c r="C38" i="203"/>
  <c r="H38" i="203"/>
  <c r="J38" i="203"/>
  <c r="C39" i="203"/>
  <c r="H39" i="203"/>
  <c r="J39" i="203"/>
  <c r="C40" i="203"/>
  <c r="H40" i="203"/>
  <c r="J40" i="203"/>
  <c r="C41" i="203"/>
  <c r="H41" i="203"/>
  <c r="J41" i="203"/>
  <c r="C42" i="203"/>
  <c r="H42" i="203"/>
  <c r="J42" i="203"/>
  <c r="C43" i="203"/>
  <c r="H43" i="203"/>
  <c r="J43" i="203"/>
  <c r="C44" i="203"/>
  <c r="H44" i="203"/>
  <c r="J44" i="203"/>
  <c r="C45" i="203"/>
  <c r="H45" i="203"/>
  <c r="J45" i="203"/>
  <c r="C46" i="203"/>
  <c r="H46" i="203"/>
  <c r="J46" i="203"/>
  <c r="C47" i="203"/>
  <c r="H47" i="203"/>
  <c r="J47" i="203"/>
  <c r="C48" i="203"/>
  <c r="H48" i="203"/>
  <c r="J48" i="203"/>
  <c r="C49" i="203"/>
  <c r="H49" i="203"/>
  <c r="J49" i="203"/>
  <c r="C50" i="203"/>
  <c r="H50" i="203"/>
  <c r="J50" i="203"/>
  <c r="H51" i="203"/>
  <c r="I51" i="203"/>
  <c r="J51" i="203"/>
  <c r="J4" i="204"/>
  <c r="C5" i="204"/>
  <c r="J5" i="204"/>
  <c r="C6" i="204"/>
  <c r="J6" i="204"/>
  <c r="C7" i="204"/>
  <c r="J7" i="204"/>
  <c r="C8" i="204"/>
  <c r="J8" i="204"/>
  <c r="C9" i="204"/>
  <c r="J9" i="204"/>
  <c r="C10" i="204"/>
  <c r="J10" i="204"/>
  <c r="C11" i="204"/>
  <c r="J11" i="204"/>
  <c r="C12" i="204"/>
  <c r="J12" i="204"/>
  <c r="C13" i="204"/>
  <c r="J13" i="204"/>
  <c r="C14" i="204"/>
  <c r="J14" i="204"/>
  <c r="C15" i="204"/>
  <c r="J15" i="204"/>
  <c r="C16" i="204"/>
  <c r="J16" i="204"/>
  <c r="C17" i="204"/>
  <c r="J17" i="204"/>
  <c r="C18" i="204"/>
  <c r="J18" i="204"/>
  <c r="C19" i="204"/>
  <c r="J19" i="204"/>
  <c r="C20" i="204"/>
  <c r="J20" i="204"/>
  <c r="C21" i="204"/>
  <c r="H21" i="204"/>
  <c r="J21" i="204"/>
  <c r="C22" i="204"/>
  <c r="H22" i="204"/>
  <c r="J22" i="204"/>
  <c r="C23" i="204"/>
  <c r="H23" i="204"/>
  <c r="J23" i="204"/>
  <c r="C24" i="204"/>
  <c r="H24" i="204"/>
  <c r="J24" i="204"/>
  <c r="C25" i="204"/>
  <c r="H25" i="204"/>
  <c r="J25" i="204"/>
  <c r="C26" i="204"/>
  <c r="H26" i="204"/>
  <c r="J26" i="204"/>
  <c r="C27" i="204"/>
  <c r="H27" i="204"/>
  <c r="J27" i="204"/>
  <c r="C28" i="204"/>
  <c r="H28" i="204"/>
  <c r="J28" i="204"/>
  <c r="C29" i="204"/>
  <c r="H29" i="204"/>
  <c r="J29" i="204"/>
  <c r="C30" i="204"/>
  <c r="H30" i="204"/>
  <c r="J30" i="204"/>
  <c r="C31" i="204"/>
  <c r="H31" i="204"/>
  <c r="J31" i="204"/>
  <c r="C32" i="204"/>
  <c r="H32" i="204"/>
  <c r="J32" i="204"/>
  <c r="C33" i="204"/>
  <c r="H33" i="204"/>
  <c r="J33" i="204"/>
  <c r="C34" i="204"/>
  <c r="H34" i="204"/>
  <c r="J34" i="204"/>
  <c r="C35" i="204"/>
  <c r="H35" i="204"/>
  <c r="J35" i="204"/>
  <c r="C36" i="204"/>
  <c r="H36" i="204"/>
  <c r="J36" i="204"/>
  <c r="C37" i="204"/>
  <c r="H37" i="204"/>
  <c r="J37" i="204"/>
  <c r="C38" i="204"/>
  <c r="H38" i="204"/>
  <c r="J38" i="204"/>
  <c r="C39" i="204"/>
  <c r="H39" i="204"/>
  <c r="J39" i="204"/>
  <c r="C40" i="204"/>
  <c r="H40" i="204"/>
  <c r="J40" i="204"/>
  <c r="C41" i="204"/>
  <c r="H41" i="204"/>
  <c r="J41" i="204"/>
  <c r="C42" i="204"/>
  <c r="H42" i="204"/>
  <c r="J42" i="204"/>
  <c r="C43" i="204"/>
  <c r="H43" i="204"/>
  <c r="J43" i="204"/>
  <c r="C44" i="204"/>
  <c r="H44" i="204"/>
  <c r="J44" i="204"/>
  <c r="C45" i="204"/>
  <c r="H45" i="204"/>
  <c r="J45" i="204"/>
  <c r="C46" i="204"/>
  <c r="H46" i="204"/>
  <c r="J46" i="204"/>
  <c r="C47" i="204"/>
  <c r="H47" i="204"/>
  <c r="J47" i="204"/>
  <c r="C48" i="204"/>
  <c r="H48" i="204"/>
  <c r="J48" i="204"/>
  <c r="C49" i="204"/>
  <c r="H49" i="204"/>
  <c r="J49" i="204"/>
  <c r="C50" i="204"/>
  <c r="H50" i="204"/>
  <c r="J50" i="204"/>
  <c r="H51" i="204"/>
  <c r="I51" i="204"/>
  <c r="J51" i="204"/>
  <c r="H4" i="205"/>
  <c r="J4" i="205"/>
  <c r="C5" i="205"/>
  <c r="H5" i="205"/>
  <c r="J5" i="205"/>
  <c r="C6" i="205"/>
  <c r="H6" i="205"/>
  <c r="J6" i="205"/>
  <c r="C7" i="205"/>
  <c r="H7" i="205"/>
  <c r="J7" i="205"/>
  <c r="C8" i="205"/>
  <c r="H8" i="205"/>
  <c r="J8" i="205"/>
  <c r="C9" i="205"/>
  <c r="H9" i="205"/>
  <c r="J9" i="205"/>
  <c r="C10" i="205"/>
  <c r="H10" i="205"/>
  <c r="J10" i="205"/>
  <c r="C11" i="205"/>
  <c r="H11" i="205"/>
  <c r="J11" i="205"/>
  <c r="C12" i="205"/>
  <c r="H12" i="205"/>
  <c r="J12" i="205"/>
  <c r="C13" i="205"/>
  <c r="H13" i="205"/>
  <c r="J13" i="205"/>
  <c r="C14" i="205"/>
  <c r="H14" i="205"/>
  <c r="J14" i="205"/>
  <c r="C15" i="205"/>
  <c r="H15" i="205"/>
  <c r="J15" i="205"/>
  <c r="C16" i="205"/>
  <c r="H16" i="205"/>
  <c r="J16" i="205"/>
  <c r="C17" i="205"/>
  <c r="H17" i="205"/>
  <c r="J17" i="205"/>
  <c r="C18" i="205"/>
  <c r="H18" i="205"/>
  <c r="J18" i="205"/>
  <c r="C19" i="205"/>
  <c r="H19" i="205"/>
  <c r="J19" i="205"/>
  <c r="C20" i="205"/>
  <c r="H20" i="205"/>
  <c r="J20" i="205"/>
  <c r="C21" i="205"/>
  <c r="H21" i="205"/>
  <c r="J21" i="205"/>
  <c r="C22" i="205"/>
  <c r="H22" i="205"/>
  <c r="J22" i="205"/>
  <c r="C23" i="205"/>
  <c r="H23" i="205"/>
  <c r="J23" i="205"/>
  <c r="C24" i="205"/>
  <c r="H24" i="205"/>
  <c r="J24" i="205"/>
  <c r="C25" i="205"/>
  <c r="H25" i="205"/>
  <c r="J25" i="205"/>
  <c r="C26" i="205"/>
  <c r="J26" i="205"/>
  <c r="C27" i="205"/>
  <c r="J27" i="205"/>
  <c r="C28" i="205"/>
  <c r="J28" i="205"/>
  <c r="C29" i="205"/>
  <c r="J29" i="205"/>
  <c r="C30" i="205"/>
  <c r="J30" i="205"/>
  <c r="C31" i="205"/>
  <c r="J31" i="205"/>
  <c r="C32" i="205"/>
  <c r="H32" i="205"/>
  <c r="J32" i="205"/>
  <c r="C33" i="205"/>
  <c r="H33" i="205"/>
  <c r="J33" i="205"/>
  <c r="C34" i="205"/>
  <c r="H34" i="205"/>
  <c r="J34" i="205"/>
  <c r="C35" i="205"/>
  <c r="H35" i="205"/>
  <c r="J35" i="205"/>
  <c r="C36" i="205"/>
  <c r="H36" i="205"/>
  <c r="J36" i="205"/>
  <c r="C37" i="205"/>
  <c r="H37" i="205"/>
  <c r="J37" i="205"/>
  <c r="C38" i="205"/>
  <c r="H38" i="205"/>
  <c r="J38" i="205"/>
  <c r="C39" i="205"/>
  <c r="H39" i="205"/>
  <c r="J39" i="205"/>
  <c r="C40" i="205"/>
  <c r="H40" i="205"/>
  <c r="J40" i="205"/>
  <c r="C41" i="205"/>
  <c r="H41" i="205"/>
  <c r="J41" i="205"/>
  <c r="C42" i="205"/>
  <c r="H42" i="205"/>
  <c r="J42" i="205"/>
  <c r="C43" i="205"/>
  <c r="H43" i="205"/>
  <c r="J43" i="205"/>
  <c r="C44" i="205"/>
  <c r="H44" i="205"/>
  <c r="J44" i="205"/>
  <c r="C45" i="205"/>
  <c r="H45" i="205"/>
  <c r="J45" i="205"/>
  <c r="C46" i="205"/>
  <c r="H46" i="205"/>
  <c r="J46" i="205"/>
  <c r="C47" i="205"/>
  <c r="H47" i="205"/>
  <c r="J47" i="205"/>
  <c r="C48" i="205"/>
  <c r="H48" i="205"/>
  <c r="J48" i="205"/>
  <c r="C49" i="205"/>
  <c r="H49" i="205"/>
  <c r="J49" i="205"/>
  <c r="C50" i="205"/>
  <c r="H50" i="205"/>
  <c r="J50" i="205"/>
  <c r="H51" i="205"/>
  <c r="I51" i="205"/>
  <c r="J51" i="205"/>
  <c r="J4" i="206"/>
  <c r="C5" i="206"/>
  <c r="J5" i="206"/>
  <c r="C6" i="206"/>
  <c r="J6" i="206"/>
  <c r="C7" i="206"/>
  <c r="J7" i="206"/>
  <c r="C8" i="206"/>
  <c r="J8" i="206"/>
  <c r="C9" i="206"/>
  <c r="J9" i="206"/>
  <c r="C10" i="206"/>
  <c r="J10" i="206"/>
  <c r="C11" i="206"/>
  <c r="J11" i="206"/>
  <c r="C12" i="206"/>
  <c r="J12" i="206"/>
  <c r="C13" i="206"/>
  <c r="J13" i="206"/>
  <c r="C14" i="206"/>
  <c r="J14" i="206"/>
  <c r="C15" i="206"/>
  <c r="J15" i="206"/>
  <c r="C16" i="206"/>
  <c r="J16" i="206"/>
  <c r="C17" i="206"/>
  <c r="J17" i="206"/>
  <c r="C18" i="206"/>
  <c r="J18" i="206"/>
  <c r="C19" i="206"/>
  <c r="J19" i="206"/>
  <c r="C20" i="206"/>
  <c r="J20" i="206"/>
  <c r="C21" i="206"/>
  <c r="H21" i="206"/>
  <c r="J21" i="206"/>
  <c r="C22" i="206"/>
  <c r="H22" i="206"/>
  <c r="J22" i="206"/>
  <c r="C23" i="206"/>
  <c r="H23" i="206"/>
  <c r="J23" i="206"/>
  <c r="C24" i="206"/>
  <c r="H24" i="206"/>
  <c r="J24" i="206"/>
  <c r="C25" i="206"/>
  <c r="H25" i="206"/>
  <c r="J25" i="206"/>
  <c r="C26" i="206"/>
  <c r="H26" i="206"/>
  <c r="J26" i="206"/>
  <c r="C27" i="206"/>
  <c r="H27" i="206"/>
  <c r="J27" i="206"/>
  <c r="C28" i="206"/>
  <c r="H28" i="206"/>
  <c r="J28" i="206"/>
  <c r="C29" i="206"/>
  <c r="H29" i="206"/>
  <c r="J29" i="206"/>
  <c r="C30" i="206"/>
  <c r="H30" i="206"/>
  <c r="J30" i="206"/>
  <c r="C31" i="206"/>
  <c r="H31" i="206"/>
  <c r="J31" i="206"/>
  <c r="C32" i="206"/>
  <c r="H32" i="206"/>
  <c r="J32" i="206"/>
  <c r="C33" i="206"/>
  <c r="H33" i="206"/>
  <c r="J33" i="206"/>
  <c r="C34" i="206"/>
  <c r="H34" i="206"/>
  <c r="J34" i="206"/>
  <c r="C35" i="206"/>
  <c r="H35" i="206"/>
  <c r="J35" i="206"/>
  <c r="C36" i="206"/>
  <c r="H36" i="206"/>
  <c r="J36" i="206"/>
  <c r="C37" i="206"/>
  <c r="H37" i="206"/>
  <c r="J37" i="206"/>
  <c r="C38" i="206"/>
  <c r="H38" i="206"/>
  <c r="J38" i="206"/>
  <c r="C39" i="206"/>
  <c r="H39" i="206"/>
  <c r="J39" i="206"/>
  <c r="C40" i="206"/>
  <c r="H40" i="206"/>
  <c r="J40" i="206"/>
  <c r="C41" i="206"/>
  <c r="H41" i="206"/>
  <c r="J41" i="206"/>
  <c r="C42" i="206"/>
  <c r="H42" i="206"/>
  <c r="J42" i="206"/>
  <c r="C43" i="206"/>
  <c r="H43" i="206"/>
  <c r="J43" i="206"/>
  <c r="C44" i="206"/>
  <c r="H44" i="206"/>
  <c r="J44" i="206"/>
  <c r="C45" i="206"/>
  <c r="H45" i="206"/>
  <c r="J45" i="206"/>
  <c r="C46" i="206"/>
  <c r="H46" i="206"/>
  <c r="J46" i="206"/>
  <c r="C47" i="206"/>
  <c r="H47" i="206"/>
  <c r="J47" i="206"/>
  <c r="C48" i="206"/>
  <c r="H48" i="206"/>
  <c r="J48" i="206"/>
  <c r="C49" i="206"/>
  <c r="H49" i="206"/>
  <c r="J49" i="206"/>
  <c r="C50" i="206"/>
  <c r="H50" i="206"/>
  <c r="J50" i="206"/>
  <c r="H51" i="206"/>
  <c r="I51" i="206"/>
  <c r="J51" i="206"/>
  <c r="J4" i="207"/>
  <c r="C5" i="207"/>
  <c r="J5" i="207"/>
  <c r="C6" i="207"/>
  <c r="J6" i="207"/>
  <c r="C7" i="207"/>
  <c r="J7" i="207"/>
  <c r="C8" i="207"/>
  <c r="J8" i="207"/>
  <c r="C9" i="207"/>
  <c r="J9" i="207"/>
  <c r="C10" i="207"/>
  <c r="J10" i="207"/>
  <c r="C11" i="207"/>
  <c r="J11" i="207"/>
  <c r="C12" i="207"/>
  <c r="J12" i="207"/>
  <c r="C13" i="207"/>
  <c r="J13" i="207"/>
  <c r="C14" i="207"/>
  <c r="J14" i="207"/>
  <c r="C15" i="207"/>
  <c r="J15" i="207"/>
  <c r="C16" i="207"/>
  <c r="J16" i="207"/>
  <c r="C17" i="207"/>
  <c r="J17" i="207"/>
  <c r="C18" i="207"/>
  <c r="J18" i="207"/>
  <c r="C19" i="207"/>
  <c r="J19" i="207"/>
  <c r="C20" i="207"/>
  <c r="J20" i="207"/>
  <c r="C21" i="207"/>
  <c r="H21" i="207"/>
  <c r="J21" i="207"/>
  <c r="C22" i="207"/>
  <c r="H22" i="207"/>
  <c r="J22" i="207"/>
  <c r="C23" i="207"/>
  <c r="H23" i="207"/>
  <c r="J23" i="207"/>
  <c r="C24" i="207"/>
  <c r="H24" i="207"/>
  <c r="J24" i="207"/>
  <c r="C25" i="207"/>
  <c r="H25" i="207"/>
  <c r="J25" i="207"/>
  <c r="C26" i="207"/>
  <c r="H26" i="207"/>
  <c r="J26" i="207"/>
  <c r="C27" i="207"/>
  <c r="H27" i="207"/>
  <c r="J27" i="207"/>
  <c r="C28" i="207"/>
  <c r="H28" i="207"/>
  <c r="J28" i="207"/>
  <c r="C29" i="207"/>
  <c r="H29" i="207"/>
  <c r="J29" i="207"/>
  <c r="C30" i="207"/>
  <c r="H30" i="207"/>
  <c r="J30" i="207"/>
  <c r="C31" i="207"/>
  <c r="H31" i="207"/>
  <c r="J31" i="207"/>
  <c r="C32" i="207"/>
  <c r="H32" i="207"/>
  <c r="J32" i="207"/>
  <c r="C33" i="207"/>
  <c r="H33" i="207"/>
  <c r="J33" i="207"/>
  <c r="C34" i="207"/>
  <c r="H34" i="207"/>
  <c r="J34" i="207"/>
  <c r="C35" i="207"/>
  <c r="H35" i="207"/>
  <c r="J35" i="207"/>
  <c r="C36" i="207"/>
  <c r="H36" i="207"/>
  <c r="J36" i="207"/>
  <c r="C37" i="207"/>
  <c r="H37" i="207"/>
  <c r="J37" i="207"/>
  <c r="C38" i="207"/>
  <c r="H38" i="207"/>
  <c r="J38" i="207"/>
  <c r="C39" i="207"/>
  <c r="H39" i="207"/>
  <c r="J39" i="207"/>
  <c r="C40" i="207"/>
  <c r="H40" i="207"/>
  <c r="J40" i="207"/>
  <c r="C41" i="207"/>
  <c r="H41" i="207"/>
  <c r="J41" i="207"/>
  <c r="C42" i="207"/>
  <c r="H42" i="207"/>
  <c r="J42" i="207"/>
  <c r="C43" i="207"/>
  <c r="H43" i="207"/>
  <c r="J43" i="207"/>
  <c r="C44" i="207"/>
  <c r="H44" i="207"/>
  <c r="J44" i="207"/>
  <c r="C45" i="207"/>
  <c r="H45" i="207"/>
  <c r="J45" i="207"/>
  <c r="C46" i="207"/>
  <c r="H46" i="207"/>
  <c r="J46" i="207"/>
  <c r="C47" i="207"/>
  <c r="H47" i="207"/>
  <c r="J47" i="207"/>
  <c r="C48" i="207"/>
  <c r="H48" i="207"/>
  <c r="J48" i="207"/>
  <c r="C49" i="207"/>
  <c r="H49" i="207"/>
  <c r="J49" i="207"/>
  <c r="C50" i="207"/>
  <c r="H50" i="207"/>
  <c r="J50" i="207"/>
  <c r="H51" i="207"/>
  <c r="I51" i="207"/>
  <c r="J51" i="207"/>
  <c r="J4" i="208"/>
  <c r="C5" i="208"/>
  <c r="J5" i="208"/>
  <c r="C6" i="208"/>
  <c r="J6" i="208"/>
  <c r="C7" i="208"/>
  <c r="J7" i="208"/>
  <c r="C8" i="208"/>
  <c r="J8" i="208"/>
  <c r="C9" i="208"/>
  <c r="J9" i="208"/>
  <c r="C10" i="208"/>
  <c r="J10" i="208"/>
  <c r="C11" i="208"/>
  <c r="J11" i="208"/>
  <c r="C12" i="208"/>
  <c r="J12" i="208"/>
  <c r="C13" i="208"/>
  <c r="J13" i="208"/>
  <c r="C14" i="208"/>
  <c r="J14" i="208"/>
  <c r="C15" i="208"/>
  <c r="J15" i="208"/>
  <c r="C16" i="208"/>
  <c r="J16" i="208"/>
  <c r="C17" i="208"/>
  <c r="J17" i="208"/>
  <c r="C18" i="208"/>
  <c r="J18" i="208"/>
  <c r="C19" i="208"/>
  <c r="J19" i="208"/>
  <c r="C20" i="208"/>
  <c r="J20" i="208"/>
  <c r="C21" i="208"/>
  <c r="H21" i="208"/>
  <c r="J21" i="208"/>
  <c r="C22" i="208"/>
  <c r="H22" i="208"/>
  <c r="J22" i="208"/>
  <c r="C23" i="208"/>
  <c r="H23" i="208"/>
  <c r="J23" i="208"/>
  <c r="C24" i="208"/>
  <c r="H24" i="208"/>
  <c r="J24" i="208"/>
  <c r="C25" i="208"/>
  <c r="H25" i="208"/>
  <c r="J25" i="208"/>
  <c r="C26" i="208"/>
  <c r="H26" i="208"/>
  <c r="J26" i="208"/>
  <c r="C27" i="208"/>
  <c r="H27" i="208"/>
  <c r="J27" i="208"/>
  <c r="C28" i="208"/>
  <c r="H28" i="208"/>
  <c r="J28" i="208"/>
  <c r="C29" i="208"/>
  <c r="H29" i="208"/>
  <c r="J29" i="208"/>
  <c r="C30" i="208"/>
  <c r="H30" i="208"/>
  <c r="J30" i="208"/>
  <c r="C31" i="208"/>
  <c r="H31" i="208"/>
  <c r="J31" i="208"/>
  <c r="C32" i="208"/>
  <c r="H32" i="208"/>
  <c r="J32" i="208"/>
  <c r="C33" i="208"/>
  <c r="H33" i="208"/>
  <c r="J33" i="208"/>
  <c r="C34" i="208"/>
  <c r="H34" i="208"/>
  <c r="J34" i="208"/>
  <c r="C35" i="208"/>
  <c r="H35" i="208"/>
  <c r="J35" i="208"/>
  <c r="C36" i="208"/>
  <c r="H36" i="208"/>
  <c r="J36" i="208"/>
  <c r="C37" i="208"/>
  <c r="H37" i="208"/>
  <c r="J37" i="208"/>
  <c r="C38" i="208"/>
  <c r="H38" i="208"/>
  <c r="J38" i="208"/>
  <c r="C39" i="208"/>
  <c r="H39" i="208"/>
  <c r="J39" i="208"/>
  <c r="C40" i="208"/>
  <c r="H40" i="208"/>
  <c r="J40" i="208"/>
  <c r="C41" i="208"/>
  <c r="H41" i="208"/>
  <c r="J41" i="208"/>
  <c r="C42" i="208"/>
  <c r="H42" i="208"/>
  <c r="J42" i="208"/>
  <c r="C43" i="208"/>
  <c r="H43" i="208"/>
  <c r="J43" i="208"/>
  <c r="C44" i="208"/>
  <c r="H44" i="208"/>
  <c r="J44" i="208"/>
  <c r="C45" i="208"/>
  <c r="H45" i="208"/>
  <c r="J45" i="208"/>
  <c r="C46" i="208"/>
  <c r="H46" i="208"/>
  <c r="J46" i="208"/>
  <c r="C47" i="208"/>
  <c r="H47" i="208"/>
  <c r="J47" i="208"/>
  <c r="C48" i="208"/>
  <c r="H48" i="208"/>
  <c r="J48" i="208"/>
  <c r="C49" i="208"/>
  <c r="H49" i="208"/>
  <c r="J49" i="208"/>
  <c r="C50" i="208"/>
  <c r="H50" i="208"/>
  <c r="J50" i="208"/>
  <c r="H51" i="208"/>
  <c r="I51" i="208"/>
  <c r="J51" i="208"/>
  <c r="H4" i="209"/>
  <c r="J4" i="209"/>
  <c r="C5" i="209"/>
  <c r="H5" i="209"/>
  <c r="J5" i="209"/>
  <c r="C6" i="209"/>
  <c r="H6" i="209"/>
  <c r="J6" i="209"/>
  <c r="C7" i="209"/>
  <c r="H7" i="209"/>
  <c r="J7" i="209"/>
  <c r="C8" i="209"/>
  <c r="H8" i="209"/>
  <c r="J8" i="209"/>
  <c r="C9" i="209"/>
  <c r="H9" i="209"/>
  <c r="J9" i="209"/>
  <c r="C10" i="209"/>
  <c r="H10" i="209"/>
  <c r="J10" i="209"/>
  <c r="C11" i="209"/>
  <c r="H11" i="209"/>
  <c r="J11" i="209"/>
  <c r="C12" i="209"/>
  <c r="H12" i="209"/>
  <c r="J12" i="209"/>
  <c r="C13" i="209"/>
  <c r="H13" i="209"/>
  <c r="J13" i="209"/>
  <c r="C14" i="209"/>
  <c r="H14" i="209"/>
  <c r="J14" i="209"/>
  <c r="C15" i="209"/>
  <c r="H15" i="209"/>
  <c r="J15" i="209"/>
  <c r="C16" i="209"/>
  <c r="H16" i="209"/>
  <c r="J16" i="209"/>
  <c r="C17" i="209"/>
  <c r="H17" i="209"/>
  <c r="J17" i="209"/>
  <c r="C18" i="209"/>
  <c r="H18" i="209"/>
  <c r="J18" i="209"/>
  <c r="C19" i="209"/>
  <c r="H19" i="209"/>
  <c r="J19" i="209"/>
  <c r="C20" i="209"/>
  <c r="H20" i="209"/>
  <c r="J20" i="209"/>
  <c r="C21" i="209"/>
  <c r="H21" i="209"/>
  <c r="J21" i="209"/>
  <c r="C22" i="209"/>
  <c r="H22" i="209"/>
  <c r="J22" i="209"/>
  <c r="C23" i="209"/>
  <c r="H23" i="209"/>
  <c r="J23" i="209"/>
  <c r="C24" i="209"/>
  <c r="H24" i="209"/>
  <c r="J24" i="209"/>
  <c r="C25" i="209"/>
  <c r="H25" i="209"/>
  <c r="J25" i="209"/>
  <c r="C26" i="209"/>
  <c r="H26" i="209"/>
  <c r="J26" i="209"/>
  <c r="C27" i="209"/>
  <c r="H27" i="209"/>
  <c r="J27" i="209"/>
  <c r="C28" i="209"/>
  <c r="H28" i="209"/>
  <c r="J28" i="209"/>
  <c r="C29" i="209"/>
  <c r="H29" i="209"/>
  <c r="J29" i="209"/>
  <c r="C30" i="209"/>
  <c r="H30" i="209"/>
  <c r="J30" i="209"/>
  <c r="C31" i="209"/>
  <c r="H31" i="209"/>
  <c r="J31" i="209"/>
  <c r="C32" i="209"/>
  <c r="H32" i="209"/>
  <c r="J32" i="209"/>
  <c r="C33" i="209"/>
  <c r="H33" i="209"/>
  <c r="J33" i="209"/>
  <c r="C34" i="209"/>
  <c r="H34" i="209"/>
  <c r="J34" i="209"/>
  <c r="C35" i="209"/>
  <c r="H35" i="209"/>
  <c r="J35" i="209"/>
  <c r="C36" i="209"/>
  <c r="H36" i="209"/>
  <c r="J36" i="209"/>
  <c r="C37" i="209"/>
  <c r="H37" i="209"/>
  <c r="J37" i="209"/>
  <c r="C38" i="209"/>
  <c r="H38" i="209"/>
  <c r="J38" i="209"/>
  <c r="C39" i="209"/>
  <c r="H39" i="209"/>
  <c r="J39" i="209"/>
  <c r="C40" i="209"/>
  <c r="H40" i="209"/>
  <c r="J40" i="209"/>
  <c r="C41" i="209"/>
  <c r="H41" i="209"/>
  <c r="J41" i="209"/>
  <c r="C42" i="209"/>
  <c r="H42" i="209"/>
  <c r="J42" i="209"/>
  <c r="C43" i="209"/>
  <c r="H43" i="209"/>
  <c r="J43" i="209"/>
  <c r="C44" i="209"/>
  <c r="H44" i="209"/>
  <c r="J44" i="209"/>
  <c r="C45" i="209"/>
  <c r="H45" i="209"/>
  <c r="J45" i="209"/>
  <c r="C46" i="209"/>
  <c r="H46" i="209"/>
  <c r="J46" i="209"/>
  <c r="C47" i="209"/>
  <c r="H47" i="209"/>
  <c r="J47" i="209"/>
  <c r="C48" i="209"/>
  <c r="H48" i="209"/>
  <c r="J48" i="209"/>
  <c r="C49" i="209"/>
  <c r="H49" i="209"/>
  <c r="J49" i="209"/>
  <c r="C50" i="209"/>
  <c r="H50" i="209"/>
  <c r="J50" i="209"/>
  <c r="H51" i="209"/>
  <c r="I51" i="209"/>
  <c r="J51" i="209"/>
  <c r="J4" i="210"/>
  <c r="C5" i="210"/>
  <c r="J5" i="210"/>
  <c r="C6" i="210"/>
  <c r="J6" i="210"/>
  <c r="C7" i="210"/>
  <c r="J7" i="210"/>
  <c r="C8" i="210"/>
  <c r="J8" i="210"/>
  <c r="C9" i="210"/>
  <c r="J9" i="210"/>
  <c r="C10" i="210"/>
  <c r="J10" i="210"/>
  <c r="C11" i="210"/>
  <c r="J11" i="210"/>
  <c r="C12" i="210"/>
  <c r="J12" i="210"/>
  <c r="C13" i="210"/>
  <c r="J13" i="210"/>
  <c r="C14" i="210"/>
  <c r="J14" i="210"/>
  <c r="C15" i="210"/>
  <c r="J15" i="210"/>
  <c r="C16" i="210"/>
  <c r="J16" i="210"/>
  <c r="C17" i="210"/>
  <c r="J17" i="210"/>
  <c r="C18" i="210"/>
  <c r="J18" i="210"/>
  <c r="C19" i="210"/>
  <c r="J19" i="210"/>
  <c r="C20" i="210"/>
  <c r="J20" i="210"/>
  <c r="C21" i="210"/>
  <c r="H21" i="210"/>
  <c r="J21" i="210"/>
  <c r="C22" i="210"/>
  <c r="H22" i="210"/>
  <c r="J22" i="210"/>
  <c r="C23" i="210"/>
  <c r="H23" i="210"/>
  <c r="J23" i="210"/>
  <c r="C24" i="210"/>
  <c r="H24" i="210"/>
  <c r="J24" i="210"/>
  <c r="C25" i="210"/>
  <c r="H25" i="210"/>
  <c r="J25" i="210"/>
  <c r="C26" i="210"/>
  <c r="H26" i="210"/>
  <c r="J26" i="210"/>
  <c r="C27" i="210"/>
  <c r="H27" i="210"/>
  <c r="J27" i="210"/>
  <c r="C28" i="210"/>
  <c r="H28" i="210"/>
  <c r="J28" i="210"/>
  <c r="C29" i="210"/>
  <c r="H29" i="210"/>
  <c r="J29" i="210"/>
  <c r="C30" i="210"/>
  <c r="H30" i="210"/>
  <c r="J30" i="210"/>
  <c r="C31" i="210"/>
  <c r="H31" i="210"/>
  <c r="J31" i="210"/>
  <c r="C32" i="210"/>
  <c r="H32" i="210"/>
  <c r="J32" i="210"/>
  <c r="C33" i="210"/>
  <c r="H33" i="210"/>
  <c r="J33" i="210"/>
  <c r="C34" i="210"/>
  <c r="H34" i="210"/>
  <c r="J34" i="210"/>
  <c r="C35" i="210"/>
  <c r="H35" i="210"/>
  <c r="J35" i="210"/>
  <c r="C36" i="210"/>
  <c r="H36" i="210"/>
  <c r="J36" i="210"/>
  <c r="C37" i="210"/>
  <c r="H37" i="210"/>
  <c r="J37" i="210"/>
  <c r="C38" i="210"/>
  <c r="H38" i="210"/>
  <c r="J38" i="210"/>
  <c r="C39" i="210"/>
  <c r="H39" i="210"/>
  <c r="J39" i="210"/>
  <c r="C40" i="210"/>
  <c r="H40" i="210"/>
  <c r="J40" i="210"/>
  <c r="C41" i="210"/>
  <c r="H41" i="210"/>
  <c r="J41" i="210"/>
  <c r="C42" i="210"/>
  <c r="H42" i="210"/>
  <c r="J42" i="210"/>
  <c r="C43" i="210"/>
  <c r="H43" i="210"/>
  <c r="J43" i="210"/>
  <c r="C44" i="210"/>
  <c r="H44" i="210"/>
  <c r="J44" i="210"/>
  <c r="C45" i="210"/>
  <c r="H45" i="210"/>
  <c r="J45" i="210"/>
  <c r="C46" i="210"/>
  <c r="H46" i="210"/>
  <c r="J46" i="210"/>
  <c r="C47" i="210"/>
  <c r="H47" i="210"/>
  <c r="J47" i="210"/>
  <c r="C48" i="210"/>
  <c r="H48" i="210"/>
  <c r="J48" i="210"/>
  <c r="C49" i="210"/>
  <c r="H49" i="210"/>
  <c r="J49" i="210"/>
  <c r="C50" i="210"/>
  <c r="H50" i="210"/>
  <c r="J50" i="210"/>
  <c r="H51" i="210"/>
  <c r="I51" i="210"/>
  <c r="J51" i="210"/>
  <c r="J4" i="211"/>
  <c r="C5" i="211"/>
  <c r="J5" i="211"/>
  <c r="C6" i="211"/>
  <c r="J6" i="211"/>
  <c r="C7" i="211"/>
  <c r="J7" i="211"/>
  <c r="C8" i="211"/>
  <c r="J8" i="211"/>
  <c r="C9" i="211"/>
  <c r="J9" i="211"/>
  <c r="C10" i="211"/>
  <c r="J10" i="211"/>
  <c r="C11" i="211"/>
  <c r="J11" i="211"/>
  <c r="C12" i="211"/>
  <c r="J12" i="211"/>
  <c r="C13" i="211"/>
  <c r="J13" i="211"/>
  <c r="C14" i="211"/>
  <c r="J14" i="211"/>
  <c r="C15" i="211"/>
  <c r="J15" i="211"/>
  <c r="C16" i="211"/>
  <c r="J16" i="211"/>
  <c r="C17" i="211"/>
  <c r="J17" i="211"/>
  <c r="C18" i="211"/>
  <c r="J18" i="211"/>
  <c r="C19" i="211"/>
  <c r="J19" i="211"/>
  <c r="C20" i="211"/>
  <c r="J20" i="211"/>
  <c r="C21" i="211"/>
  <c r="H21" i="211"/>
  <c r="J21" i="211"/>
  <c r="C22" i="211"/>
  <c r="H22" i="211"/>
  <c r="J22" i="211"/>
  <c r="C23" i="211"/>
  <c r="H23" i="211"/>
  <c r="J23" i="211"/>
  <c r="C24" i="211"/>
  <c r="H24" i="211"/>
  <c r="J24" i="211"/>
  <c r="C25" i="211"/>
  <c r="H25" i="211"/>
  <c r="J25" i="211"/>
  <c r="C26" i="211"/>
  <c r="H26" i="211"/>
  <c r="J26" i="211"/>
  <c r="C27" i="211"/>
  <c r="H27" i="211"/>
  <c r="J27" i="211"/>
  <c r="C28" i="211"/>
  <c r="H28" i="211"/>
  <c r="J28" i="211"/>
  <c r="C29" i="211"/>
  <c r="H29" i="211"/>
  <c r="J29" i="211"/>
  <c r="C30" i="211"/>
  <c r="H30" i="211"/>
  <c r="J30" i="211"/>
  <c r="C31" i="211"/>
  <c r="H31" i="211"/>
  <c r="J31" i="211"/>
  <c r="C32" i="211"/>
  <c r="H32" i="211"/>
  <c r="J32" i="211"/>
  <c r="C33" i="211"/>
  <c r="H33" i="211"/>
  <c r="J33" i="211"/>
  <c r="C34" i="211"/>
  <c r="H34" i="211"/>
  <c r="J34" i="211"/>
  <c r="C35" i="211"/>
  <c r="H35" i="211"/>
  <c r="J35" i="211"/>
  <c r="C36" i="211"/>
  <c r="H36" i="211"/>
  <c r="J36" i="211"/>
  <c r="C37" i="211"/>
  <c r="H37" i="211"/>
  <c r="J37" i="211"/>
  <c r="C38" i="211"/>
  <c r="H38" i="211"/>
  <c r="J38" i="211"/>
  <c r="C39" i="211"/>
  <c r="H39" i="211"/>
  <c r="J39" i="211"/>
  <c r="C40" i="211"/>
  <c r="H40" i="211"/>
  <c r="J40" i="211"/>
  <c r="C41" i="211"/>
  <c r="H41" i="211"/>
  <c r="J41" i="211"/>
  <c r="C42" i="211"/>
  <c r="H42" i="211"/>
  <c r="J42" i="211"/>
  <c r="C43" i="211"/>
  <c r="H43" i="211"/>
  <c r="J43" i="211"/>
  <c r="C44" i="211"/>
  <c r="H44" i="211"/>
  <c r="J44" i="211"/>
  <c r="C45" i="211"/>
  <c r="H45" i="211"/>
  <c r="J45" i="211"/>
  <c r="C46" i="211"/>
  <c r="H46" i="211"/>
  <c r="J46" i="211"/>
  <c r="C47" i="211"/>
  <c r="H47" i="211"/>
  <c r="J47" i="211"/>
  <c r="C48" i="211"/>
  <c r="H48" i="211"/>
  <c r="J48" i="211"/>
  <c r="C49" i="211"/>
  <c r="H49" i="211"/>
  <c r="J49" i="211"/>
  <c r="C50" i="211"/>
  <c r="H50" i="211"/>
  <c r="J50" i="211"/>
  <c r="H51" i="211"/>
  <c r="I51" i="211"/>
  <c r="J51" i="211"/>
  <c r="J4" i="212"/>
  <c r="C5" i="212"/>
  <c r="J5" i="212"/>
  <c r="C6" i="212"/>
  <c r="J6" i="212"/>
  <c r="C7" i="212"/>
  <c r="J7" i="212"/>
  <c r="C8" i="212"/>
  <c r="J8" i="212"/>
  <c r="C9" i="212"/>
  <c r="J9" i="212"/>
  <c r="C10" i="212"/>
  <c r="J10" i="212"/>
  <c r="C11" i="212"/>
  <c r="J11" i="212"/>
  <c r="C12" i="212"/>
  <c r="J12" i="212"/>
  <c r="C13" i="212"/>
  <c r="J13" i="212"/>
  <c r="C14" i="212"/>
  <c r="J14" i="212"/>
  <c r="C15" i="212"/>
  <c r="J15" i="212"/>
  <c r="C16" i="212"/>
  <c r="J16" i="212"/>
  <c r="C17" i="212"/>
  <c r="J17" i="212"/>
  <c r="C18" i="212"/>
  <c r="J18" i="212"/>
  <c r="C19" i="212"/>
  <c r="J19" i="212"/>
  <c r="C20" i="212"/>
  <c r="J20" i="212"/>
  <c r="C21" i="212"/>
  <c r="H21" i="212"/>
  <c r="J21" i="212"/>
  <c r="C22" i="212"/>
  <c r="H22" i="212"/>
  <c r="J22" i="212"/>
  <c r="C23" i="212"/>
  <c r="H23" i="212"/>
  <c r="J23" i="212"/>
  <c r="C24" i="212"/>
  <c r="H24" i="212"/>
  <c r="J24" i="212"/>
  <c r="C25" i="212"/>
  <c r="H25" i="212"/>
  <c r="J25" i="212"/>
  <c r="C26" i="212"/>
  <c r="H26" i="212"/>
  <c r="J26" i="212"/>
  <c r="C27" i="212"/>
  <c r="H27" i="212"/>
  <c r="J27" i="212"/>
  <c r="C28" i="212"/>
  <c r="H28" i="212"/>
  <c r="J28" i="212"/>
  <c r="C29" i="212"/>
  <c r="H29" i="212"/>
  <c r="J29" i="212"/>
  <c r="C30" i="212"/>
  <c r="H30" i="212"/>
  <c r="J30" i="212"/>
  <c r="C31" i="212"/>
  <c r="H31" i="212"/>
  <c r="J31" i="212"/>
  <c r="C32" i="212"/>
  <c r="H32" i="212"/>
  <c r="J32" i="212"/>
  <c r="C33" i="212"/>
  <c r="H33" i="212"/>
  <c r="J33" i="212"/>
  <c r="C34" i="212"/>
  <c r="H34" i="212"/>
  <c r="J34" i="212"/>
  <c r="C35" i="212"/>
  <c r="H35" i="212"/>
  <c r="J35" i="212"/>
  <c r="C36" i="212"/>
  <c r="H36" i="212"/>
  <c r="J36" i="212"/>
  <c r="C37" i="212"/>
  <c r="H37" i="212"/>
  <c r="J37" i="212"/>
  <c r="C38" i="212"/>
  <c r="H38" i="212"/>
  <c r="J38" i="212"/>
  <c r="C39" i="212"/>
  <c r="H39" i="212"/>
  <c r="J39" i="212"/>
  <c r="C40" i="212"/>
  <c r="H40" i="212"/>
  <c r="J40" i="212"/>
  <c r="C41" i="212"/>
  <c r="H41" i="212"/>
  <c r="J41" i="212"/>
  <c r="C42" i="212"/>
  <c r="H42" i="212"/>
  <c r="J42" i="212"/>
  <c r="C43" i="212"/>
  <c r="H43" i="212"/>
  <c r="J43" i="212"/>
  <c r="C44" i="212"/>
  <c r="H44" i="212"/>
  <c r="J44" i="212"/>
  <c r="C45" i="212"/>
  <c r="H45" i="212"/>
  <c r="J45" i="212"/>
  <c r="C46" i="212"/>
  <c r="H46" i="212"/>
  <c r="J46" i="212"/>
  <c r="C47" i="212"/>
  <c r="H47" i="212"/>
  <c r="J47" i="212"/>
  <c r="C48" i="212"/>
  <c r="H48" i="212"/>
  <c r="J48" i="212"/>
  <c r="C49" i="212"/>
  <c r="H49" i="212"/>
  <c r="J49" i="212"/>
  <c r="C50" i="212"/>
  <c r="H50" i="212"/>
  <c r="J50" i="212"/>
  <c r="H51" i="212"/>
  <c r="I51" i="212"/>
  <c r="J51" i="212"/>
  <c r="J4" i="213"/>
  <c r="C5" i="213"/>
  <c r="J5" i="213"/>
  <c r="C6" i="213"/>
  <c r="J6" i="213"/>
  <c r="C7" i="213"/>
  <c r="J7" i="213"/>
  <c r="C8" i="213"/>
  <c r="J8" i="213"/>
  <c r="C9" i="213"/>
  <c r="J9" i="213"/>
  <c r="C10" i="213"/>
  <c r="J10" i="213"/>
  <c r="C11" i="213"/>
  <c r="J11" i="213"/>
  <c r="C12" i="213"/>
  <c r="J12" i="213"/>
  <c r="C13" i="213"/>
  <c r="J13" i="213"/>
  <c r="C14" i="213"/>
  <c r="J14" i="213"/>
  <c r="C15" i="213"/>
  <c r="J15" i="213"/>
  <c r="C16" i="213"/>
  <c r="J16" i="213"/>
  <c r="C17" i="213"/>
  <c r="J17" i="213"/>
  <c r="C18" i="213"/>
  <c r="J18" i="213"/>
  <c r="C19" i="213"/>
  <c r="J19" i="213"/>
  <c r="C20" i="213"/>
  <c r="J20" i="213"/>
  <c r="C21" i="213"/>
  <c r="H21" i="213"/>
  <c r="J21" i="213"/>
  <c r="C22" i="213"/>
  <c r="H22" i="213"/>
  <c r="J22" i="213"/>
  <c r="C23" i="213"/>
  <c r="H23" i="213"/>
  <c r="J23" i="213"/>
  <c r="C24" i="213"/>
  <c r="H24" i="213"/>
  <c r="J24" i="213"/>
  <c r="C25" i="213"/>
  <c r="H25" i="213"/>
  <c r="J25" i="213"/>
  <c r="C26" i="213"/>
  <c r="H26" i="213"/>
  <c r="J26" i="213"/>
  <c r="C27" i="213"/>
  <c r="H27" i="213"/>
  <c r="J27" i="213"/>
  <c r="C28" i="213"/>
  <c r="H28" i="213"/>
  <c r="J28" i="213"/>
  <c r="C29" i="213"/>
  <c r="H29" i="213"/>
  <c r="J29" i="213"/>
  <c r="C30" i="213"/>
  <c r="H30" i="213"/>
  <c r="J30" i="213"/>
  <c r="C31" i="213"/>
  <c r="H31" i="213"/>
  <c r="J31" i="213"/>
  <c r="C32" i="213"/>
  <c r="H32" i="213"/>
  <c r="J32" i="213"/>
  <c r="C33" i="213"/>
  <c r="H33" i="213"/>
  <c r="J33" i="213"/>
  <c r="C34" i="213"/>
  <c r="H34" i="213"/>
  <c r="J34" i="213"/>
  <c r="C35" i="213"/>
  <c r="H35" i="213"/>
  <c r="J35" i="213"/>
  <c r="C36" i="213"/>
  <c r="H36" i="213"/>
  <c r="J36" i="213"/>
  <c r="C37" i="213"/>
  <c r="H37" i="213"/>
  <c r="J37" i="213"/>
  <c r="C38" i="213"/>
  <c r="H38" i="213"/>
  <c r="J38" i="213"/>
  <c r="C39" i="213"/>
  <c r="H39" i="213"/>
  <c r="J39" i="213"/>
  <c r="C40" i="213"/>
  <c r="H40" i="213"/>
  <c r="J40" i="213"/>
  <c r="C41" i="213"/>
  <c r="H41" i="213"/>
  <c r="J41" i="213"/>
  <c r="C42" i="213"/>
  <c r="H42" i="213"/>
  <c r="J42" i="213"/>
  <c r="C43" i="213"/>
  <c r="H43" i="213"/>
  <c r="J43" i="213"/>
  <c r="C44" i="213"/>
  <c r="H44" i="213"/>
  <c r="J44" i="213"/>
  <c r="C45" i="213"/>
  <c r="H45" i="213"/>
  <c r="J45" i="213"/>
  <c r="C46" i="213"/>
  <c r="H46" i="213"/>
  <c r="J46" i="213"/>
  <c r="C47" i="213"/>
  <c r="H47" i="213"/>
  <c r="J47" i="213"/>
  <c r="C48" i="213"/>
  <c r="H48" i="213"/>
  <c r="J48" i="213"/>
  <c r="C49" i="213"/>
  <c r="H49" i="213"/>
  <c r="J49" i="213"/>
  <c r="C50" i="213"/>
  <c r="H50" i="213"/>
  <c r="J50" i="213"/>
  <c r="H51" i="213"/>
  <c r="I51" i="213"/>
  <c r="J51" i="213"/>
  <c r="J4" i="253"/>
  <c r="C5" i="253"/>
  <c r="J5" i="253"/>
  <c r="C6" i="253"/>
  <c r="J6" i="253"/>
  <c r="C7" i="253"/>
  <c r="J7" i="253"/>
  <c r="C8" i="253"/>
  <c r="J8" i="253"/>
  <c r="C9" i="253"/>
  <c r="J9" i="253"/>
  <c r="C10" i="253"/>
  <c r="J10" i="253"/>
  <c r="C11" i="253"/>
  <c r="J11" i="253"/>
  <c r="C12" i="253"/>
  <c r="J12" i="253"/>
  <c r="C13" i="253"/>
  <c r="J13" i="253"/>
  <c r="C14" i="253"/>
  <c r="J14" i="253"/>
  <c r="C15" i="253"/>
  <c r="J15" i="253"/>
  <c r="C16" i="253"/>
  <c r="J16" i="253"/>
  <c r="C17" i="253"/>
  <c r="J17" i="253"/>
  <c r="C18" i="253"/>
  <c r="J18" i="253"/>
  <c r="C19" i="253"/>
  <c r="J19" i="253"/>
  <c r="C20" i="253"/>
  <c r="J20" i="253"/>
  <c r="C21" i="253"/>
  <c r="H21" i="253"/>
  <c r="J21" i="253"/>
  <c r="C22" i="253"/>
  <c r="H22" i="253"/>
  <c r="J22" i="253"/>
  <c r="C23" i="253"/>
  <c r="H23" i="253"/>
  <c r="J23" i="253"/>
  <c r="C24" i="253"/>
  <c r="H24" i="253"/>
  <c r="J24" i="253"/>
  <c r="C25" i="253"/>
  <c r="H25" i="253"/>
  <c r="J25" i="253"/>
  <c r="C26" i="253"/>
  <c r="H26" i="253"/>
  <c r="J26" i="253"/>
  <c r="C27" i="253"/>
  <c r="H27" i="253"/>
  <c r="J27" i="253"/>
  <c r="C28" i="253"/>
  <c r="H28" i="253"/>
  <c r="J28" i="253"/>
  <c r="C29" i="253"/>
  <c r="H29" i="253"/>
  <c r="J29" i="253"/>
  <c r="C30" i="253"/>
  <c r="H30" i="253"/>
  <c r="J30" i="253"/>
  <c r="C31" i="253"/>
  <c r="H31" i="253"/>
  <c r="J31" i="253"/>
  <c r="C32" i="253"/>
  <c r="H32" i="253"/>
  <c r="J32" i="253"/>
  <c r="C33" i="253"/>
  <c r="H33" i="253"/>
  <c r="J33" i="253"/>
  <c r="C34" i="253"/>
  <c r="H34" i="253"/>
  <c r="J34" i="253"/>
  <c r="C35" i="253"/>
  <c r="H35" i="253"/>
  <c r="J35" i="253"/>
  <c r="C36" i="253"/>
  <c r="H36" i="253"/>
  <c r="J36" i="253"/>
  <c r="C37" i="253"/>
  <c r="H37" i="253"/>
  <c r="J37" i="253"/>
  <c r="C38" i="253"/>
  <c r="H38" i="253"/>
  <c r="J38" i="253"/>
  <c r="C39" i="253"/>
  <c r="H39" i="253"/>
  <c r="J39" i="253"/>
  <c r="C40" i="253"/>
  <c r="H40" i="253"/>
  <c r="J40" i="253"/>
  <c r="C41" i="253"/>
  <c r="H41" i="253"/>
  <c r="J41" i="253"/>
  <c r="C42" i="253"/>
  <c r="H42" i="253"/>
  <c r="J42" i="253"/>
  <c r="C43" i="253"/>
  <c r="H43" i="253"/>
  <c r="J43" i="253"/>
  <c r="C44" i="253"/>
  <c r="H44" i="253"/>
  <c r="J44" i="253"/>
  <c r="C45" i="253"/>
  <c r="H45" i="253"/>
  <c r="J45" i="253"/>
  <c r="C46" i="253"/>
  <c r="H46" i="253"/>
  <c r="J46" i="253"/>
  <c r="C47" i="253"/>
  <c r="H47" i="253"/>
  <c r="J47" i="253"/>
  <c r="C48" i="253"/>
  <c r="H48" i="253"/>
  <c r="J48" i="253"/>
  <c r="C49" i="253"/>
  <c r="H49" i="253"/>
  <c r="J49" i="253"/>
  <c r="C50" i="253"/>
  <c r="H50" i="253"/>
  <c r="J50" i="253"/>
  <c r="H51" i="253"/>
  <c r="I51" i="253"/>
  <c r="J51" i="253"/>
  <c r="H4" i="215"/>
  <c r="J4" i="215"/>
  <c r="C5" i="215"/>
  <c r="H5" i="215"/>
  <c r="J5" i="215"/>
  <c r="C6" i="215"/>
  <c r="H6" i="215"/>
  <c r="J6" i="215"/>
  <c r="C7" i="215"/>
  <c r="H7" i="215"/>
  <c r="J7" i="215"/>
  <c r="C8" i="215"/>
  <c r="H8" i="215"/>
  <c r="J8" i="215"/>
  <c r="C9" i="215"/>
  <c r="H9" i="215"/>
  <c r="J9" i="215"/>
  <c r="C10" i="215"/>
  <c r="H10" i="215"/>
  <c r="J10" i="215"/>
  <c r="C11" i="215"/>
  <c r="H11" i="215"/>
  <c r="J11" i="215"/>
  <c r="C12" i="215"/>
  <c r="H12" i="215"/>
  <c r="J12" i="215"/>
  <c r="C13" i="215"/>
  <c r="H13" i="215"/>
  <c r="J13" i="215"/>
  <c r="C14" i="215"/>
  <c r="H14" i="215"/>
  <c r="J14" i="215"/>
  <c r="C15" i="215"/>
  <c r="H15" i="215"/>
  <c r="J15" i="215"/>
  <c r="C16" i="215"/>
  <c r="H16" i="215"/>
  <c r="J16" i="215"/>
  <c r="C17" i="215"/>
  <c r="H17" i="215"/>
  <c r="J17" i="215"/>
  <c r="C18" i="215"/>
  <c r="H18" i="215"/>
  <c r="J18" i="215"/>
  <c r="C19" i="215"/>
  <c r="H19" i="215"/>
  <c r="J19" i="215"/>
  <c r="C20" i="215"/>
  <c r="H20" i="215"/>
  <c r="J20" i="215"/>
  <c r="C21" i="215"/>
  <c r="H21" i="215"/>
  <c r="J21" i="215"/>
  <c r="C22" i="215"/>
  <c r="H22" i="215"/>
  <c r="J22" i="215"/>
  <c r="C23" i="215"/>
  <c r="H23" i="215"/>
  <c r="J23" i="215"/>
  <c r="C24" i="215"/>
  <c r="H24" i="215"/>
  <c r="J24" i="215"/>
  <c r="C25" i="215"/>
  <c r="H25" i="215"/>
  <c r="J25" i="215"/>
  <c r="C26" i="215"/>
  <c r="H26" i="215"/>
  <c r="J26" i="215"/>
  <c r="C27" i="215"/>
  <c r="H27" i="215"/>
  <c r="J27" i="215"/>
  <c r="C28" i="215"/>
  <c r="H28" i="215"/>
  <c r="J28" i="215"/>
  <c r="C29" i="215"/>
  <c r="H29" i="215"/>
  <c r="J29" i="215"/>
  <c r="C30" i="215"/>
  <c r="H30" i="215"/>
  <c r="J30" i="215"/>
  <c r="C31" i="215"/>
  <c r="H31" i="215"/>
  <c r="J31" i="215"/>
  <c r="C32" i="215"/>
  <c r="H32" i="215"/>
  <c r="J32" i="215"/>
  <c r="C33" i="215"/>
  <c r="H33" i="215"/>
  <c r="J33" i="215"/>
  <c r="C34" i="215"/>
  <c r="H34" i="215"/>
  <c r="J34" i="215"/>
  <c r="C35" i="215"/>
  <c r="H35" i="215"/>
  <c r="J35" i="215"/>
  <c r="C36" i="215"/>
  <c r="H36" i="215"/>
  <c r="J36" i="215"/>
  <c r="C37" i="215"/>
  <c r="H37" i="215"/>
  <c r="J37" i="215"/>
  <c r="C38" i="215"/>
  <c r="H38" i="215"/>
  <c r="J38" i="215"/>
  <c r="C39" i="215"/>
  <c r="H39" i="215"/>
  <c r="J39" i="215"/>
  <c r="C40" i="215"/>
  <c r="H40" i="215"/>
  <c r="J40" i="215"/>
  <c r="C41" i="215"/>
  <c r="H41" i="215"/>
  <c r="J41" i="215"/>
  <c r="C42" i="215"/>
  <c r="H42" i="215"/>
  <c r="J42" i="215"/>
  <c r="C43" i="215"/>
  <c r="H43" i="215"/>
  <c r="J43" i="215"/>
  <c r="C44" i="215"/>
  <c r="H44" i="215"/>
  <c r="J44" i="215"/>
  <c r="C45" i="215"/>
  <c r="H45" i="215"/>
  <c r="J45" i="215"/>
  <c r="C46" i="215"/>
  <c r="H46" i="215"/>
  <c r="J46" i="215"/>
  <c r="C47" i="215"/>
  <c r="H47" i="215"/>
  <c r="J47" i="215"/>
  <c r="C48" i="215"/>
  <c r="H48" i="215"/>
  <c r="J48" i="215"/>
  <c r="C49" i="215"/>
  <c r="H49" i="215"/>
  <c r="J49" i="215"/>
  <c r="C50" i="215"/>
  <c r="H50" i="215"/>
  <c r="J50" i="215"/>
  <c r="H51" i="215"/>
  <c r="I51" i="215"/>
  <c r="J51" i="215"/>
  <c r="H4" i="216"/>
  <c r="J4" i="216"/>
  <c r="C5" i="216"/>
  <c r="H5" i="216"/>
  <c r="J5" i="216"/>
  <c r="C6" i="216"/>
  <c r="J6" i="216"/>
  <c r="C7" i="216"/>
  <c r="H7" i="216"/>
  <c r="J7" i="216"/>
  <c r="C8" i="216"/>
  <c r="H8" i="216"/>
  <c r="J8" i="216"/>
  <c r="C9" i="216"/>
  <c r="H9" i="216"/>
  <c r="J9" i="216"/>
  <c r="C10" i="216"/>
  <c r="H10" i="216"/>
  <c r="J10" i="216"/>
  <c r="C11" i="216"/>
  <c r="H11" i="216"/>
  <c r="J11" i="216"/>
  <c r="C12" i="216"/>
  <c r="H12" i="216"/>
  <c r="J12" i="216"/>
  <c r="C13" i="216"/>
  <c r="H13" i="216"/>
  <c r="J13" i="216"/>
  <c r="C14" i="216"/>
  <c r="H14" i="216"/>
  <c r="J14" i="216"/>
  <c r="C15" i="216"/>
  <c r="H15" i="216"/>
  <c r="J15" i="216"/>
  <c r="C16" i="216"/>
  <c r="H16" i="216"/>
  <c r="J16" i="216"/>
  <c r="C17" i="216"/>
  <c r="H17" i="216"/>
  <c r="J17" i="216"/>
  <c r="C18" i="216"/>
  <c r="H18" i="216"/>
  <c r="J18" i="216"/>
  <c r="C19" i="216"/>
  <c r="H19" i="216"/>
  <c r="J19" i="216"/>
  <c r="C20" i="216"/>
  <c r="H20" i="216"/>
  <c r="J20" i="216"/>
  <c r="C21" i="216"/>
  <c r="H21" i="216"/>
  <c r="J21" i="216"/>
  <c r="C22" i="216"/>
  <c r="H22" i="216"/>
  <c r="J22" i="216"/>
  <c r="C23" i="216"/>
  <c r="H23" i="216"/>
  <c r="J23" i="216"/>
  <c r="C24" i="216"/>
  <c r="H24" i="216"/>
  <c r="J24" i="216"/>
  <c r="C25" i="216"/>
  <c r="H25" i="216"/>
  <c r="J25" i="216"/>
  <c r="C26" i="216"/>
  <c r="H26" i="216"/>
  <c r="J26" i="216"/>
  <c r="C27" i="216"/>
  <c r="H27" i="216"/>
  <c r="J27" i="216"/>
  <c r="C28" i="216"/>
  <c r="H28" i="216"/>
  <c r="J28" i="216"/>
  <c r="C29" i="216"/>
  <c r="H29" i="216"/>
  <c r="J29" i="216"/>
  <c r="C30" i="216"/>
  <c r="H30" i="216"/>
  <c r="J30" i="216"/>
  <c r="C31" i="216"/>
  <c r="H31" i="216"/>
  <c r="J31" i="216"/>
  <c r="C32" i="216"/>
  <c r="H32" i="216"/>
  <c r="J32" i="216"/>
  <c r="C33" i="216"/>
  <c r="H33" i="216"/>
  <c r="J33" i="216"/>
  <c r="C34" i="216"/>
  <c r="H34" i="216"/>
  <c r="J34" i="216"/>
  <c r="C35" i="216"/>
  <c r="H35" i="216"/>
  <c r="J35" i="216"/>
  <c r="C36" i="216"/>
  <c r="H36" i="216"/>
  <c r="J36" i="216"/>
  <c r="C37" i="216"/>
  <c r="H37" i="216"/>
  <c r="J37" i="216"/>
  <c r="C38" i="216"/>
  <c r="H38" i="216"/>
  <c r="J38" i="216"/>
  <c r="C39" i="216"/>
  <c r="H39" i="216"/>
  <c r="J39" i="216"/>
  <c r="C40" i="216"/>
  <c r="H40" i="216"/>
  <c r="J40" i="216"/>
  <c r="C41" i="216"/>
  <c r="H41" i="216"/>
  <c r="J41" i="216"/>
  <c r="C42" i="216"/>
  <c r="H42" i="216"/>
  <c r="J42" i="216"/>
  <c r="C43" i="216"/>
  <c r="H43" i="216"/>
  <c r="J43" i="216"/>
  <c r="C44" i="216"/>
  <c r="H44" i="216"/>
  <c r="J44" i="216"/>
  <c r="C45" i="216"/>
  <c r="H45" i="216"/>
  <c r="J45" i="216"/>
  <c r="C46" i="216"/>
  <c r="H46" i="216"/>
  <c r="J46" i="216"/>
  <c r="C47" i="216"/>
  <c r="H47" i="216"/>
  <c r="J47" i="216"/>
  <c r="C48" i="216"/>
  <c r="H48" i="216"/>
  <c r="J48" i="216"/>
  <c r="C49" i="216"/>
  <c r="H49" i="216"/>
  <c r="J49" i="216"/>
  <c r="C50" i="216"/>
  <c r="H50" i="216"/>
  <c r="J50" i="216"/>
  <c r="H51" i="216"/>
  <c r="I51" i="216"/>
  <c r="J51" i="216"/>
  <c r="J4" i="217"/>
  <c r="C5" i="217"/>
  <c r="J5" i="217"/>
  <c r="C6" i="217"/>
  <c r="J6" i="217"/>
  <c r="C7" i="217"/>
  <c r="J7" i="217"/>
  <c r="C8" i="217"/>
  <c r="J8" i="217"/>
  <c r="C9" i="217"/>
  <c r="J9" i="217"/>
  <c r="C10" i="217"/>
  <c r="J10" i="217"/>
  <c r="C11" i="217"/>
  <c r="J11" i="217"/>
  <c r="C12" i="217"/>
  <c r="J12" i="217"/>
  <c r="C13" i="217"/>
  <c r="J13" i="217"/>
  <c r="C14" i="217"/>
  <c r="J14" i="217"/>
  <c r="C15" i="217"/>
  <c r="J15" i="217"/>
  <c r="C16" i="217"/>
  <c r="J16" i="217"/>
  <c r="C17" i="217"/>
  <c r="J17" i="217"/>
  <c r="C18" i="217"/>
  <c r="J18" i="217"/>
  <c r="C19" i="217"/>
  <c r="J19" i="217"/>
  <c r="C20" i="217"/>
  <c r="J20" i="217"/>
  <c r="C21" i="217"/>
  <c r="H21" i="217"/>
  <c r="J21" i="217"/>
  <c r="C22" i="217"/>
  <c r="H22" i="217"/>
  <c r="J22" i="217"/>
  <c r="C23" i="217"/>
  <c r="H23" i="217"/>
  <c r="J23" i="217"/>
  <c r="C24" i="217"/>
  <c r="H24" i="217"/>
  <c r="J24" i="217"/>
  <c r="C25" i="217"/>
  <c r="H25" i="217"/>
  <c r="J25" i="217"/>
  <c r="C26" i="217"/>
  <c r="H26" i="217"/>
  <c r="J26" i="217"/>
  <c r="C27" i="217"/>
  <c r="H27" i="217"/>
  <c r="J27" i="217"/>
  <c r="C28" i="217"/>
  <c r="H28" i="217"/>
  <c r="J28" i="217"/>
  <c r="C29" i="217"/>
  <c r="H29" i="217"/>
  <c r="J29" i="217"/>
  <c r="C30" i="217"/>
  <c r="H30" i="217"/>
  <c r="J30" i="217"/>
  <c r="C31" i="217"/>
  <c r="H31" i="217"/>
  <c r="J31" i="217"/>
  <c r="C32" i="217"/>
  <c r="H32" i="217"/>
  <c r="J32" i="217"/>
  <c r="C33" i="217"/>
  <c r="H33" i="217"/>
  <c r="J33" i="217"/>
  <c r="C34" i="217"/>
  <c r="H34" i="217"/>
  <c r="J34" i="217"/>
  <c r="C35" i="217"/>
  <c r="H35" i="217"/>
  <c r="J35" i="217"/>
  <c r="C36" i="217"/>
  <c r="H36" i="217"/>
  <c r="J36" i="217"/>
  <c r="C37" i="217"/>
  <c r="H37" i="217"/>
  <c r="J37" i="217"/>
  <c r="C38" i="217"/>
  <c r="H38" i="217"/>
  <c r="J38" i="217"/>
  <c r="C39" i="217"/>
  <c r="H39" i="217"/>
  <c r="J39" i="217"/>
  <c r="C40" i="217"/>
  <c r="H40" i="217"/>
  <c r="J40" i="217"/>
  <c r="C41" i="217"/>
  <c r="H41" i="217"/>
  <c r="J41" i="217"/>
  <c r="C42" i="217"/>
  <c r="H42" i="217"/>
  <c r="J42" i="217"/>
  <c r="C43" i="217"/>
  <c r="H43" i="217"/>
  <c r="J43" i="217"/>
  <c r="C44" i="217"/>
  <c r="H44" i="217"/>
  <c r="J44" i="217"/>
  <c r="C45" i="217"/>
  <c r="H45" i="217"/>
  <c r="J45" i="217"/>
  <c r="C46" i="217"/>
  <c r="H46" i="217"/>
  <c r="J46" i="217"/>
  <c r="C47" i="217"/>
  <c r="H47" i="217"/>
  <c r="J47" i="217"/>
  <c r="C48" i="217"/>
  <c r="H48" i="217"/>
  <c r="J48" i="217"/>
  <c r="C49" i="217"/>
  <c r="H49" i="217"/>
  <c r="J49" i="217"/>
  <c r="C50" i="217"/>
  <c r="H50" i="217"/>
  <c r="J50" i="217"/>
  <c r="H51" i="217"/>
  <c r="I51" i="217"/>
  <c r="J51" i="217"/>
  <c r="J4" i="218"/>
  <c r="C5" i="218"/>
  <c r="J5" i="218"/>
  <c r="C6" i="218"/>
  <c r="J6" i="218"/>
  <c r="C7" i="218"/>
  <c r="J7" i="218"/>
  <c r="C8" i="218"/>
  <c r="J8" i="218"/>
  <c r="C9" i="218"/>
  <c r="J9" i="218"/>
  <c r="C10" i="218"/>
  <c r="J10" i="218"/>
  <c r="C11" i="218"/>
  <c r="J11" i="218"/>
  <c r="C12" i="218"/>
  <c r="J12" i="218"/>
  <c r="C13" i="218"/>
  <c r="J13" i="218"/>
  <c r="C14" i="218"/>
  <c r="J14" i="218"/>
  <c r="C15" i="218"/>
  <c r="J15" i="218"/>
  <c r="C16" i="218"/>
  <c r="J16" i="218"/>
  <c r="C17" i="218"/>
  <c r="J17" i="218"/>
  <c r="C18" i="218"/>
  <c r="J18" i="218"/>
  <c r="C19" i="218"/>
  <c r="J19" i="218"/>
  <c r="C20" i="218"/>
  <c r="J20" i="218"/>
  <c r="C21" i="218"/>
  <c r="H21" i="218"/>
  <c r="J21" i="218"/>
  <c r="C22" i="218"/>
  <c r="H22" i="218"/>
  <c r="J22" i="218"/>
  <c r="C23" i="218"/>
  <c r="H23" i="218"/>
  <c r="J23" i="218"/>
  <c r="C24" i="218"/>
  <c r="H24" i="218"/>
  <c r="J24" i="218"/>
  <c r="C25" i="218"/>
  <c r="H25" i="218"/>
  <c r="J25" i="218"/>
  <c r="C26" i="218"/>
  <c r="H26" i="218"/>
  <c r="J26" i="218"/>
  <c r="C27" i="218"/>
  <c r="H27" i="218"/>
  <c r="J27" i="218"/>
  <c r="C28" i="218"/>
  <c r="H28" i="218"/>
  <c r="J28" i="218"/>
  <c r="C29" i="218"/>
  <c r="H29" i="218"/>
  <c r="J29" i="218"/>
  <c r="C30" i="218"/>
  <c r="H30" i="218"/>
  <c r="J30" i="218"/>
  <c r="C31" i="218"/>
  <c r="H31" i="218"/>
  <c r="J31" i="218"/>
  <c r="C32" i="218"/>
  <c r="H32" i="218"/>
  <c r="J32" i="218"/>
  <c r="C33" i="218"/>
  <c r="H33" i="218"/>
  <c r="J33" i="218"/>
  <c r="C34" i="218"/>
  <c r="H34" i="218"/>
  <c r="J34" i="218"/>
  <c r="C35" i="218"/>
  <c r="H35" i="218"/>
  <c r="J35" i="218"/>
  <c r="C36" i="218"/>
  <c r="H36" i="218"/>
  <c r="J36" i="218"/>
  <c r="C37" i="218"/>
  <c r="H37" i="218"/>
  <c r="J37" i="218"/>
  <c r="C38" i="218"/>
  <c r="H38" i="218"/>
  <c r="J38" i="218"/>
  <c r="C39" i="218"/>
  <c r="H39" i="218"/>
  <c r="J39" i="218"/>
  <c r="C40" i="218"/>
  <c r="H40" i="218"/>
  <c r="J40" i="218"/>
  <c r="C41" i="218"/>
  <c r="H41" i="218"/>
  <c r="J41" i="218"/>
  <c r="C42" i="218"/>
  <c r="H42" i="218"/>
  <c r="J42" i="218"/>
  <c r="C43" i="218"/>
  <c r="H43" i="218"/>
  <c r="J43" i="218"/>
  <c r="C44" i="218"/>
  <c r="H44" i="218"/>
  <c r="J44" i="218"/>
  <c r="C45" i="218"/>
  <c r="H45" i="218"/>
  <c r="J45" i="218"/>
  <c r="C46" i="218"/>
  <c r="H46" i="218"/>
  <c r="J46" i="218"/>
  <c r="C47" i="218"/>
  <c r="H47" i="218"/>
  <c r="J47" i="218"/>
  <c r="C48" i="218"/>
  <c r="H48" i="218"/>
  <c r="J48" i="218"/>
  <c r="C49" i="218"/>
  <c r="H49" i="218"/>
  <c r="J49" i="218"/>
  <c r="C50" i="218"/>
  <c r="H50" i="218"/>
  <c r="J50" i="218"/>
  <c r="H51" i="218"/>
  <c r="I51" i="218"/>
  <c r="J51" i="218"/>
  <c r="J4" i="219"/>
  <c r="C5" i="219"/>
  <c r="J5" i="219"/>
  <c r="C6" i="219"/>
  <c r="J6" i="219"/>
  <c r="C7" i="219"/>
  <c r="J7" i="219"/>
  <c r="C8" i="219"/>
  <c r="J8" i="219"/>
  <c r="C9" i="219"/>
  <c r="J9" i="219"/>
  <c r="C10" i="219"/>
  <c r="J10" i="219"/>
  <c r="C11" i="219"/>
  <c r="J11" i="219"/>
  <c r="C12" i="219"/>
  <c r="J12" i="219"/>
  <c r="C13" i="219"/>
  <c r="J13" i="219"/>
  <c r="C14" i="219"/>
  <c r="J14" i="219"/>
  <c r="C15" i="219"/>
  <c r="J15" i="219"/>
  <c r="C16" i="219"/>
  <c r="J16" i="219"/>
  <c r="C17" i="219"/>
  <c r="J17" i="219"/>
  <c r="C18" i="219"/>
  <c r="J18" i="219"/>
  <c r="C19" i="219"/>
  <c r="J19" i="219"/>
  <c r="C20" i="219"/>
  <c r="J20" i="219"/>
  <c r="C21" i="219"/>
  <c r="H21" i="219"/>
  <c r="J21" i="219"/>
  <c r="C22" i="219"/>
  <c r="H22" i="219"/>
  <c r="J22" i="219"/>
  <c r="C23" i="219"/>
  <c r="H23" i="219"/>
  <c r="J23" i="219"/>
  <c r="C24" i="219"/>
  <c r="H24" i="219"/>
  <c r="J24" i="219"/>
  <c r="C25" i="219"/>
  <c r="H25" i="219"/>
  <c r="J25" i="219"/>
  <c r="C26" i="219"/>
  <c r="H26" i="219"/>
  <c r="J26" i="219"/>
  <c r="C27" i="219"/>
  <c r="H27" i="219"/>
  <c r="J27" i="219"/>
  <c r="C28" i="219"/>
  <c r="H28" i="219"/>
  <c r="J28" i="219"/>
  <c r="C29" i="219"/>
  <c r="H29" i="219"/>
  <c r="J29" i="219"/>
  <c r="C30" i="219"/>
  <c r="H30" i="219"/>
  <c r="J30" i="219"/>
  <c r="C31" i="219"/>
  <c r="H31" i="219"/>
  <c r="J31" i="219"/>
  <c r="C32" i="219"/>
  <c r="H32" i="219"/>
  <c r="J32" i="219"/>
  <c r="C33" i="219"/>
  <c r="H33" i="219"/>
  <c r="J33" i="219"/>
  <c r="C34" i="219"/>
  <c r="H34" i="219"/>
  <c r="J34" i="219"/>
  <c r="C35" i="219"/>
  <c r="H35" i="219"/>
  <c r="J35" i="219"/>
  <c r="C36" i="219"/>
  <c r="H36" i="219"/>
  <c r="J36" i="219"/>
  <c r="C37" i="219"/>
  <c r="H37" i="219"/>
  <c r="J37" i="219"/>
  <c r="C38" i="219"/>
  <c r="H38" i="219"/>
  <c r="J38" i="219"/>
  <c r="C39" i="219"/>
  <c r="H39" i="219"/>
  <c r="J39" i="219"/>
  <c r="C40" i="219"/>
  <c r="H40" i="219"/>
  <c r="J40" i="219"/>
  <c r="C41" i="219"/>
  <c r="H41" i="219"/>
  <c r="J41" i="219"/>
  <c r="C42" i="219"/>
  <c r="H42" i="219"/>
  <c r="J42" i="219"/>
  <c r="C43" i="219"/>
  <c r="H43" i="219"/>
  <c r="J43" i="219"/>
  <c r="C44" i="219"/>
  <c r="H44" i="219"/>
  <c r="J44" i="219"/>
  <c r="C45" i="219"/>
  <c r="H45" i="219"/>
  <c r="J45" i="219"/>
  <c r="C46" i="219"/>
  <c r="H46" i="219"/>
  <c r="J46" i="219"/>
  <c r="C47" i="219"/>
  <c r="H47" i="219"/>
  <c r="J47" i="219"/>
  <c r="C48" i="219"/>
  <c r="H48" i="219"/>
  <c r="J48" i="219"/>
  <c r="C49" i="219"/>
  <c r="H49" i="219"/>
  <c r="J49" i="219"/>
  <c r="C50" i="219"/>
  <c r="H50" i="219"/>
  <c r="J50" i="219"/>
  <c r="H51" i="219"/>
  <c r="I51" i="219"/>
  <c r="J51" i="219"/>
  <c r="J4" i="220"/>
  <c r="C5" i="220"/>
  <c r="J5" i="220"/>
  <c r="C6" i="220"/>
  <c r="J6" i="220"/>
  <c r="C7" i="220"/>
  <c r="J7" i="220"/>
  <c r="C8" i="220"/>
  <c r="J8" i="220"/>
  <c r="C9" i="220"/>
  <c r="J9" i="220"/>
  <c r="C10" i="220"/>
  <c r="J10" i="220"/>
  <c r="C11" i="220"/>
  <c r="J11" i="220"/>
  <c r="C12" i="220"/>
  <c r="J12" i="220"/>
  <c r="C13" i="220"/>
  <c r="J13" i="220"/>
  <c r="C14" i="220"/>
  <c r="J14" i="220"/>
  <c r="C15" i="220"/>
  <c r="J15" i="220"/>
  <c r="C16" i="220"/>
  <c r="J16" i="220"/>
  <c r="C17" i="220"/>
  <c r="J17" i="220"/>
  <c r="C18" i="220"/>
  <c r="J18" i="220"/>
  <c r="C19" i="220"/>
  <c r="J19" i="220"/>
  <c r="C20" i="220"/>
  <c r="J20" i="220"/>
  <c r="C21" i="220"/>
  <c r="H21" i="220"/>
  <c r="J21" i="220"/>
  <c r="C22" i="220"/>
  <c r="H22" i="220"/>
  <c r="J22" i="220"/>
  <c r="C23" i="220"/>
  <c r="H23" i="220"/>
  <c r="J23" i="220"/>
  <c r="C24" i="220"/>
  <c r="H24" i="220"/>
  <c r="J24" i="220"/>
  <c r="C25" i="220"/>
  <c r="H25" i="220"/>
  <c r="J25" i="220"/>
  <c r="C26" i="220"/>
  <c r="H26" i="220"/>
  <c r="J26" i="220"/>
  <c r="C27" i="220"/>
  <c r="H27" i="220"/>
  <c r="J27" i="220"/>
  <c r="C28" i="220"/>
  <c r="H28" i="220"/>
  <c r="J28" i="220"/>
  <c r="C29" i="220"/>
  <c r="H29" i="220"/>
  <c r="J29" i="220"/>
  <c r="C30" i="220"/>
  <c r="H30" i="220"/>
  <c r="J30" i="220"/>
  <c r="C31" i="220"/>
  <c r="H31" i="220"/>
  <c r="J31" i="220"/>
  <c r="C32" i="220"/>
  <c r="H32" i="220"/>
  <c r="J32" i="220"/>
  <c r="C33" i="220"/>
  <c r="H33" i="220"/>
  <c r="J33" i="220"/>
  <c r="C34" i="220"/>
  <c r="H34" i="220"/>
  <c r="J34" i="220"/>
  <c r="C35" i="220"/>
  <c r="H35" i="220"/>
  <c r="J35" i="220"/>
  <c r="C36" i="220"/>
  <c r="H36" i="220"/>
  <c r="J36" i="220"/>
  <c r="C37" i="220"/>
  <c r="H37" i="220"/>
  <c r="J37" i="220"/>
  <c r="C38" i="220"/>
  <c r="H38" i="220"/>
  <c r="J38" i="220"/>
  <c r="C39" i="220"/>
  <c r="H39" i="220"/>
  <c r="J39" i="220"/>
  <c r="C40" i="220"/>
  <c r="H40" i="220"/>
  <c r="J40" i="220"/>
  <c r="C41" i="220"/>
  <c r="H41" i="220"/>
  <c r="J41" i="220"/>
  <c r="C42" i="220"/>
  <c r="H42" i="220"/>
  <c r="J42" i="220"/>
  <c r="C43" i="220"/>
  <c r="H43" i="220"/>
  <c r="J43" i="220"/>
  <c r="C44" i="220"/>
  <c r="H44" i="220"/>
  <c r="J44" i="220"/>
  <c r="C45" i="220"/>
  <c r="H45" i="220"/>
  <c r="J45" i="220"/>
  <c r="C46" i="220"/>
  <c r="H46" i="220"/>
  <c r="J46" i="220"/>
  <c r="C47" i="220"/>
  <c r="H47" i="220"/>
  <c r="J47" i="220"/>
  <c r="C48" i="220"/>
  <c r="H48" i="220"/>
  <c r="J48" i="220"/>
  <c r="C49" i="220"/>
  <c r="H49" i="220"/>
  <c r="J49" i="220"/>
  <c r="C50" i="220"/>
  <c r="H50" i="220"/>
  <c r="J50" i="220"/>
  <c r="H51" i="220"/>
  <c r="I51" i="220"/>
  <c r="J51" i="220"/>
  <c r="J4" i="221"/>
  <c r="C5" i="221"/>
  <c r="J5" i="221"/>
  <c r="C6" i="221"/>
  <c r="J6" i="221"/>
  <c r="C7" i="221"/>
  <c r="J7" i="221"/>
  <c r="C8" i="221"/>
  <c r="J8" i="221"/>
  <c r="C9" i="221"/>
  <c r="J9" i="221"/>
  <c r="C10" i="221"/>
  <c r="J10" i="221"/>
  <c r="C11" i="221"/>
  <c r="J11" i="221"/>
  <c r="C12" i="221"/>
  <c r="J12" i="221"/>
  <c r="C13" i="221"/>
  <c r="J13" i="221"/>
  <c r="C14" i="221"/>
  <c r="J14" i="221"/>
  <c r="C15" i="221"/>
  <c r="J15" i="221"/>
  <c r="C16" i="221"/>
  <c r="J16" i="221"/>
  <c r="C17" i="221"/>
  <c r="J17" i="221"/>
  <c r="C18" i="221"/>
  <c r="J18" i="221"/>
  <c r="C19" i="221"/>
  <c r="J19" i="221"/>
  <c r="C20" i="221"/>
  <c r="J20" i="221"/>
  <c r="C21" i="221"/>
  <c r="H21" i="221"/>
  <c r="J21" i="221"/>
  <c r="C22" i="221"/>
  <c r="H22" i="221"/>
  <c r="J22" i="221"/>
  <c r="C23" i="221"/>
  <c r="H23" i="221"/>
  <c r="J23" i="221"/>
  <c r="C24" i="221"/>
  <c r="H24" i="221"/>
  <c r="J24" i="221"/>
  <c r="C25" i="221"/>
  <c r="H25" i="221"/>
  <c r="J25" i="221"/>
  <c r="C26" i="221"/>
  <c r="H26" i="221"/>
  <c r="J26" i="221"/>
  <c r="C27" i="221"/>
  <c r="H27" i="221"/>
  <c r="J27" i="221"/>
  <c r="C28" i="221"/>
  <c r="H28" i="221"/>
  <c r="J28" i="221"/>
  <c r="C29" i="221"/>
  <c r="H29" i="221"/>
  <c r="J29" i="221"/>
  <c r="C30" i="221"/>
  <c r="H30" i="221"/>
  <c r="J30" i="221"/>
  <c r="C31" i="221"/>
  <c r="H31" i="221"/>
  <c r="J31" i="221"/>
  <c r="C32" i="221"/>
  <c r="H32" i="221"/>
  <c r="J32" i="221"/>
  <c r="C33" i="221"/>
  <c r="H33" i="221"/>
  <c r="J33" i="221"/>
  <c r="C34" i="221"/>
  <c r="H34" i="221"/>
  <c r="J34" i="221"/>
  <c r="C35" i="221"/>
  <c r="H35" i="221"/>
  <c r="J35" i="221"/>
  <c r="C36" i="221"/>
  <c r="H36" i="221"/>
  <c r="J36" i="221"/>
  <c r="C37" i="221"/>
  <c r="H37" i="221"/>
  <c r="J37" i="221"/>
  <c r="C38" i="221"/>
  <c r="H38" i="221"/>
  <c r="J38" i="221"/>
  <c r="C39" i="221"/>
  <c r="H39" i="221"/>
  <c r="J39" i="221"/>
  <c r="C40" i="221"/>
  <c r="H40" i="221"/>
  <c r="J40" i="221"/>
  <c r="C41" i="221"/>
  <c r="H41" i="221"/>
  <c r="J41" i="221"/>
  <c r="C42" i="221"/>
  <c r="H42" i="221"/>
  <c r="J42" i="221"/>
  <c r="C43" i="221"/>
  <c r="H43" i="221"/>
  <c r="J43" i="221"/>
  <c r="C44" i="221"/>
  <c r="H44" i="221"/>
  <c r="J44" i="221"/>
  <c r="C45" i="221"/>
  <c r="H45" i="221"/>
  <c r="J45" i="221"/>
  <c r="C46" i="221"/>
  <c r="H46" i="221"/>
  <c r="J46" i="221"/>
  <c r="C47" i="221"/>
  <c r="H47" i="221"/>
  <c r="J47" i="221"/>
  <c r="C48" i="221"/>
  <c r="H48" i="221"/>
  <c r="J48" i="221"/>
  <c r="C49" i="221"/>
  <c r="H49" i="221"/>
  <c r="J49" i="221"/>
  <c r="C50" i="221"/>
  <c r="H50" i="221"/>
  <c r="J50" i="221"/>
  <c r="H51" i="221"/>
  <c r="I51" i="221"/>
  <c r="J51" i="221"/>
  <c r="J4" i="222"/>
  <c r="C5" i="222"/>
  <c r="J5" i="222"/>
  <c r="C6" i="222"/>
  <c r="J6" i="222"/>
  <c r="C7" i="222"/>
  <c r="J7" i="222"/>
  <c r="C8" i="222"/>
  <c r="J8" i="222"/>
  <c r="C9" i="222"/>
  <c r="J9" i="222"/>
  <c r="C10" i="222"/>
  <c r="J10" i="222"/>
  <c r="C11" i="222"/>
  <c r="J11" i="222"/>
  <c r="C12" i="222"/>
  <c r="J12" i="222"/>
  <c r="C13" i="222"/>
  <c r="J13" i="222"/>
  <c r="C14" i="222"/>
  <c r="J14" i="222"/>
  <c r="C15" i="222"/>
  <c r="J15" i="222"/>
  <c r="C16" i="222"/>
  <c r="J16" i="222"/>
  <c r="C17" i="222"/>
  <c r="J17" i="222"/>
  <c r="C18" i="222"/>
  <c r="J18" i="222"/>
  <c r="C19" i="222"/>
  <c r="J19" i="222"/>
  <c r="C20" i="222"/>
  <c r="J20" i="222"/>
  <c r="C21" i="222"/>
  <c r="H21" i="222"/>
  <c r="J21" i="222"/>
  <c r="C22" i="222"/>
  <c r="H22" i="222"/>
  <c r="J22" i="222"/>
  <c r="C23" i="222"/>
  <c r="H23" i="222"/>
  <c r="J23" i="222"/>
  <c r="C24" i="222"/>
  <c r="H24" i="222"/>
  <c r="J24" i="222"/>
  <c r="C25" i="222"/>
  <c r="H25" i="222"/>
  <c r="J25" i="222"/>
  <c r="C26" i="222"/>
  <c r="H26" i="222"/>
  <c r="J26" i="222"/>
  <c r="C27" i="222"/>
  <c r="H27" i="222"/>
  <c r="J27" i="222"/>
  <c r="C28" i="222"/>
  <c r="H28" i="222"/>
  <c r="J28" i="222"/>
  <c r="C29" i="222"/>
  <c r="H29" i="222"/>
  <c r="J29" i="222"/>
  <c r="C30" i="222"/>
  <c r="H30" i="222"/>
  <c r="J30" i="222"/>
  <c r="C31" i="222"/>
  <c r="H31" i="222"/>
  <c r="J31" i="222"/>
  <c r="C32" i="222"/>
  <c r="H32" i="222"/>
  <c r="J32" i="222"/>
  <c r="C33" i="222"/>
  <c r="H33" i="222"/>
  <c r="J33" i="222"/>
  <c r="C34" i="222"/>
  <c r="H34" i="222"/>
  <c r="J34" i="222"/>
  <c r="C35" i="222"/>
  <c r="H35" i="222"/>
  <c r="J35" i="222"/>
  <c r="C36" i="222"/>
  <c r="H36" i="222"/>
  <c r="J36" i="222"/>
  <c r="C37" i="222"/>
  <c r="H37" i="222"/>
  <c r="J37" i="222"/>
  <c r="C38" i="222"/>
  <c r="H38" i="222"/>
  <c r="J38" i="222"/>
  <c r="C39" i="222"/>
  <c r="H39" i="222"/>
  <c r="J39" i="222"/>
  <c r="C40" i="222"/>
  <c r="H40" i="222"/>
  <c r="J40" i="222"/>
  <c r="C41" i="222"/>
  <c r="H41" i="222"/>
  <c r="J41" i="222"/>
  <c r="C42" i="222"/>
  <c r="H42" i="222"/>
  <c r="J42" i="222"/>
  <c r="C43" i="222"/>
  <c r="H43" i="222"/>
  <c r="J43" i="222"/>
  <c r="C44" i="222"/>
  <c r="H44" i="222"/>
  <c r="J44" i="222"/>
  <c r="C45" i="222"/>
  <c r="H45" i="222"/>
  <c r="J45" i="222"/>
  <c r="C46" i="222"/>
  <c r="H46" i="222"/>
  <c r="J46" i="222"/>
  <c r="C47" i="222"/>
  <c r="H47" i="222"/>
  <c r="J47" i="222"/>
  <c r="C48" i="222"/>
  <c r="H48" i="222"/>
  <c r="J48" i="222"/>
  <c r="C49" i="222"/>
  <c r="H49" i="222"/>
  <c r="J49" i="222"/>
  <c r="C50" i="222"/>
  <c r="H50" i="222"/>
  <c r="J50" i="222"/>
  <c r="H51" i="222"/>
  <c r="I51" i="222"/>
  <c r="J51" i="222"/>
  <c r="J4" i="223"/>
  <c r="C5" i="223"/>
  <c r="J5" i="223"/>
  <c r="C6" i="223"/>
  <c r="J6" i="223"/>
  <c r="C7" i="223"/>
  <c r="J7" i="223"/>
  <c r="C8" i="223"/>
  <c r="J8" i="223"/>
  <c r="C9" i="223"/>
  <c r="J9" i="223"/>
  <c r="C10" i="223"/>
  <c r="J10" i="223"/>
  <c r="C11" i="223"/>
  <c r="J11" i="223"/>
  <c r="C12" i="223"/>
  <c r="J12" i="223"/>
  <c r="C13" i="223"/>
  <c r="J13" i="223"/>
  <c r="C14" i="223"/>
  <c r="J14" i="223"/>
  <c r="C15" i="223"/>
  <c r="J15" i="223"/>
  <c r="C16" i="223"/>
  <c r="J16" i="223"/>
  <c r="C17" i="223"/>
  <c r="J17" i="223"/>
  <c r="C18" i="223"/>
  <c r="J18" i="223"/>
  <c r="C19" i="223"/>
  <c r="J19" i="223"/>
  <c r="C20" i="223"/>
  <c r="J20" i="223"/>
  <c r="C21" i="223"/>
  <c r="H21" i="223"/>
  <c r="J21" i="223"/>
  <c r="C22" i="223"/>
  <c r="H22" i="223"/>
  <c r="J22" i="223"/>
  <c r="C23" i="223"/>
  <c r="H23" i="223"/>
  <c r="J23" i="223"/>
  <c r="C24" i="223"/>
  <c r="H24" i="223"/>
  <c r="J24" i="223"/>
  <c r="C25" i="223"/>
  <c r="H25" i="223"/>
  <c r="J25" i="223"/>
  <c r="C26" i="223"/>
  <c r="H26" i="223"/>
  <c r="J26" i="223"/>
  <c r="C27" i="223"/>
  <c r="H27" i="223"/>
  <c r="J27" i="223"/>
  <c r="C28" i="223"/>
  <c r="H28" i="223"/>
  <c r="J28" i="223"/>
  <c r="C29" i="223"/>
  <c r="H29" i="223"/>
  <c r="J29" i="223"/>
  <c r="C30" i="223"/>
  <c r="H30" i="223"/>
  <c r="J30" i="223"/>
  <c r="C31" i="223"/>
  <c r="H31" i="223"/>
  <c r="J31" i="223"/>
  <c r="C32" i="223"/>
  <c r="H32" i="223"/>
  <c r="J32" i="223"/>
  <c r="C33" i="223"/>
  <c r="H33" i="223"/>
  <c r="J33" i="223"/>
  <c r="C34" i="223"/>
  <c r="H34" i="223"/>
  <c r="J34" i="223"/>
  <c r="C35" i="223"/>
  <c r="H35" i="223"/>
  <c r="J35" i="223"/>
  <c r="C36" i="223"/>
  <c r="H36" i="223"/>
  <c r="J36" i="223"/>
  <c r="C37" i="223"/>
  <c r="H37" i="223"/>
  <c r="J37" i="223"/>
  <c r="C38" i="223"/>
  <c r="H38" i="223"/>
  <c r="J38" i="223"/>
  <c r="C39" i="223"/>
  <c r="H39" i="223"/>
  <c r="J39" i="223"/>
  <c r="C40" i="223"/>
  <c r="H40" i="223"/>
  <c r="J40" i="223"/>
  <c r="C41" i="223"/>
  <c r="H41" i="223"/>
  <c r="J41" i="223"/>
  <c r="C42" i="223"/>
  <c r="H42" i="223"/>
  <c r="J42" i="223"/>
  <c r="C43" i="223"/>
  <c r="H43" i="223"/>
  <c r="J43" i="223"/>
  <c r="C44" i="223"/>
  <c r="H44" i="223"/>
  <c r="J44" i="223"/>
  <c r="C45" i="223"/>
  <c r="H45" i="223"/>
  <c r="J45" i="223"/>
  <c r="C46" i="223"/>
  <c r="H46" i="223"/>
  <c r="J46" i="223"/>
  <c r="C47" i="223"/>
  <c r="H47" i="223"/>
  <c r="J47" i="223"/>
  <c r="C48" i="223"/>
  <c r="H48" i="223"/>
  <c r="J48" i="223"/>
  <c r="C49" i="223"/>
  <c r="H49" i="223"/>
  <c r="J49" i="223"/>
  <c r="C50" i="223"/>
  <c r="H50" i="223"/>
  <c r="J50" i="223"/>
  <c r="H51" i="223"/>
  <c r="I51" i="223"/>
  <c r="J51" i="223"/>
  <c r="J4" i="224"/>
  <c r="C5" i="224"/>
  <c r="J5" i="224"/>
  <c r="C6" i="224"/>
  <c r="J6" i="224"/>
  <c r="C7" i="224"/>
  <c r="J7" i="224"/>
  <c r="C8" i="224"/>
  <c r="J8" i="224"/>
  <c r="C9" i="224"/>
  <c r="J9" i="224"/>
  <c r="C10" i="224"/>
  <c r="J10" i="224"/>
  <c r="C11" i="224"/>
  <c r="J11" i="224"/>
  <c r="C12" i="224"/>
  <c r="J12" i="224"/>
  <c r="C13" i="224"/>
  <c r="J13" i="224"/>
  <c r="C14" i="224"/>
  <c r="J14" i="224"/>
  <c r="C15" i="224"/>
  <c r="J15" i="224"/>
  <c r="C16" i="224"/>
  <c r="J16" i="224"/>
  <c r="C17" i="224"/>
  <c r="J17" i="224"/>
  <c r="C18" i="224"/>
  <c r="J18" i="224"/>
  <c r="C19" i="224"/>
  <c r="J19" i="224"/>
  <c r="C20" i="224"/>
  <c r="J20" i="224"/>
  <c r="C21" i="224"/>
  <c r="H21" i="224"/>
  <c r="J21" i="224"/>
  <c r="C22" i="224"/>
  <c r="H22" i="224"/>
  <c r="J22" i="224"/>
  <c r="C23" i="224"/>
  <c r="H23" i="224"/>
  <c r="J23" i="224"/>
  <c r="C24" i="224"/>
  <c r="H24" i="224"/>
  <c r="J24" i="224"/>
  <c r="C25" i="224"/>
  <c r="H25" i="224"/>
  <c r="J25" i="224"/>
  <c r="C26" i="224"/>
  <c r="H26" i="224"/>
  <c r="J26" i="224"/>
  <c r="C27" i="224"/>
  <c r="H27" i="224"/>
  <c r="J27" i="224"/>
  <c r="C28" i="224"/>
  <c r="H28" i="224"/>
  <c r="J28" i="224"/>
  <c r="C29" i="224"/>
  <c r="H29" i="224"/>
  <c r="J29" i="224"/>
  <c r="C30" i="224"/>
  <c r="H30" i="224"/>
  <c r="J30" i="224"/>
  <c r="C31" i="224"/>
  <c r="H31" i="224"/>
  <c r="J31" i="224"/>
  <c r="C32" i="224"/>
  <c r="H32" i="224"/>
  <c r="J32" i="224"/>
  <c r="C33" i="224"/>
  <c r="H33" i="224"/>
  <c r="J33" i="224"/>
  <c r="C34" i="224"/>
  <c r="H34" i="224"/>
  <c r="J34" i="224"/>
  <c r="C35" i="224"/>
  <c r="H35" i="224"/>
  <c r="J35" i="224"/>
  <c r="C36" i="224"/>
  <c r="H36" i="224"/>
  <c r="J36" i="224"/>
  <c r="C37" i="224"/>
  <c r="H37" i="224"/>
  <c r="J37" i="224"/>
  <c r="C38" i="224"/>
  <c r="H38" i="224"/>
  <c r="J38" i="224"/>
  <c r="C39" i="224"/>
  <c r="H39" i="224"/>
  <c r="J39" i="224"/>
  <c r="C40" i="224"/>
  <c r="H40" i="224"/>
  <c r="J40" i="224"/>
  <c r="C41" i="224"/>
  <c r="H41" i="224"/>
  <c r="J41" i="224"/>
  <c r="C42" i="224"/>
  <c r="H42" i="224"/>
  <c r="J42" i="224"/>
  <c r="C43" i="224"/>
  <c r="H43" i="224"/>
  <c r="J43" i="224"/>
  <c r="C44" i="224"/>
  <c r="H44" i="224"/>
  <c r="J44" i="224"/>
  <c r="C45" i="224"/>
  <c r="H45" i="224"/>
  <c r="J45" i="224"/>
  <c r="C46" i="224"/>
  <c r="H46" i="224"/>
  <c r="J46" i="224"/>
  <c r="C47" i="224"/>
  <c r="H47" i="224"/>
  <c r="J47" i="224"/>
  <c r="C48" i="224"/>
  <c r="H48" i="224"/>
  <c r="J48" i="224"/>
  <c r="C49" i="224"/>
  <c r="H49" i="224"/>
  <c r="J49" i="224"/>
  <c r="C50" i="224"/>
  <c r="H50" i="224"/>
  <c r="J50" i="224"/>
  <c r="H51" i="224"/>
  <c r="I51" i="224"/>
  <c r="J51" i="224"/>
  <c r="J4" i="225"/>
  <c r="C5" i="225"/>
  <c r="J5" i="225"/>
  <c r="C6" i="225"/>
  <c r="J6" i="225"/>
  <c r="C7" i="225"/>
  <c r="J7" i="225"/>
  <c r="C8" i="225"/>
  <c r="J8" i="225"/>
  <c r="C9" i="225"/>
  <c r="J9" i="225"/>
  <c r="C10" i="225"/>
  <c r="J10" i="225"/>
  <c r="C11" i="225"/>
  <c r="J11" i="225"/>
  <c r="C12" i="225"/>
  <c r="J12" i="225"/>
  <c r="C13" i="225"/>
  <c r="J13" i="225"/>
  <c r="C14" i="225"/>
  <c r="J14" i="225"/>
  <c r="C15" i="225"/>
  <c r="J15" i="225"/>
  <c r="C16" i="225"/>
  <c r="J16" i="225"/>
  <c r="C17" i="225"/>
  <c r="J17" i="225"/>
  <c r="C18" i="225"/>
  <c r="J18" i="225"/>
  <c r="C19" i="225"/>
  <c r="J19" i="225"/>
  <c r="C20" i="225"/>
  <c r="J20" i="225"/>
  <c r="C21" i="225"/>
  <c r="H21" i="225"/>
  <c r="J21" i="225"/>
  <c r="C22" i="225"/>
  <c r="H22" i="225"/>
  <c r="J22" i="225"/>
  <c r="C23" i="225"/>
  <c r="H23" i="225"/>
  <c r="J23" i="225"/>
  <c r="C24" i="225"/>
  <c r="H24" i="225"/>
  <c r="J24" i="225"/>
  <c r="C25" i="225"/>
  <c r="H25" i="225"/>
  <c r="J25" i="225"/>
  <c r="C26" i="225"/>
  <c r="H26" i="225"/>
  <c r="J26" i="225"/>
  <c r="C27" i="225"/>
  <c r="H27" i="225"/>
  <c r="J27" i="225"/>
  <c r="C28" i="225"/>
  <c r="H28" i="225"/>
  <c r="J28" i="225"/>
  <c r="C29" i="225"/>
  <c r="H29" i="225"/>
  <c r="J29" i="225"/>
  <c r="C30" i="225"/>
  <c r="H30" i="225"/>
  <c r="J30" i="225"/>
  <c r="C31" i="225"/>
  <c r="H31" i="225"/>
  <c r="J31" i="225"/>
  <c r="C32" i="225"/>
  <c r="H32" i="225"/>
  <c r="J32" i="225"/>
  <c r="C33" i="225"/>
  <c r="H33" i="225"/>
  <c r="J33" i="225"/>
  <c r="C34" i="225"/>
  <c r="H34" i="225"/>
  <c r="J34" i="225"/>
  <c r="C35" i="225"/>
  <c r="H35" i="225"/>
  <c r="J35" i="225"/>
  <c r="C36" i="225"/>
  <c r="H36" i="225"/>
  <c r="J36" i="225"/>
  <c r="C37" i="225"/>
  <c r="H37" i="225"/>
  <c r="J37" i="225"/>
  <c r="C38" i="225"/>
  <c r="H38" i="225"/>
  <c r="J38" i="225"/>
  <c r="C39" i="225"/>
  <c r="H39" i="225"/>
  <c r="J39" i="225"/>
  <c r="C40" i="225"/>
  <c r="H40" i="225"/>
  <c r="J40" i="225"/>
  <c r="C41" i="225"/>
  <c r="H41" i="225"/>
  <c r="J41" i="225"/>
  <c r="C42" i="225"/>
  <c r="H42" i="225"/>
  <c r="J42" i="225"/>
  <c r="C43" i="225"/>
  <c r="H43" i="225"/>
  <c r="J43" i="225"/>
  <c r="C44" i="225"/>
  <c r="H44" i="225"/>
  <c r="J44" i="225"/>
  <c r="C45" i="225"/>
  <c r="H45" i="225"/>
  <c r="J45" i="225"/>
  <c r="C46" i="225"/>
  <c r="H46" i="225"/>
  <c r="J46" i="225"/>
  <c r="C47" i="225"/>
  <c r="H47" i="225"/>
  <c r="J47" i="225"/>
  <c r="C48" i="225"/>
  <c r="H48" i="225"/>
  <c r="J48" i="225"/>
  <c r="C49" i="225"/>
  <c r="H49" i="225"/>
  <c r="J49" i="225"/>
  <c r="C50" i="225"/>
  <c r="H50" i="225"/>
  <c r="J50" i="225"/>
  <c r="H51" i="225"/>
  <c r="I51" i="225"/>
  <c r="J51" i="225"/>
  <c r="H4" i="226"/>
  <c r="J4" i="226"/>
  <c r="C5" i="226"/>
  <c r="H5" i="226"/>
  <c r="J5" i="226"/>
  <c r="C6" i="226"/>
  <c r="H6" i="226"/>
  <c r="J6" i="226"/>
  <c r="C7" i="226"/>
  <c r="J7" i="226"/>
  <c r="C8" i="226"/>
  <c r="H8" i="226"/>
  <c r="J8" i="226"/>
  <c r="C9" i="226"/>
  <c r="H9" i="226"/>
  <c r="J9" i="226"/>
  <c r="C10" i="226"/>
  <c r="H10" i="226"/>
  <c r="J10" i="226"/>
  <c r="C11" i="226"/>
  <c r="H11" i="226"/>
  <c r="J11" i="226"/>
  <c r="C12" i="226"/>
  <c r="H12" i="226"/>
  <c r="J12" i="226"/>
  <c r="C13" i="226"/>
  <c r="H13" i="226"/>
  <c r="J13" i="226"/>
  <c r="C14" i="226"/>
  <c r="H14" i="226"/>
  <c r="J14" i="226"/>
  <c r="C15" i="226"/>
  <c r="H15" i="226"/>
  <c r="J15" i="226"/>
  <c r="C16" i="226"/>
  <c r="H16" i="226"/>
  <c r="J16" i="226"/>
  <c r="C17" i="226"/>
  <c r="H17" i="226"/>
  <c r="J17" i="226"/>
  <c r="C18" i="226"/>
  <c r="H18" i="226"/>
  <c r="J18" i="226"/>
  <c r="C19" i="226"/>
  <c r="H19" i="226"/>
  <c r="J19" i="226"/>
  <c r="C20" i="226"/>
  <c r="H20" i="226"/>
  <c r="J20" i="226"/>
  <c r="C21" i="226"/>
  <c r="H21" i="226"/>
  <c r="J21" i="226"/>
  <c r="C22" i="226"/>
  <c r="H22" i="226"/>
  <c r="J22" i="226"/>
  <c r="C23" i="226"/>
  <c r="H23" i="226"/>
  <c r="J23" i="226"/>
  <c r="C24" i="226"/>
  <c r="H24" i="226"/>
  <c r="J24" i="226"/>
  <c r="C25" i="226"/>
  <c r="H25" i="226"/>
  <c r="J25" i="226"/>
  <c r="C26" i="226"/>
  <c r="H26" i="226"/>
  <c r="J26" i="226"/>
  <c r="C27" i="226"/>
  <c r="H27" i="226"/>
  <c r="J27" i="226"/>
  <c r="C28" i="226"/>
  <c r="H28" i="226"/>
  <c r="J28" i="226"/>
  <c r="C29" i="226"/>
  <c r="H29" i="226"/>
  <c r="J29" i="226"/>
  <c r="C30" i="226"/>
  <c r="H30" i="226"/>
  <c r="J30" i="226"/>
  <c r="C31" i="226"/>
  <c r="H31" i="226"/>
  <c r="J31" i="226"/>
  <c r="C32" i="226"/>
  <c r="H32" i="226"/>
  <c r="J32" i="226"/>
  <c r="C33" i="226"/>
  <c r="H33" i="226"/>
  <c r="J33" i="226"/>
  <c r="C34" i="226"/>
  <c r="H34" i="226"/>
  <c r="J34" i="226"/>
  <c r="C35" i="226"/>
  <c r="H35" i="226"/>
  <c r="J35" i="226"/>
  <c r="C36" i="226"/>
  <c r="H36" i="226"/>
  <c r="J36" i="226"/>
  <c r="C37" i="226"/>
  <c r="H37" i="226"/>
  <c r="J37" i="226"/>
  <c r="C38" i="226"/>
  <c r="H38" i="226"/>
  <c r="J38" i="226"/>
  <c r="C39" i="226"/>
  <c r="H39" i="226"/>
  <c r="J39" i="226"/>
  <c r="C40" i="226"/>
  <c r="H40" i="226"/>
  <c r="J40" i="226"/>
  <c r="C41" i="226"/>
  <c r="H41" i="226"/>
  <c r="J41" i="226"/>
  <c r="C42" i="226"/>
  <c r="H42" i="226"/>
  <c r="J42" i="226"/>
  <c r="C43" i="226"/>
  <c r="H43" i="226"/>
  <c r="J43" i="226"/>
  <c r="C44" i="226"/>
  <c r="H44" i="226"/>
  <c r="J44" i="226"/>
  <c r="C45" i="226"/>
  <c r="H45" i="226"/>
  <c r="J45" i="226"/>
  <c r="C46" i="226"/>
  <c r="H46" i="226"/>
  <c r="J46" i="226"/>
  <c r="C47" i="226"/>
  <c r="H47" i="226"/>
  <c r="J47" i="226"/>
  <c r="C48" i="226"/>
  <c r="H48" i="226"/>
  <c r="J48" i="226"/>
  <c r="C49" i="226"/>
  <c r="H49" i="226"/>
  <c r="J49" i="226"/>
  <c r="C50" i="226"/>
  <c r="H50" i="226"/>
  <c r="J50" i="226"/>
  <c r="H51" i="226"/>
  <c r="I51" i="226"/>
  <c r="J51" i="226"/>
  <c r="J4" i="227"/>
  <c r="C5" i="227"/>
  <c r="J5" i="227"/>
  <c r="C6" i="227"/>
  <c r="J6" i="227"/>
  <c r="C7" i="227"/>
  <c r="J7" i="227"/>
  <c r="C8" i="227"/>
  <c r="J8" i="227"/>
  <c r="C9" i="227"/>
  <c r="J9" i="227"/>
  <c r="C10" i="227"/>
  <c r="J10" i="227"/>
  <c r="C11" i="227"/>
  <c r="J11" i="227"/>
  <c r="C12" i="227"/>
  <c r="J12" i="227"/>
  <c r="C13" i="227"/>
  <c r="J13" i="227"/>
  <c r="C14" i="227"/>
  <c r="J14" i="227"/>
  <c r="C15" i="227"/>
  <c r="J15" i="227"/>
  <c r="C16" i="227"/>
  <c r="J16" i="227"/>
  <c r="C17" i="227"/>
  <c r="J17" i="227"/>
  <c r="C18" i="227"/>
  <c r="J18" i="227"/>
  <c r="C19" i="227"/>
  <c r="J19" i="227"/>
  <c r="C20" i="227"/>
  <c r="J20" i="227"/>
  <c r="C21" i="227"/>
  <c r="H21" i="227"/>
  <c r="J21" i="227"/>
  <c r="C22" i="227"/>
  <c r="H22" i="227"/>
  <c r="J22" i="227"/>
  <c r="C23" i="227"/>
  <c r="H23" i="227"/>
  <c r="J23" i="227"/>
  <c r="C24" i="227"/>
  <c r="H24" i="227"/>
  <c r="J24" i="227"/>
  <c r="C25" i="227"/>
  <c r="H25" i="227"/>
  <c r="J25" i="227"/>
  <c r="C26" i="227"/>
  <c r="H26" i="227"/>
  <c r="J26" i="227"/>
  <c r="C27" i="227"/>
  <c r="H27" i="227"/>
  <c r="J27" i="227"/>
  <c r="C28" i="227"/>
  <c r="H28" i="227"/>
  <c r="J28" i="227"/>
  <c r="C29" i="227"/>
  <c r="H29" i="227"/>
  <c r="J29" i="227"/>
  <c r="C30" i="227"/>
  <c r="H30" i="227"/>
  <c r="J30" i="227"/>
  <c r="C31" i="227"/>
  <c r="H31" i="227"/>
  <c r="J31" i="227"/>
  <c r="C32" i="227"/>
  <c r="H32" i="227"/>
  <c r="J32" i="227"/>
  <c r="C33" i="227"/>
  <c r="H33" i="227"/>
  <c r="J33" i="227"/>
  <c r="C34" i="227"/>
  <c r="H34" i="227"/>
  <c r="J34" i="227"/>
  <c r="C35" i="227"/>
  <c r="H35" i="227"/>
  <c r="J35" i="227"/>
  <c r="C36" i="227"/>
  <c r="H36" i="227"/>
  <c r="J36" i="227"/>
  <c r="C37" i="227"/>
  <c r="H37" i="227"/>
  <c r="J37" i="227"/>
  <c r="C38" i="227"/>
  <c r="H38" i="227"/>
  <c r="J38" i="227"/>
  <c r="C39" i="227"/>
  <c r="H39" i="227"/>
  <c r="J39" i="227"/>
  <c r="C40" i="227"/>
  <c r="H40" i="227"/>
  <c r="J40" i="227"/>
  <c r="C41" i="227"/>
  <c r="H41" i="227"/>
  <c r="J41" i="227"/>
  <c r="C42" i="227"/>
  <c r="H42" i="227"/>
  <c r="J42" i="227"/>
  <c r="C43" i="227"/>
  <c r="H43" i="227"/>
  <c r="J43" i="227"/>
  <c r="C44" i="227"/>
  <c r="H44" i="227"/>
  <c r="J44" i="227"/>
  <c r="C45" i="227"/>
  <c r="H45" i="227"/>
  <c r="J45" i="227"/>
  <c r="C46" i="227"/>
  <c r="H46" i="227"/>
  <c r="J46" i="227"/>
  <c r="C47" i="227"/>
  <c r="H47" i="227"/>
  <c r="J47" i="227"/>
  <c r="C48" i="227"/>
  <c r="H48" i="227"/>
  <c r="J48" i="227"/>
  <c r="C49" i="227"/>
  <c r="H49" i="227"/>
  <c r="J49" i="227"/>
  <c r="C50" i="227"/>
  <c r="H50" i="227"/>
  <c r="J50" i="227"/>
  <c r="H51" i="227"/>
  <c r="I51" i="227"/>
  <c r="J51" i="227"/>
  <c r="J4" i="228"/>
  <c r="C5" i="228"/>
  <c r="J5" i="228"/>
  <c r="C6" i="228"/>
  <c r="J6" i="228"/>
  <c r="C7" i="228"/>
  <c r="J7" i="228"/>
  <c r="C8" i="228"/>
  <c r="J8" i="228"/>
  <c r="C9" i="228"/>
  <c r="J9" i="228"/>
  <c r="C10" i="228"/>
  <c r="J10" i="228"/>
  <c r="C11" i="228"/>
  <c r="J11" i="228"/>
  <c r="C12" i="228"/>
  <c r="J12" i="228"/>
  <c r="C13" i="228"/>
  <c r="J13" i="228"/>
  <c r="C14" i="228"/>
  <c r="J14" i="228"/>
  <c r="C15" i="228"/>
  <c r="J15" i="228"/>
  <c r="C16" i="228"/>
  <c r="J16" i="228"/>
  <c r="C17" i="228"/>
  <c r="J17" i="228"/>
  <c r="C18" i="228"/>
  <c r="J18" i="228"/>
  <c r="C19" i="228"/>
  <c r="J19" i="228"/>
  <c r="C20" i="228"/>
  <c r="J20" i="228"/>
  <c r="C21" i="228"/>
  <c r="H21" i="228"/>
  <c r="J21" i="228"/>
  <c r="C22" i="228"/>
  <c r="H22" i="228"/>
  <c r="J22" i="228"/>
  <c r="C23" i="228"/>
  <c r="H23" i="228"/>
  <c r="J23" i="228"/>
  <c r="C24" i="228"/>
  <c r="H24" i="228"/>
  <c r="J24" i="228"/>
  <c r="C25" i="228"/>
  <c r="H25" i="228"/>
  <c r="J25" i="228"/>
  <c r="C26" i="228"/>
  <c r="H26" i="228"/>
  <c r="J26" i="228"/>
  <c r="C27" i="228"/>
  <c r="H27" i="228"/>
  <c r="J27" i="228"/>
  <c r="C28" i="228"/>
  <c r="H28" i="228"/>
  <c r="J28" i="228"/>
  <c r="C29" i="228"/>
  <c r="H29" i="228"/>
  <c r="J29" i="228"/>
  <c r="C30" i="228"/>
  <c r="H30" i="228"/>
  <c r="J30" i="228"/>
  <c r="C31" i="228"/>
  <c r="H31" i="228"/>
  <c r="J31" i="228"/>
  <c r="C32" i="228"/>
  <c r="H32" i="228"/>
  <c r="J32" i="228"/>
  <c r="C33" i="228"/>
  <c r="H33" i="228"/>
  <c r="J33" i="228"/>
  <c r="C34" i="228"/>
  <c r="H34" i="228"/>
  <c r="J34" i="228"/>
  <c r="C35" i="228"/>
  <c r="H35" i="228"/>
  <c r="J35" i="228"/>
  <c r="C36" i="228"/>
  <c r="H36" i="228"/>
  <c r="J36" i="228"/>
  <c r="C37" i="228"/>
  <c r="H37" i="228"/>
  <c r="J37" i="228"/>
  <c r="C38" i="228"/>
  <c r="H38" i="228"/>
  <c r="J38" i="228"/>
  <c r="C39" i="228"/>
  <c r="H39" i="228"/>
  <c r="J39" i="228"/>
  <c r="C40" i="228"/>
  <c r="H40" i="228"/>
  <c r="J40" i="228"/>
  <c r="C41" i="228"/>
  <c r="H41" i="228"/>
  <c r="J41" i="228"/>
  <c r="C42" i="228"/>
  <c r="H42" i="228"/>
  <c r="J42" i="228"/>
  <c r="C43" i="228"/>
  <c r="H43" i="228"/>
  <c r="J43" i="228"/>
  <c r="C44" i="228"/>
  <c r="H44" i="228"/>
  <c r="J44" i="228"/>
  <c r="C45" i="228"/>
  <c r="H45" i="228"/>
  <c r="J45" i="228"/>
  <c r="C46" i="228"/>
  <c r="H46" i="228"/>
  <c r="J46" i="228"/>
  <c r="C47" i="228"/>
  <c r="H47" i="228"/>
  <c r="J47" i="228"/>
  <c r="C48" i="228"/>
  <c r="H48" i="228"/>
  <c r="J48" i="228"/>
  <c r="C49" i="228"/>
  <c r="H49" i="228"/>
  <c r="J49" i="228"/>
  <c r="C50" i="228"/>
  <c r="H50" i="228"/>
  <c r="J50" i="228"/>
  <c r="H51" i="228"/>
  <c r="I51" i="228"/>
  <c r="J51" i="228"/>
  <c r="J4" i="239"/>
  <c r="C5" i="239"/>
  <c r="J5" i="239"/>
  <c r="C6" i="239"/>
  <c r="J6" i="239"/>
  <c r="C7" i="239"/>
  <c r="J7" i="239"/>
  <c r="C8" i="239"/>
  <c r="J8" i="239"/>
  <c r="C9" i="239"/>
  <c r="J9" i="239"/>
  <c r="C10" i="239"/>
  <c r="J10" i="239"/>
  <c r="C11" i="239"/>
  <c r="J11" i="239"/>
  <c r="C12" i="239"/>
  <c r="J12" i="239"/>
  <c r="C13" i="239"/>
  <c r="J13" i="239"/>
  <c r="C14" i="239"/>
  <c r="J14" i="239"/>
  <c r="C15" i="239"/>
  <c r="J15" i="239"/>
  <c r="C16" i="239"/>
  <c r="J16" i="239"/>
  <c r="C17" i="239"/>
  <c r="J17" i="239"/>
  <c r="C18" i="239"/>
  <c r="J18" i="239"/>
  <c r="C19" i="239"/>
  <c r="J19" i="239"/>
  <c r="C20" i="239"/>
  <c r="J20" i="239"/>
  <c r="C21" i="239"/>
  <c r="H21" i="239"/>
  <c r="J21" i="239"/>
  <c r="C22" i="239"/>
  <c r="H22" i="239"/>
  <c r="J22" i="239"/>
  <c r="C23" i="239"/>
  <c r="H23" i="239"/>
  <c r="J23" i="239"/>
  <c r="C24" i="239"/>
  <c r="H24" i="239"/>
  <c r="J24" i="239"/>
  <c r="C25" i="239"/>
  <c r="H25" i="239"/>
  <c r="J25" i="239"/>
  <c r="C26" i="239"/>
  <c r="H26" i="239"/>
  <c r="J26" i="239"/>
  <c r="C27" i="239"/>
  <c r="H27" i="239"/>
  <c r="J27" i="239"/>
  <c r="C28" i="239"/>
  <c r="H28" i="239"/>
  <c r="J28" i="239"/>
  <c r="C29" i="239"/>
  <c r="H29" i="239"/>
  <c r="J29" i="239"/>
  <c r="C30" i="239"/>
  <c r="H30" i="239"/>
  <c r="J30" i="239"/>
  <c r="C31" i="239"/>
  <c r="H31" i="239"/>
  <c r="J31" i="239"/>
  <c r="C32" i="239"/>
  <c r="H32" i="239"/>
  <c r="J32" i="239"/>
  <c r="C33" i="239"/>
  <c r="H33" i="239"/>
  <c r="J33" i="239"/>
  <c r="C34" i="239"/>
  <c r="H34" i="239"/>
  <c r="J34" i="239"/>
  <c r="C35" i="239"/>
  <c r="H35" i="239"/>
  <c r="J35" i="239"/>
  <c r="C36" i="239"/>
  <c r="H36" i="239"/>
  <c r="J36" i="239"/>
  <c r="C37" i="239"/>
  <c r="H37" i="239"/>
  <c r="J37" i="239"/>
  <c r="C38" i="239"/>
  <c r="H38" i="239"/>
  <c r="J38" i="239"/>
  <c r="C39" i="239"/>
  <c r="H39" i="239"/>
  <c r="J39" i="239"/>
  <c r="C40" i="239"/>
  <c r="H40" i="239"/>
  <c r="J40" i="239"/>
  <c r="C41" i="239"/>
  <c r="H41" i="239"/>
  <c r="J41" i="239"/>
  <c r="C42" i="239"/>
  <c r="H42" i="239"/>
  <c r="J42" i="239"/>
  <c r="C43" i="239"/>
  <c r="H43" i="239"/>
  <c r="J43" i="239"/>
  <c r="C44" i="239"/>
  <c r="H44" i="239"/>
  <c r="J44" i="239"/>
  <c r="C45" i="239"/>
  <c r="H45" i="239"/>
  <c r="J45" i="239"/>
  <c r="C46" i="239"/>
  <c r="H46" i="239"/>
  <c r="J46" i="239"/>
  <c r="C47" i="239"/>
  <c r="H47" i="239"/>
  <c r="J47" i="239"/>
  <c r="C48" i="239"/>
  <c r="H48" i="239"/>
  <c r="J48" i="239"/>
  <c r="C49" i="239"/>
  <c r="H49" i="239"/>
  <c r="J49" i="239"/>
  <c r="C50" i="239"/>
  <c r="H50" i="239"/>
  <c r="J50" i="239"/>
  <c r="H51" i="239"/>
  <c r="I51" i="239"/>
  <c r="J51" i="239"/>
  <c r="H4" i="240"/>
  <c r="J4" i="240"/>
  <c r="C5" i="240"/>
  <c r="H5" i="240"/>
  <c r="J5" i="240"/>
  <c r="C6" i="240"/>
  <c r="H6" i="240"/>
  <c r="J6" i="240"/>
  <c r="C7" i="240"/>
  <c r="H7" i="240"/>
  <c r="J7" i="240"/>
  <c r="C8" i="240"/>
  <c r="J8" i="240"/>
  <c r="C9" i="240"/>
  <c r="H9" i="240"/>
  <c r="J9" i="240"/>
  <c r="C10" i="240"/>
  <c r="H10" i="240"/>
  <c r="J10" i="240"/>
  <c r="C11" i="240"/>
  <c r="H11" i="240"/>
  <c r="J11" i="240"/>
  <c r="C12" i="240"/>
  <c r="H12" i="240"/>
  <c r="J12" i="240"/>
  <c r="C13" i="240"/>
  <c r="H13" i="240"/>
  <c r="J13" i="240"/>
  <c r="C14" i="240"/>
  <c r="H14" i="240"/>
  <c r="J14" i="240"/>
  <c r="C15" i="240"/>
  <c r="H15" i="240"/>
  <c r="J15" i="240"/>
  <c r="C16" i="240"/>
  <c r="H16" i="240"/>
  <c r="J16" i="240"/>
  <c r="C17" i="240"/>
  <c r="H17" i="240"/>
  <c r="J17" i="240"/>
  <c r="C18" i="240"/>
  <c r="H18" i="240"/>
  <c r="J18" i="240"/>
  <c r="C19" i="240"/>
  <c r="H19" i="240"/>
  <c r="J19" i="240"/>
  <c r="C20" i="240"/>
  <c r="H20" i="240"/>
  <c r="J20" i="240"/>
  <c r="C21" i="240"/>
  <c r="H21" i="240"/>
  <c r="J21" i="240"/>
  <c r="C22" i="240"/>
  <c r="H22" i="240"/>
  <c r="J22" i="240"/>
  <c r="C23" i="240"/>
  <c r="H23" i="240"/>
  <c r="J23" i="240"/>
  <c r="C24" i="240"/>
  <c r="H24" i="240"/>
  <c r="J24" i="240"/>
  <c r="C25" i="240"/>
  <c r="H25" i="240"/>
  <c r="J25" i="240"/>
  <c r="C26" i="240"/>
  <c r="H26" i="240"/>
  <c r="J26" i="240"/>
  <c r="C27" i="240"/>
  <c r="H27" i="240"/>
  <c r="J27" i="240"/>
  <c r="C28" i="240"/>
  <c r="H28" i="240"/>
  <c r="J28" i="240"/>
  <c r="C29" i="240"/>
  <c r="H29" i="240"/>
  <c r="J29" i="240"/>
  <c r="C30" i="240"/>
  <c r="H30" i="240"/>
  <c r="J30" i="240"/>
  <c r="C31" i="240"/>
  <c r="H31" i="240"/>
  <c r="J31" i="240"/>
  <c r="C32" i="240"/>
  <c r="H32" i="240"/>
  <c r="J32" i="240"/>
  <c r="C33" i="240"/>
  <c r="H33" i="240"/>
  <c r="J33" i="240"/>
  <c r="C34" i="240"/>
  <c r="H34" i="240"/>
  <c r="J34" i="240"/>
  <c r="C35" i="240"/>
  <c r="H35" i="240"/>
  <c r="J35" i="240"/>
  <c r="C36" i="240"/>
  <c r="H36" i="240"/>
  <c r="J36" i="240"/>
  <c r="C37" i="240"/>
  <c r="H37" i="240"/>
  <c r="J37" i="240"/>
  <c r="C38" i="240"/>
  <c r="H38" i="240"/>
  <c r="J38" i="240"/>
  <c r="C39" i="240"/>
  <c r="H39" i="240"/>
  <c r="J39" i="240"/>
  <c r="C40" i="240"/>
  <c r="H40" i="240"/>
  <c r="J40" i="240"/>
  <c r="C41" i="240"/>
  <c r="H41" i="240"/>
  <c r="J41" i="240"/>
  <c r="C42" i="240"/>
  <c r="H42" i="240"/>
  <c r="J42" i="240"/>
  <c r="C43" i="240"/>
  <c r="H43" i="240"/>
  <c r="J43" i="240"/>
  <c r="C44" i="240"/>
  <c r="H44" i="240"/>
  <c r="J44" i="240"/>
  <c r="C45" i="240"/>
  <c r="H45" i="240"/>
  <c r="J45" i="240"/>
  <c r="C46" i="240"/>
  <c r="H46" i="240"/>
  <c r="J46" i="240"/>
  <c r="C47" i="240"/>
  <c r="H47" i="240"/>
  <c r="J47" i="240"/>
  <c r="C48" i="240"/>
  <c r="H48" i="240"/>
  <c r="J48" i="240"/>
  <c r="C49" i="240"/>
  <c r="H49" i="240"/>
  <c r="J49" i="240"/>
  <c r="C50" i="240"/>
  <c r="H50" i="240"/>
  <c r="J50" i="240"/>
  <c r="H51" i="240"/>
  <c r="I51" i="240"/>
  <c r="J51" i="240"/>
  <c r="H4" i="243"/>
  <c r="J4" i="243"/>
  <c r="C5" i="243"/>
  <c r="H5" i="243"/>
  <c r="J5" i="243"/>
  <c r="C6" i="243"/>
  <c r="H6" i="243"/>
  <c r="J6" i="243"/>
  <c r="C7" i="243"/>
  <c r="H7" i="243"/>
  <c r="J7" i="243"/>
  <c r="C8" i="243"/>
  <c r="H8" i="243"/>
  <c r="J8" i="243"/>
  <c r="C9" i="243"/>
  <c r="H9" i="243"/>
  <c r="J9" i="243"/>
  <c r="C10" i="243"/>
  <c r="H10" i="243"/>
  <c r="J10" i="243"/>
  <c r="C11" i="243"/>
  <c r="H11" i="243"/>
  <c r="J11" i="243"/>
  <c r="C12" i="243"/>
  <c r="H12" i="243"/>
  <c r="J12" i="243"/>
  <c r="C13" i="243"/>
  <c r="H13" i="243"/>
  <c r="J13" i="243"/>
  <c r="C14" i="243"/>
  <c r="H14" i="243"/>
  <c r="J14" i="243"/>
  <c r="C15" i="243"/>
  <c r="H15" i="243"/>
  <c r="J15" i="243"/>
  <c r="C16" i="243"/>
  <c r="H16" i="243"/>
  <c r="J16" i="243"/>
  <c r="C17" i="243"/>
  <c r="H17" i="243"/>
  <c r="J17" i="243"/>
  <c r="C18" i="243"/>
  <c r="H18" i="243"/>
  <c r="J18" i="243"/>
  <c r="C19" i="243"/>
  <c r="H19" i="243"/>
  <c r="J19" i="243"/>
  <c r="C20" i="243"/>
  <c r="H20" i="243"/>
  <c r="J20" i="243"/>
  <c r="C21" i="243"/>
  <c r="H21" i="243"/>
  <c r="J21" i="243"/>
  <c r="C22" i="243"/>
  <c r="H22" i="243"/>
  <c r="J22" i="243"/>
  <c r="C23" i="243"/>
  <c r="H23" i="243"/>
  <c r="J23" i="243"/>
  <c r="C24" i="243"/>
  <c r="H24" i="243"/>
  <c r="J24" i="243"/>
  <c r="C25" i="243"/>
  <c r="H25" i="243"/>
  <c r="J25" i="243"/>
  <c r="C26" i="243"/>
  <c r="H26" i="243"/>
  <c r="J26" i="243"/>
  <c r="C27" i="243"/>
  <c r="H27" i="243"/>
  <c r="J27" i="243"/>
  <c r="C28" i="243"/>
  <c r="H28" i="243"/>
  <c r="J28" i="243"/>
  <c r="C29" i="243"/>
  <c r="H29" i="243"/>
  <c r="J29" i="243"/>
  <c r="C30" i="243"/>
  <c r="H30" i="243"/>
  <c r="J30" i="243"/>
  <c r="C31" i="243"/>
  <c r="H31" i="243"/>
  <c r="J31" i="243"/>
  <c r="C32" i="243"/>
  <c r="H32" i="243"/>
  <c r="J32" i="243"/>
  <c r="C33" i="243"/>
  <c r="H33" i="243"/>
  <c r="J33" i="243"/>
  <c r="C34" i="243"/>
  <c r="H34" i="243"/>
  <c r="J34" i="243"/>
  <c r="C35" i="243"/>
  <c r="H35" i="243"/>
  <c r="J35" i="243"/>
  <c r="C36" i="243"/>
  <c r="H36" i="243"/>
  <c r="J36" i="243"/>
  <c r="C37" i="243"/>
  <c r="H37" i="243"/>
  <c r="J37" i="243"/>
  <c r="C38" i="243"/>
  <c r="H38" i="243"/>
  <c r="J38" i="243"/>
  <c r="C39" i="243"/>
  <c r="H39" i="243"/>
  <c r="J39" i="243"/>
  <c r="C40" i="243"/>
  <c r="H40" i="243"/>
  <c r="J40" i="243"/>
  <c r="C41" i="243"/>
  <c r="H41" i="243"/>
  <c r="J41" i="243"/>
  <c r="C42" i="243"/>
  <c r="H42" i="243"/>
  <c r="J42" i="243"/>
  <c r="C43" i="243"/>
  <c r="H43" i="243"/>
  <c r="J43" i="243"/>
  <c r="C44" i="243"/>
  <c r="H44" i="243"/>
  <c r="J44" i="243"/>
  <c r="C45" i="243"/>
  <c r="H45" i="243"/>
  <c r="J45" i="243"/>
  <c r="C46" i="243"/>
  <c r="H46" i="243"/>
  <c r="J46" i="243"/>
  <c r="C47" i="243"/>
  <c r="H47" i="243"/>
  <c r="J47" i="243"/>
  <c r="C48" i="243"/>
  <c r="H48" i="243"/>
  <c r="J48" i="243"/>
  <c r="C49" i="243"/>
  <c r="H49" i="243"/>
  <c r="J49" i="243"/>
  <c r="C50" i="243"/>
  <c r="H50" i="243"/>
  <c r="J50" i="243"/>
  <c r="H51" i="243"/>
  <c r="I51" i="243"/>
  <c r="J51" i="243"/>
  <c r="H4" i="244"/>
  <c r="J4" i="244"/>
  <c r="C5" i="244"/>
  <c r="J5" i="244"/>
  <c r="C6" i="244"/>
  <c r="H6" i="244"/>
  <c r="J6" i="244"/>
  <c r="C7" i="244"/>
  <c r="H7" i="244"/>
  <c r="J7" i="244"/>
  <c r="C8" i="244"/>
  <c r="J8" i="244"/>
  <c r="C9" i="244"/>
  <c r="J9" i="244"/>
  <c r="C10" i="244"/>
  <c r="H10" i="244"/>
  <c r="J10" i="244"/>
  <c r="C11" i="244"/>
  <c r="H11" i="244"/>
  <c r="J11" i="244"/>
  <c r="C12" i="244"/>
  <c r="H12" i="244"/>
  <c r="J12" i="244"/>
  <c r="C13" i="244"/>
  <c r="H13" i="244"/>
  <c r="J13" i="244"/>
  <c r="C14" i="244"/>
  <c r="H14" i="244"/>
  <c r="J14" i="244"/>
  <c r="C15" i="244"/>
  <c r="H15" i="244"/>
  <c r="J15" i="244"/>
  <c r="C16" i="244"/>
  <c r="H16" i="244"/>
  <c r="J16" i="244"/>
  <c r="C17" i="244"/>
  <c r="H17" i="244"/>
  <c r="J17" i="244"/>
  <c r="C18" i="244"/>
  <c r="H18" i="244"/>
  <c r="J18" i="244"/>
  <c r="C19" i="244"/>
  <c r="H19" i="244"/>
  <c r="J19" i="244"/>
  <c r="C20" i="244"/>
  <c r="H20" i="244"/>
  <c r="J20" i="244"/>
  <c r="C21" i="244"/>
  <c r="H21" i="244"/>
  <c r="J21" i="244"/>
  <c r="C22" i="244"/>
  <c r="H22" i="244"/>
  <c r="J22" i="244"/>
  <c r="C23" i="244"/>
  <c r="H23" i="244"/>
  <c r="J23" i="244"/>
  <c r="C24" i="244"/>
  <c r="H24" i="244"/>
  <c r="J24" i="244"/>
  <c r="C25" i="244"/>
  <c r="H25" i="244"/>
  <c r="J25" i="244"/>
  <c r="C26" i="244"/>
  <c r="H26" i="244"/>
  <c r="J26" i="244"/>
  <c r="C27" i="244"/>
  <c r="H27" i="244"/>
  <c r="J27" i="244"/>
  <c r="C28" i="244"/>
  <c r="H28" i="244"/>
  <c r="J28" i="244"/>
  <c r="C29" i="244"/>
  <c r="H29" i="244"/>
  <c r="J29" i="244"/>
  <c r="C30" i="244"/>
  <c r="H30" i="244"/>
  <c r="J30" i="244"/>
  <c r="C31" i="244"/>
  <c r="H31" i="244"/>
  <c r="J31" i="244"/>
  <c r="C32" i="244"/>
  <c r="H32" i="244"/>
  <c r="J32" i="244"/>
  <c r="C33" i="244"/>
  <c r="H33" i="244"/>
  <c r="J33" i="244"/>
  <c r="C34" i="244"/>
  <c r="H34" i="244"/>
  <c r="J34" i="244"/>
  <c r="C35" i="244"/>
  <c r="H35" i="244"/>
  <c r="J35" i="244"/>
  <c r="C36" i="244"/>
  <c r="H36" i="244"/>
  <c r="J36" i="244"/>
  <c r="C37" i="244"/>
  <c r="H37" i="244"/>
  <c r="J37" i="244"/>
  <c r="C38" i="244"/>
  <c r="H38" i="244"/>
  <c r="J38" i="244"/>
  <c r="C39" i="244"/>
  <c r="H39" i="244"/>
  <c r="J39" i="244"/>
  <c r="C40" i="244"/>
  <c r="H40" i="244"/>
  <c r="J40" i="244"/>
  <c r="C41" i="244"/>
  <c r="H41" i="244"/>
  <c r="J41" i="244"/>
  <c r="C42" i="244"/>
  <c r="H42" i="244"/>
  <c r="J42" i="244"/>
  <c r="C43" i="244"/>
  <c r="H43" i="244"/>
  <c r="J43" i="244"/>
  <c r="C44" i="244"/>
  <c r="H44" i="244"/>
  <c r="J44" i="244"/>
  <c r="C45" i="244"/>
  <c r="H45" i="244"/>
  <c r="J45" i="244"/>
  <c r="C46" i="244"/>
  <c r="H46" i="244"/>
  <c r="J46" i="244"/>
  <c r="C47" i="244"/>
  <c r="H47" i="244"/>
  <c r="J47" i="244"/>
  <c r="C48" i="244"/>
  <c r="H48" i="244"/>
  <c r="J48" i="244"/>
  <c r="C49" i="244"/>
  <c r="H49" i="244"/>
  <c r="J49" i="244"/>
  <c r="C50" i="244"/>
  <c r="H50" i="244"/>
  <c r="J50" i="244"/>
  <c r="H51" i="244"/>
  <c r="I51" i="244"/>
  <c r="J51" i="244"/>
  <c r="H4" i="245"/>
  <c r="J4" i="245"/>
  <c r="C5" i="245"/>
  <c r="J5" i="245"/>
  <c r="C6" i="245"/>
  <c r="H6" i="245"/>
  <c r="J6" i="245"/>
  <c r="C7" i="245"/>
  <c r="H7" i="245"/>
  <c r="J7" i="245"/>
  <c r="C8" i="245"/>
  <c r="H8" i="245"/>
  <c r="J8" i="245"/>
  <c r="C9" i="245"/>
  <c r="H9" i="245"/>
  <c r="J9" i="245"/>
  <c r="C10" i="245"/>
  <c r="H10" i="245"/>
  <c r="J10" i="245"/>
  <c r="C11" i="245"/>
  <c r="H11" i="245"/>
  <c r="J11" i="245"/>
  <c r="C12" i="245"/>
  <c r="H12" i="245"/>
  <c r="J12" i="245"/>
  <c r="C13" i="245"/>
  <c r="H13" i="245"/>
  <c r="J13" i="245"/>
  <c r="C14" i="245"/>
  <c r="H14" i="245"/>
  <c r="J14" i="245"/>
  <c r="C15" i="245"/>
  <c r="H15" i="245"/>
  <c r="J15" i="245"/>
  <c r="C16" i="245"/>
  <c r="H16" i="245"/>
  <c r="J16" i="245"/>
  <c r="C17" i="245"/>
  <c r="H17" i="245"/>
  <c r="J17" i="245"/>
  <c r="C18" i="245"/>
  <c r="H18" i="245"/>
  <c r="J18" i="245"/>
  <c r="C19" i="245"/>
  <c r="H19" i="245"/>
  <c r="J19" i="245"/>
  <c r="C20" i="245"/>
  <c r="H20" i="245"/>
  <c r="J20" i="245"/>
  <c r="C21" i="245"/>
  <c r="H21" i="245"/>
  <c r="J21" i="245"/>
  <c r="C22" i="245"/>
  <c r="H22" i="245"/>
  <c r="J22" i="245"/>
  <c r="C23" i="245"/>
  <c r="H23" i="245"/>
  <c r="J23" i="245"/>
  <c r="C24" i="245"/>
  <c r="H24" i="245"/>
  <c r="J24" i="245"/>
  <c r="C25" i="245"/>
  <c r="H25" i="245"/>
  <c r="J25" i="245"/>
  <c r="C26" i="245"/>
  <c r="H26" i="245"/>
  <c r="J26" i="245"/>
  <c r="C27" i="245"/>
  <c r="H27" i="245"/>
  <c r="J27" i="245"/>
  <c r="C28" i="245"/>
  <c r="H28" i="245"/>
  <c r="J28" i="245"/>
  <c r="C29" i="245"/>
  <c r="H29" i="245"/>
  <c r="J29" i="245"/>
  <c r="C30" i="245"/>
  <c r="H30" i="245"/>
  <c r="J30" i="245"/>
  <c r="C31" i="245"/>
  <c r="H31" i="245"/>
  <c r="J31" i="245"/>
  <c r="C32" i="245"/>
  <c r="H32" i="245"/>
  <c r="J32" i="245"/>
  <c r="C33" i="245"/>
  <c r="H33" i="245"/>
  <c r="J33" i="245"/>
  <c r="C34" i="245"/>
  <c r="H34" i="245"/>
  <c r="J34" i="245"/>
  <c r="C35" i="245"/>
  <c r="H35" i="245"/>
  <c r="J35" i="245"/>
  <c r="C36" i="245"/>
  <c r="H36" i="245"/>
  <c r="J36" i="245"/>
  <c r="C37" i="245"/>
  <c r="H37" i="245"/>
  <c r="J37" i="245"/>
  <c r="C38" i="245"/>
  <c r="H38" i="245"/>
  <c r="J38" i="245"/>
  <c r="C39" i="245"/>
  <c r="H39" i="245"/>
  <c r="J39" i="245"/>
  <c r="C40" i="245"/>
  <c r="H40" i="245"/>
  <c r="J40" i="245"/>
  <c r="C41" i="245"/>
  <c r="H41" i="245"/>
  <c r="J41" i="245"/>
  <c r="C42" i="245"/>
  <c r="H42" i="245"/>
  <c r="J42" i="245"/>
  <c r="C43" i="245"/>
  <c r="H43" i="245"/>
  <c r="J43" i="245"/>
  <c r="C44" i="245"/>
  <c r="H44" i="245"/>
  <c r="J44" i="245"/>
  <c r="C45" i="245"/>
  <c r="H45" i="245"/>
  <c r="J45" i="245"/>
  <c r="C46" i="245"/>
  <c r="H46" i="245"/>
  <c r="J46" i="245"/>
  <c r="C47" i="245"/>
  <c r="H47" i="245"/>
  <c r="J47" i="245"/>
  <c r="C48" i="245"/>
  <c r="H48" i="245"/>
  <c r="J48" i="245"/>
  <c r="C49" i="245"/>
  <c r="H49" i="245"/>
  <c r="J49" i="245"/>
  <c r="C50" i="245"/>
  <c r="H50" i="245"/>
  <c r="J50" i="245"/>
  <c r="H51" i="245"/>
  <c r="I51" i="245"/>
  <c r="J51" i="245"/>
  <c r="J4" i="246"/>
  <c r="C5" i="246"/>
  <c r="J5" i="246"/>
  <c r="C6" i="246"/>
  <c r="J6" i="246"/>
  <c r="C7" i="246"/>
  <c r="J7" i="246"/>
  <c r="C8" i="246"/>
  <c r="J8" i="246"/>
  <c r="C9" i="246"/>
  <c r="J9" i="246"/>
  <c r="C10" i="246"/>
  <c r="J10" i="246"/>
  <c r="C11" i="246"/>
  <c r="J11" i="246"/>
  <c r="C12" i="246"/>
  <c r="J12" i="246"/>
  <c r="C13" i="246"/>
  <c r="J13" i="246"/>
  <c r="C14" i="246"/>
  <c r="J14" i="246"/>
  <c r="C15" i="246"/>
  <c r="J15" i="246"/>
  <c r="C16" i="246"/>
  <c r="J16" i="246"/>
  <c r="C17" i="246"/>
  <c r="J17" i="246"/>
  <c r="C18" i="246"/>
  <c r="J18" i="246"/>
  <c r="C19" i="246"/>
  <c r="J19" i="246"/>
  <c r="C20" i="246"/>
  <c r="J20" i="246"/>
  <c r="C21" i="246"/>
  <c r="H21" i="246"/>
  <c r="J21" i="246"/>
  <c r="C22" i="246"/>
  <c r="H22" i="246"/>
  <c r="J22" i="246"/>
  <c r="C23" i="246"/>
  <c r="H23" i="246"/>
  <c r="J23" i="246"/>
  <c r="C24" i="246"/>
  <c r="H24" i="246"/>
  <c r="J24" i="246"/>
  <c r="C25" i="246"/>
  <c r="H25" i="246"/>
  <c r="J25" i="246"/>
  <c r="C26" i="246"/>
  <c r="H26" i="246"/>
  <c r="J26" i="246"/>
  <c r="C27" i="246"/>
  <c r="H27" i="246"/>
  <c r="J27" i="246"/>
  <c r="C28" i="246"/>
  <c r="H28" i="246"/>
  <c r="J28" i="246"/>
  <c r="C29" i="246"/>
  <c r="H29" i="246"/>
  <c r="J29" i="246"/>
  <c r="C30" i="246"/>
  <c r="H30" i="246"/>
  <c r="J30" i="246"/>
  <c r="C31" i="246"/>
  <c r="H31" i="246"/>
  <c r="J31" i="246"/>
  <c r="C32" i="246"/>
  <c r="H32" i="246"/>
  <c r="J32" i="246"/>
  <c r="C33" i="246"/>
  <c r="H33" i="246"/>
  <c r="J33" i="246"/>
  <c r="C34" i="246"/>
  <c r="H34" i="246"/>
  <c r="J34" i="246"/>
  <c r="C35" i="246"/>
  <c r="H35" i="246"/>
  <c r="J35" i="246"/>
  <c r="C36" i="246"/>
  <c r="H36" i="246"/>
  <c r="J36" i="246"/>
  <c r="C37" i="246"/>
  <c r="H37" i="246"/>
  <c r="J37" i="246"/>
  <c r="C38" i="246"/>
  <c r="H38" i="246"/>
  <c r="J38" i="246"/>
  <c r="C39" i="246"/>
  <c r="H39" i="246"/>
  <c r="J39" i="246"/>
  <c r="C40" i="246"/>
  <c r="H40" i="246"/>
  <c r="J40" i="246"/>
  <c r="C41" i="246"/>
  <c r="H41" i="246"/>
  <c r="J41" i="246"/>
  <c r="C42" i="246"/>
  <c r="H42" i="246"/>
  <c r="J42" i="246"/>
  <c r="C43" i="246"/>
  <c r="H43" i="246"/>
  <c r="J43" i="246"/>
  <c r="C44" i="246"/>
  <c r="H44" i="246"/>
  <c r="J44" i="246"/>
  <c r="C45" i="246"/>
  <c r="H45" i="246"/>
  <c r="J45" i="246"/>
  <c r="C46" i="246"/>
  <c r="H46" i="246"/>
  <c r="J46" i="246"/>
  <c r="C47" i="246"/>
  <c r="H47" i="246"/>
  <c r="J47" i="246"/>
  <c r="C48" i="246"/>
  <c r="H48" i="246"/>
  <c r="J48" i="246"/>
  <c r="C49" i="246"/>
  <c r="H49" i="246"/>
  <c r="J49" i="246"/>
  <c r="C50" i="246"/>
  <c r="H50" i="246"/>
  <c r="J50" i="246"/>
  <c r="H51" i="246"/>
  <c r="I51" i="246"/>
  <c r="J51" i="246"/>
  <c r="J4" i="247"/>
  <c r="C5" i="247"/>
  <c r="J5" i="247"/>
  <c r="C6" i="247"/>
  <c r="J6" i="247"/>
  <c r="C7" i="247"/>
  <c r="J7" i="247"/>
  <c r="C8" i="247"/>
  <c r="J8" i="247"/>
  <c r="C9" i="247"/>
  <c r="J9" i="247"/>
  <c r="C10" i="247"/>
  <c r="J10" i="247"/>
  <c r="C11" i="247"/>
  <c r="J11" i="247"/>
  <c r="C12" i="247"/>
  <c r="J12" i="247"/>
  <c r="C13" i="247"/>
  <c r="J13" i="247"/>
  <c r="C14" i="247"/>
  <c r="J14" i="247"/>
  <c r="C15" i="247"/>
  <c r="J15" i="247"/>
  <c r="C16" i="247"/>
  <c r="J16" i="247"/>
  <c r="C17" i="247"/>
  <c r="J17" i="247"/>
  <c r="C18" i="247"/>
  <c r="J18" i="247"/>
  <c r="C19" i="247"/>
  <c r="J19" i="247"/>
  <c r="C20" i="247"/>
  <c r="J20" i="247"/>
  <c r="C21" i="247"/>
  <c r="H21" i="247"/>
  <c r="J21" i="247"/>
  <c r="C22" i="247"/>
  <c r="H22" i="247"/>
  <c r="J22" i="247"/>
  <c r="C23" i="247"/>
  <c r="H23" i="247"/>
  <c r="J23" i="247"/>
  <c r="C24" i="247"/>
  <c r="H24" i="247"/>
  <c r="J24" i="247"/>
  <c r="C25" i="247"/>
  <c r="H25" i="247"/>
  <c r="J25" i="247"/>
  <c r="C26" i="247"/>
  <c r="H26" i="247"/>
  <c r="J26" i="247"/>
  <c r="C27" i="247"/>
  <c r="H27" i="247"/>
  <c r="J27" i="247"/>
  <c r="C28" i="247"/>
  <c r="H28" i="247"/>
  <c r="J28" i="247"/>
  <c r="C29" i="247"/>
  <c r="H29" i="247"/>
  <c r="J29" i="247"/>
  <c r="C30" i="247"/>
  <c r="H30" i="247"/>
  <c r="J30" i="247"/>
  <c r="C31" i="247"/>
  <c r="H31" i="247"/>
  <c r="J31" i="247"/>
  <c r="C32" i="247"/>
  <c r="H32" i="247"/>
  <c r="J32" i="247"/>
  <c r="C33" i="247"/>
  <c r="H33" i="247"/>
  <c r="J33" i="247"/>
  <c r="C34" i="247"/>
  <c r="H34" i="247"/>
  <c r="J34" i="247"/>
  <c r="C35" i="247"/>
  <c r="H35" i="247"/>
  <c r="J35" i="247"/>
  <c r="C36" i="247"/>
  <c r="H36" i="247"/>
  <c r="J36" i="247"/>
  <c r="C37" i="247"/>
  <c r="H37" i="247"/>
  <c r="J37" i="247"/>
  <c r="C38" i="247"/>
  <c r="H38" i="247"/>
  <c r="J38" i="247"/>
  <c r="C39" i="247"/>
  <c r="H39" i="247"/>
  <c r="J39" i="247"/>
  <c r="C40" i="247"/>
  <c r="H40" i="247"/>
  <c r="J40" i="247"/>
  <c r="C41" i="247"/>
  <c r="H41" i="247"/>
  <c r="J41" i="247"/>
  <c r="C42" i="247"/>
  <c r="H42" i="247"/>
  <c r="J42" i="247"/>
  <c r="C43" i="247"/>
  <c r="H43" i="247"/>
  <c r="J43" i="247"/>
  <c r="C44" i="247"/>
  <c r="H44" i="247"/>
  <c r="J44" i="247"/>
  <c r="C45" i="247"/>
  <c r="H45" i="247"/>
  <c r="J45" i="247"/>
  <c r="C46" i="247"/>
  <c r="H46" i="247"/>
  <c r="J46" i="247"/>
  <c r="C47" i="247"/>
  <c r="H47" i="247"/>
  <c r="J47" i="247"/>
  <c r="C48" i="247"/>
  <c r="H48" i="247"/>
  <c r="J48" i="247"/>
  <c r="C49" i="247"/>
  <c r="H49" i="247"/>
  <c r="J49" i="247"/>
  <c r="C50" i="247"/>
  <c r="H50" i="247"/>
  <c r="J50" i="247"/>
  <c r="H51" i="247"/>
  <c r="I51" i="247"/>
  <c r="J51" i="247"/>
  <c r="H4" i="248"/>
  <c r="J4" i="248"/>
  <c r="C5" i="248"/>
  <c r="J5" i="248"/>
  <c r="C6" i="248"/>
  <c r="J6" i="248"/>
  <c r="C7" i="248"/>
  <c r="J7" i="248"/>
  <c r="C8" i="248"/>
  <c r="J8" i="248"/>
  <c r="C9" i="248"/>
  <c r="J9" i="248"/>
  <c r="C10" i="248"/>
  <c r="J10" i="248"/>
  <c r="C11" i="248"/>
  <c r="J11" i="248"/>
  <c r="C12" i="248"/>
  <c r="J12" i="248"/>
  <c r="C13" i="248"/>
  <c r="J13" i="248"/>
  <c r="C14" i="248"/>
  <c r="J14" i="248"/>
  <c r="C15" i="248"/>
  <c r="J15" i="248"/>
  <c r="C16" i="248"/>
  <c r="J16" i="248"/>
  <c r="C17" i="248"/>
  <c r="J17" i="248"/>
  <c r="C18" i="248"/>
  <c r="J18" i="248"/>
  <c r="C19" i="248"/>
  <c r="J19" i="248"/>
  <c r="C20" i="248"/>
  <c r="J20" i="248"/>
  <c r="C21" i="248"/>
  <c r="H21" i="248"/>
  <c r="J21" i="248"/>
  <c r="C22" i="248"/>
  <c r="H22" i="248"/>
  <c r="J22" i="248"/>
  <c r="C23" i="248"/>
  <c r="H23" i="248"/>
  <c r="J23" i="248"/>
  <c r="C24" i="248"/>
  <c r="H24" i="248"/>
  <c r="J24" i="248"/>
  <c r="C25" i="248"/>
  <c r="H25" i="248"/>
  <c r="J25" i="248"/>
  <c r="C26" i="248"/>
  <c r="H26" i="248"/>
  <c r="J26" i="248"/>
  <c r="C27" i="248"/>
  <c r="H27" i="248"/>
  <c r="J27" i="248"/>
  <c r="C28" i="248"/>
  <c r="H28" i="248"/>
  <c r="J28" i="248"/>
  <c r="C29" i="248"/>
  <c r="H29" i="248"/>
  <c r="J29" i="248"/>
  <c r="C30" i="248"/>
  <c r="H30" i="248"/>
  <c r="J30" i="248"/>
  <c r="C31" i="248"/>
  <c r="H31" i="248"/>
  <c r="J31" i="248"/>
  <c r="C32" i="248"/>
  <c r="H32" i="248"/>
  <c r="J32" i="248"/>
  <c r="C33" i="248"/>
  <c r="H33" i="248"/>
  <c r="J33" i="248"/>
  <c r="C34" i="248"/>
  <c r="H34" i="248"/>
  <c r="J34" i="248"/>
  <c r="C35" i="248"/>
  <c r="H35" i="248"/>
  <c r="J35" i="248"/>
  <c r="C36" i="248"/>
  <c r="H36" i="248"/>
  <c r="J36" i="248"/>
  <c r="C37" i="248"/>
  <c r="H37" i="248"/>
  <c r="J37" i="248"/>
  <c r="C38" i="248"/>
  <c r="H38" i="248"/>
  <c r="J38" i="248"/>
  <c r="C39" i="248"/>
  <c r="H39" i="248"/>
  <c r="J39" i="248"/>
  <c r="C40" i="248"/>
  <c r="H40" i="248"/>
  <c r="J40" i="248"/>
  <c r="C41" i="248"/>
  <c r="H41" i="248"/>
  <c r="J41" i="248"/>
  <c r="C42" i="248"/>
  <c r="H42" i="248"/>
  <c r="J42" i="248"/>
  <c r="C43" i="248"/>
  <c r="H43" i="248"/>
  <c r="J43" i="248"/>
  <c r="C44" i="248"/>
  <c r="H44" i="248"/>
  <c r="J44" i="248"/>
  <c r="C45" i="248"/>
  <c r="H45" i="248"/>
  <c r="J45" i="248"/>
  <c r="C46" i="248"/>
  <c r="H46" i="248"/>
  <c r="J46" i="248"/>
  <c r="C47" i="248"/>
  <c r="H47" i="248"/>
  <c r="J47" i="248"/>
  <c r="C48" i="248"/>
  <c r="H48" i="248"/>
  <c r="J48" i="248"/>
  <c r="C49" i="248"/>
  <c r="H49" i="248"/>
  <c r="J49" i="248"/>
  <c r="C50" i="248"/>
  <c r="H50" i="248"/>
  <c r="J50" i="248"/>
  <c r="H51" i="248"/>
  <c r="I51" i="248"/>
  <c r="J51" i="248"/>
  <c r="J4" i="249"/>
  <c r="C5" i="249"/>
  <c r="J5" i="249"/>
  <c r="C6" i="249"/>
  <c r="J6" i="249"/>
  <c r="C7" i="249"/>
  <c r="J7" i="249"/>
  <c r="C8" i="249"/>
  <c r="J8" i="249"/>
  <c r="C9" i="249"/>
  <c r="J9" i="249"/>
  <c r="C10" i="249"/>
  <c r="J10" i="249"/>
  <c r="C11" i="249"/>
  <c r="J11" i="249"/>
  <c r="C12" i="249"/>
  <c r="J12" i="249"/>
  <c r="C13" i="249"/>
  <c r="J13" i="249"/>
  <c r="C14" i="249"/>
  <c r="J14" i="249"/>
  <c r="C15" i="249"/>
  <c r="J15" i="249"/>
  <c r="C16" i="249"/>
  <c r="J16" i="249"/>
  <c r="C17" i="249"/>
  <c r="J17" i="249"/>
  <c r="C18" i="249"/>
  <c r="J18" i="249"/>
  <c r="C19" i="249"/>
  <c r="J19" i="249"/>
  <c r="C20" i="249"/>
  <c r="J20" i="249"/>
  <c r="C21" i="249"/>
  <c r="H21" i="249"/>
  <c r="J21" i="249"/>
  <c r="C22" i="249"/>
  <c r="H22" i="249"/>
  <c r="J22" i="249"/>
  <c r="C23" i="249"/>
  <c r="H23" i="249"/>
  <c r="J23" i="249"/>
  <c r="C24" i="249"/>
  <c r="H24" i="249"/>
  <c r="J24" i="249"/>
  <c r="C25" i="249"/>
  <c r="H25" i="249"/>
  <c r="J25" i="249"/>
  <c r="C26" i="249"/>
  <c r="H26" i="249"/>
  <c r="J26" i="249"/>
  <c r="C27" i="249"/>
  <c r="H27" i="249"/>
  <c r="J27" i="249"/>
  <c r="C28" i="249"/>
  <c r="H28" i="249"/>
  <c r="J28" i="249"/>
  <c r="C29" i="249"/>
  <c r="H29" i="249"/>
  <c r="J29" i="249"/>
  <c r="C30" i="249"/>
  <c r="H30" i="249"/>
  <c r="J30" i="249"/>
  <c r="C31" i="249"/>
  <c r="H31" i="249"/>
  <c r="J31" i="249"/>
  <c r="C32" i="249"/>
  <c r="H32" i="249"/>
  <c r="J32" i="249"/>
  <c r="C33" i="249"/>
  <c r="H33" i="249"/>
  <c r="J33" i="249"/>
  <c r="C34" i="249"/>
  <c r="H34" i="249"/>
  <c r="J34" i="249"/>
  <c r="C35" i="249"/>
  <c r="H35" i="249"/>
  <c r="J35" i="249"/>
  <c r="C36" i="249"/>
  <c r="H36" i="249"/>
  <c r="J36" i="249"/>
  <c r="C37" i="249"/>
  <c r="H37" i="249"/>
  <c r="J37" i="249"/>
  <c r="C38" i="249"/>
  <c r="H38" i="249"/>
  <c r="J38" i="249"/>
  <c r="C39" i="249"/>
  <c r="H39" i="249"/>
  <c r="J39" i="249"/>
  <c r="C40" i="249"/>
  <c r="H40" i="249"/>
  <c r="J40" i="249"/>
  <c r="C41" i="249"/>
  <c r="H41" i="249"/>
  <c r="J41" i="249"/>
  <c r="C42" i="249"/>
  <c r="H42" i="249"/>
  <c r="J42" i="249"/>
  <c r="C43" i="249"/>
  <c r="H43" i="249"/>
  <c r="J43" i="249"/>
  <c r="C44" i="249"/>
  <c r="H44" i="249"/>
  <c r="J44" i="249"/>
  <c r="C45" i="249"/>
  <c r="H45" i="249"/>
  <c r="J45" i="249"/>
  <c r="C46" i="249"/>
  <c r="H46" i="249"/>
  <c r="J46" i="249"/>
  <c r="C47" i="249"/>
  <c r="H47" i="249"/>
  <c r="J47" i="249"/>
  <c r="C48" i="249"/>
  <c r="H48" i="249"/>
  <c r="J48" i="249"/>
  <c r="C49" i="249"/>
  <c r="H49" i="249"/>
  <c r="J49" i="249"/>
  <c r="C50" i="249"/>
  <c r="H50" i="249"/>
  <c r="J50" i="249"/>
  <c r="H51" i="249"/>
  <c r="I51" i="249"/>
  <c r="J51" i="249"/>
  <c r="H4" i="250"/>
  <c r="J4" i="250"/>
  <c r="C5" i="250"/>
  <c r="H5" i="250"/>
  <c r="J5" i="250"/>
  <c r="C6" i="250"/>
  <c r="H6" i="250"/>
  <c r="J6" i="250"/>
  <c r="C7" i="250"/>
  <c r="H7" i="250"/>
  <c r="J7" i="250"/>
  <c r="C8" i="250"/>
  <c r="H8" i="250"/>
  <c r="J8" i="250"/>
  <c r="C9" i="250"/>
  <c r="H9" i="250"/>
  <c r="J9" i="250"/>
  <c r="C10" i="250"/>
  <c r="H10" i="250"/>
  <c r="J10" i="250"/>
  <c r="C11" i="250"/>
  <c r="H11" i="250"/>
  <c r="J11" i="250"/>
  <c r="C12" i="250"/>
  <c r="H12" i="250"/>
  <c r="J12" i="250"/>
  <c r="C13" i="250"/>
  <c r="H13" i="250"/>
  <c r="J13" i="250"/>
  <c r="C14" i="250"/>
  <c r="H14" i="250"/>
  <c r="J14" i="250"/>
  <c r="C15" i="250"/>
  <c r="H15" i="250"/>
  <c r="J15" i="250"/>
  <c r="C16" i="250"/>
  <c r="H16" i="250"/>
  <c r="J16" i="250"/>
  <c r="C17" i="250"/>
  <c r="H17" i="250"/>
  <c r="J17" i="250"/>
  <c r="C18" i="250"/>
  <c r="H18" i="250"/>
  <c r="J18" i="250"/>
  <c r="C19" i="250"/>
  <c r="H19" i="250"/>
  <c r="J19" i="250"/>
  <c r="C20" i="250"/>
  <c r="H20" i="250"/>
  <c r="J20" i="250"/>
  <c r="C21" i="250"/>
  <c r="H21" i="250"/>
  <c r="J21" i="250"/>
  <c r="C22" i="250"/>
  <c r="H22" i="250"/>
  <c r="J22" i="250"/>
  <c r="C23" i="250"/>
  <c r="H23" i="250"/>
  <c r="J23" i="250"/>
  <c r="C24" i="250"/>
  <c r="H24" i="250"/>
  <c r="J24" i="250"/>
  <c r="C25" i="250"/>
  <c r="H25" i="250"/>
  <c r="J25" i="250"/>
  <c r="C26" i="250"/>
  <c r="H26" i="250"/>
  <c r="J26" i="250"/>
  <c r="C27" i="250"/>
  <c r="H27" i="250"/>
  <c r="J27" i="250"/>
  <c r="C28" i="250"/>
  <c r="H28" i="250"/>
  <c r="J28" i="250"/>
  <c r="C29" i="250"/>
  <c r="H29" i="250"/>
  <c r="J29" i="250"/>
  <c r="C30" i="250"/>
  <c r="H30" i="250"/>
  <c r="J30" i="250"/>
  <c r="C31" i="250"/>
  <c r="H31" i="250"/>
  <c r="J31" i="250"/>
  <c r="C32" i="250"/>
  <c r="H32" i="250"/>
  <c r="J32" i="250"/>
  <c r="C33" i="250"/>
  <c r="H33" i="250"/>
  <c r="J33" i="250"/>
  <c r="C34" i="250"/>
  <c r="H34" i="250"/>
  <c r="J34" i="250"/>
  <c r="C35" i="250"/>
  <c r="H35" i="250"/>
  <c r="J35" i="250"/>
  <c r="C36" i="250"/>
  <c r="H36" i="250"/>
  <c r="J36" i="250"/>
  <c r="C37" i="250"/>
  <c r="H37" i="250"/>
  <c r="J37" i="250"/>
  <c r="C38" i="250"/>
  <c r="H38" i="250"/>
  <c r="J38" i="250"/>
  <c r="C39" i="250"/>
  <c r="H39" i="250"/>
  <c r="J39" i="250"/>
  <c r="C40" i="250"/>
  <c r="H40" i="250"/>
  <c r="J40" i="250"/>
  <c r="C41" i="250"/>
  <c r="H41" i="250"/>
  <c r="J41" i="250"/>
  <c r="C42" i="250"/>
  <c r="H42" i="250"/>
  <c r="J42" i="250"/>
  <c r="C43" i="250"/>
  <c r="H43" i="250"/>
  <c r="J43" i="250"/>
  <c r="C44" i="250"/>
  <c r="H44" i="250"/>
  <c r="J44" i="250"/>
  <c r="C45" i="250"/>
  <c r="H45" i="250"/>
  <c r="J45" i="250"/>
  <c r="C46" i="250"/>
  <c r="H46" i="250"/>
  <c r="J46" i="250"/>
  <c r="C47" i="250"/>
  <c r="H47" i="250"/>
  <c r="J47" i="250"/>
  <c r="C48" i="250"/>
  <c r="H48" i="250"/>
  <c r="J48" i="250"/>
  <c r="C49" i="250"/>
  <c r="H49" i="250"/>
  <c r="J49" i="250"/>
  <c r="C50" i="250"/>
  <c r="H50" i="250"/>
  <c r="J50" i="250"/>
  <c r="H51" i="250"/>
  <c r="I51" i="250"/>
  <c r="J51" i="250"/>
  <c r="J4" i="251"/>
  <c r="C5" i="251"/>
  <c r="J5" i="251"/>
  <c r="C6" i="251"/>
  <c r="J6" i="251"/>
  <c r="C7" i="251"/>
  <c r="J7" i="251"/>
  <c r="C8" i="251"/>
  <c r="J8" i="251"/>
  <c r="C9" i="251"/>
  <c r="J9" i="251"/>
  <c r="C10" i="251"/>
  <c r="J10" i="251"/>
  <c r="C11" i="251"/>
  <c r="J11" i="251"/>
  <c r="C12" i="251"/>
  <c r="J12" i="251"/>
  <c r="C13" i="251"/>
  <c r="J13" i="251"/>
  <c r="C14" i="251"/>
  <c r="J14" i="251"/>
  <c r="C15" i="251"/>
  <c r="J15" i="251"/>
  <c r="C16" i="251"/>
  <c r="J16" i="251"/>
  <c r="C17" i="251"/>
  <c r="J17" i="251"/>
  <c r="C18" i="251"/>
  <c r="J18" i="251"/>
  <c r="C19" i="251"/>
  <c r="J19" i="251"/>
  <c r="C20" i="251"/>
  <c r="J20" i="251"/>
  <c r="C21" i="251"/>
  <c r="H21" i="251"/>
  <c r="J21" i="251"/>
  <c r="C22" i="251"/>
  <c r="H22" i="251"/>
  <c r="J22" i="251"/>
  <c r="C23" i="251"/>
  <c r="H23" i="251"/>
  <c r="J23" i="251"/>
  <c r="C24" i="251"/>
  <c r="H24" i="251"/>
  <c r="J24" i="251"/>
  <c r="C25" i="251"/>
  <c r="H25" i="251"/>
  <c r="J25" i="251"/>
  <c r="C26" i="251"/>
  <c r="H26" i="251"/>
  <c r="J26" i="251"/>
  <c r="C27" i="251"/>
  <c r="H27" i="251"/>
  <c r="J27" i="251"/>
  <c r="C28" i="251"/>
  <c r="H28" i="251"/>
  <c r="J28" i="251"/>
  <c r="C29" i="251"/>
  <c r="H29" i="251"/>
  <c r="J29" i="251"/>
  <c r="C30" i="251"/>
  <c r="H30" i="251"/>
  <c r="J30" i="251"/>
  <c r="C31" i="251"/>
  <c r="H31" i="251"/>
  <c r="J31" i="251"/>
  <c r="C32" i="251"/>
  <c r="H32" i="251"/>
  <c r="J32" i="251"/>
  <c r="C33" i="251"/>
  <c r="H33" i="251"/>
  <c r="J33" i="251"/>
  <c r="C34" i="251"/>
  <c r="H34" i="251"/>
  <c r="J34" i="251"/>
  <c r="C35" i="251"/>
  <c r="H35" i="251"/>
  <c r="J35" i="251"/>
  <c r="C36" i="251"/>
  <c r="H36" i="251"/>
  <c r="J36" i="251"/>
  <c r="C37" i="251"/>
  <c r="H37" i="251"/>
  <c r="J37" i="251"/>
  <c r="C38" i="251"/>
  <c r="H38" i="251"/>
  <c r="J38" i="251"/>
  <c r="C39" i="251"/>
  <c r="H39" i="251"/>
  <c r="J39" i="251"/>
  <c r="C40" i="251"/>
  <c r="H40" i="251"/>
  <c r="J40" i="251"/>
  <c r="C41" i="251"/>
  <c r="H41" i="251"/>
  <c r="J41" i="251"/>
  <c r="C42" i="251"/>
  <c r="H42" i="251"/>
  <c r="J42" i="251"/>
  <c r="C43" i="251"/>
  <c r="H43" i="251"/>
  <c r="J43" i="251"/>
  <c r="C44" i="251"/>
  <c r="H44" i="251"/>
  <c r="J44" i="251"/>
  <c r="C45" i="251"/>
  <c r="H45" i="251"/>
  <c r="J45" i="251"/>
  <c r="C46" i="251"/>
  <c r="H46" i="251"/>
  <c r="J46" i="251"/>
  <c r="C47" i="251"/>
  <c r="H47" i="251"/>
  <c r="J47" i="251"/>
  <c r="C48" i="251"/>
  <c r="H48" i="251"/>
  <c r="J48" i="251"/>
  <c r="C49" i="251"/>
  <c r="H49" i="251"/>
  <c r="J49" i="251"/>
  <c r="C50" i="251"/>
  <c r="H50" i="251"/>
  <c r="J50" i="251"/>
  <c r="H51" i="251"/>
  <c r="I51" i="251"/>
  <c r="J51" i="251"/>
  <c r="H4" i="252"/>
  <c r="J4" i="252"/>
  <c r="C5" i="252"/>
  <c r="H5" i="252"/>
  <c r="J5" i="252"/>
  <c r="C6" i="252"/>
  <c r="H6" i="252"/>
  <c r="J6" i="252"/>
  <c r="C7" i="252"/>
  <c r="H7" i="252"/>
  <c r="J7" i="252"/>
  <c r="C8" i="252"/>
  <c r="H8" i="252"/>
  <c r="J8" i="252"/>
  <c r="C9" i="252"/>
  <c r="J9" i="252"/>
  <c r="C10" i="252"/>
  <c r="H10" i="252"/>
  <c r="J10" i="252"/>
  <c r="C11" i="252"/>
  <c r="H11" i="252"/>
  <c r="J11" i="252"/>
  <c r="C12" i="252"/>
  <c r="H12" i="252"/>
  <c r="J12" i="252"/>
  <c r="C13" i="252"/>
  <c r="H13" i="252"/>
  <c r="J13" i="252"/>
  <c r="C14" i="252"/>
  <c r="H14" i="252"/>
  <c r="J14" i="252"/>
  <c r="C15" i="252"/>
  <c r="H15" i="252"/>
  <c r="J15" i="252"/>
  <c r="C16" i="252"/>
  <c r="H16" i="252"/>
  <c r="J16" i="252"/>
  <c r="C17" i="252"/>
  <c r="H17" i="252"/>
  <c r="J17" i="252"/>
  <c r="C18" i="252"/>
  <c r="H18" i="252"/>
  <c r="J18" i="252"/>
  <c r="C19" i="252"/>
  <c r="H19" i="252"/>
  <c r="J19" i="252"/>
  <c r="C20" i="252"/>
  <c r="H20" i="252"/>
  <c r="J20" i="252"/>
  <c r="C21" i="252"/>
  <c r="H21" i="252"/>
  <c r="J21" i="252"/>
  <c r="C22" i="252"/>
  <c r="H22" i="252"/>
  <c r="J22" i="252"/>
  <c r="C23" i="252"/>
  <c r="H23" i="252"/>
  <c r="J23" i="252"/>
  <c r="C24" i="252"/>
  <c r="H24" i="252"/>
  <c r="J24" i="252"/>
  <c r="C25" i="252"/>
  <c r="H25" i="252"/>
  <c r="J25" i="252"/>
  <c r="C26" i="252"/>
  <c r="H26" i="252"/>
  <c r="J26" i="252"/>
  <c r="C27" i="252"/>
  <c r="H27" i="252"/>
  <c r="J27" i="252"/>
  <c r="C28" i="252"/>
  <c r="H28" i="252"/>
  <c r="J28" i="252"/>
  <c r="C29" i="252"/>
  <c r="H29" i="252"/>
  <c r="J29" i="252"/>
  <c r="C30" i="252"/>
  <c r="H30" i="252"/>
  <c r="J30" i="252"/>
  <c r="C31" i="252"/>
  <c r="H31" i="252"/>
  <c r="J31" i="252"/>
  <c r="C32" i="252"/>
  <c r="H32" i="252"/>
  <c r="J32" i="252"/>
  <c r="C33" i="252"/>
  <c r="H33" i="252"/>
  <c r="J33" i="252"/>
  <c r="C34" i="252"/>
  <c r="H34" i="252"/>
  <c r="J34" i="252"/>
  <c r="C35" i="252"/>
  <c r="H35" i="252"/>
  <c r="J35" i="252"/>
  <c r="C36" i="252"/>
  <c r="H36" i="252"/>
  <c r="J36" i="252"/>
  <c r="C37" i="252"/>
  <c r="H37" i="252"/>
  <c r="J37" i="252"/>
  <c r="C38" i="252"/>
  <c r="H38" i="252"/>
  <c r="J38" i="252"/>
  <c r="C39" i="252"/>
  <c r="H39" i="252"/>
  <c r="J39" i="252"/>
  <c r="C40" i="252"/>
  <c r="H40" i="252"/>
  <c r="J40" i="252"/>
  <c r="C41" i="252"/>
  <c r="H41" i="252"/>
  <c r="J41" i="252"/>
  <c r="C42" i="252"/>
  <c r="H42" i="252"/>
  <c r="J42" i="252"/>
  <c r="C43" i="252"/>
  <c r="H43" i="252"/>
  <c r="J43" i="252"/>
  <c r="C44" i="252"/>
  <c r="H44" i="252"/>
  <c r="J44" i="252"/>
  <c r="C45" i="252"/>
  <c r="H45" i="252"/>
  <c r="J45" i="252"/>
  <c r="C46" i="252"/>
  <c r="H46" i="252"/>
  <c r="J46" i="252"/>
  <c r="C47" i="252"/>
  <c r="H47" i="252"/>
  <c r="J47" i="252"/>
  <c r="C48" i="252"/>
  <c r="H48" i="252"/>
  <c r="J48" i="252"/>
  <c r="C49" i="252"/>
  <c r="H49" i="252"/>
  <c r="J49" i="252"/>
  <c r="C50" i="252"/>
  <c r="H50" i="252"/>
  <c r="J50" i="252"/>
  <c r="H51" i="252"/>
  <c r="I51" i="252"/>
  <c r="J51" i="252"/>
  <c r="J4" i="265"/>
  <c r="C5" i="265"/>
  <c r="J5" i="265"/>
  <c r="C6" i="265"/>
  <c r="J6" i="265"/>
  <c r="C7" i="265"/>
  <c r="J7" i="265"/>
  <c r="C8" i="265"/>
  <c r="J8" i="265"/>
  <c r="C9" i="265"/>
  <c r="J9" i="265"/>
  <c r="C10" i="265"/>
  <c r="J10" i="265"/>
  <c r="C11" i="265"/>
  <c r="J11" i="265"/>
  <c r="C12" i="265"/>
  <c r="J12" i="265"/>
  <c r="C13" i="265"/>
  <c r="J13" i="265"/>
  <c r="C14" i="265"/>
  <c r="J14" i="265"/>
  <c r="C15" i="265"/>
  <c r="J15" i="265"/>
  <c r="C16" i="265"/>
  <c r="J16" i="265"/>
  <c r="C17" i="265"/>
  <c r="J17" i="265"/>
  <c r="C18" i="265"/>
  <c r="J18" i="265"/>
  <c r="C19" i="265"/>
  <c r="J19" i="265"/>
  <c r="C20" i="265"/>
  <c r="J20" i="265"/>
  <c r="C21" i="265"/>
  <c r="H21" i="265"/>
  <c r="J21" i="265"/>
  <c r="C22" i="265"/>
  <c r="H22" i="265"/>
  <c r="J22" i="265"/>
  <c r="C23" i="265"/>
  <c r="H23" i="265"/>
  <c r="J23" i="265"/>
  <c r="C24" i="265"/>
  <c r="H24" i="265"/>
  <c r="J24" i="265"/>
  <c r="C25" i="265"/>
  <c r="H25" i="265"/>
  <c r="J25" i="265"/>
  <c r="C26" i="265"/>
  <c r="H26" i="265"/>
  <c r="J26" i="265"/>
  <c r="C27" i="265"/>
  <c r="H27" i="265"/>
  <c r="J27" i="265"/>
  <c r="C28" i="265"/>
  <c r="H28" i="265"/>
  <c r="J28" i="265"/>
  <c r="C29" i="265"/>
  <c r="H29" i="265"/>
  <c r="J29" i="265"/>
  <c r="C30" i="265"/>
  <c r="H30" i="265"/>
  <c r="J30" i="265"/>
  <c r="C31" i="265"/>
  <c r="H31" i="265"/>
  <c r="J31" i="265"/>
  <c r="C32" i="265"/>
  <c r="H32" i="265"/>
  <c r="J32" i="265"/>
  <c r="C33" i="265"/>
  <c r="H33" i="265"/>
  <c r="J33" i="265"/>
  <c r="C34" i="265"/>
  <c r="H34" i="265"/>
  <c r="J34" i="265"/>
  <c r="C35" i="265"/>
  <c r="H35" i="265"/>
  <c r="J35" i="265"/>
  <c r="C36" i="265"/>
  <c r="H36" i="265"/>
  <c r="J36" i="265"/>
  <c r="C37" i="265"/>
  <c r="H37" i="265"/>
  <c r="J37" i="265"/>
  <c r="C38" i="265"/>
  <c r="H38" i="265"/>
  <c r="J38" i="265"/>
  <c r="C39" i="265"/>
  <c r="H39" i="265"/>
  <c r="J39" i="265"/>
  <c r="C40" i="265"/>
  <c r="H40" i="265"/>
  <c r="J40" i="265"/>
  <c r="C41" i="265"/>
  <c r="H41" i="265"/>
  <c r="J41" i="265"/>
  <c r="C42" i="265"/>
  <c r="H42" i="265"/>
  <c r="J42" i="265"/>
  <c r="C43" i="265"/>
  <c r="H43" i="265"/>
  <c r="J43" i="265"/>
  <c r="C44" i="265"/>
  <c r="H44" i="265"/>
  <c r="J44" i="265"/>
  <c r="C45" i="265"/>
  <c r="H45" i="265"/>
  <c r="J45" i="265"/>
  <c r="C46" i="265"/>
  <c r="H46" i="265"/>
  <c r="J46" i="265"/>
  <c r="C47" i="265"/>
  <c r="H47" i="265"/>
  <c r="J47" i="265"/>
  <c r="C48" i="265"/>
  <c r="H48" i="265"/>
  <c r="J48" i="265"/>
  <c r="C49" i="265"/>
  <c r="H49" i="265"/>
  <c r="J49" i="265"/>
  <c r="C50" i="265"/>
  <c r="H50" i="265"/>
  <c r="J50" i="265"/>
  <c r="H51" i="265"/>
  <c r="I51" i="265"/>
  <c r="J51" i="265"/>
  <c r="H4" i="264"/>
  <c r="J4" i="264"/>
  <c r="C5" i="264"/>
  <c r="J5" i="264"/>
  <c r="C6" i="264"/>
  <c r="J6" i="264"/>
  <c r="C7" i="264"/>
  <c r="H7" i="264"/>
  <c r="J7" i="264"/>
  <c r="C8" i="264"/>
  <c r="H8" i="264"/>
  <c r="J8" i="264"/>
  <c r="C9" i="264"/>
  <c r="H9" i="264"/>
  <c r="J9" i="264"/>
  <c r="C10" i="264"/>
  <c r="H10" i="264"/>
  <c r="J10" i="264"/>
  <c r="C11" i="264"/>
  <c r="H11" i="264"/>
  <c r="J11" i="264"/>
  <c r="C12" i="264"/>
  <c r="H12" i="264"/>
  <c r="J12" i="264"/>
  <c r="C13" i="264"/>
  <c r="H13" i="264"/>
  <c r="J13" i="264"/>
  <c r="C14" i="264"/>
  <c r="H14" i="264"/>
  <c r="J14" i="264"/>
  <c r="C15" i="264"/>
  <c r="H15" i="264"/>
  <c r="J15" i="264"/>
  <c r="C16" i="264"/>
  <c r="H16" i="264"/>
  <c r="J16" i="264"/>
  <c r="C17" i="264"/>
  <c r="H17" i="264"/>
  <c r="J17" i="264"/>
  <c r="C18" i="264"/>
  <c r="H18" i="264"/>
  <c r="J18" i="264"/>
  <c r="C19" i="264"/>
  <c r="H19" i="264"/>
  <c r="J19" i="264"/>
  <c r="C20" i="264"/>
  <c r="H20" i="264"/>
  <c r="J20" i="264"/>
  <c r="C21" i="264"/>
  <c r="H21" i="264"/>
  <c r="J21" i="264"/>
  <c r="C22" i="264"/>
  <c r="H22" i="264"/>
  <c r="J22" i="264"/>
  <c r="C23" i="264"/>
  <c r="H23" i="264"/>
  <c r="J23" i="264"/>
  <c r="C24" i="264"/>
  <c r="H24" i="264"/>
  <c r="J24" i="264"/>
  <c r="C25" i="264"/>
  <c r="H25" i="264"/>
  <c r="J25" i="264"/>
  <c r="C26" i="264"/>
  <c r="H26" i="264"/>
  <c r="J26" i="264"/>
  <c r="C27" i="264"/>
  <c r="H27" i="264"/>
  <c r="J27" i="264"/>
  <c r="C28" i="264"/>
  <c r="H28" i="264"/>
  <c r="J28" i="264"/>
  <c r="C29" i="264"/>
  <c r="H29" i="264"/>
  <c r="J29" i="264"/>
  <c r="C30" i="264"/>
  <c r="H30" i="264"/>
  <c r="J30" i="264"/>
  <c r="C31" i="264"/>
  <c r="H31" i="264"/>
  <c r="J31" i="264"/>
  <c r="C32" i="264"/>
  <c r="H32" i="264"/>
  <c r="J32" i="264"/>
  <c r="C33" i="264"/>
  <c r="H33" i="264"/>
  <c r="J33" i="264"/>
  <c r="C34" i="264"/>
  <c r="H34" i="264"/>
  <c r="J34" i="264"/>
  <c r="C35" i="264"/>
  <c r="H35" i="264"/>
  <c r="J35" i="264"/>
  <c r="C36" i="264"/>
  <c r="H36" i="264"/>
  <c r="J36" i="264"/>
  <c r="C37" i="264"/>
  <c r="H37" i="264"/>
  <c r="J37" i="264"/>
  <c r="C38" i="264"/>
  <c r="H38" i="264"/>
  <c r="J38" i="264"/>
  <c r="C39" i="264"/>
  <c r="H39" i="264"/>
  <c r="J39" i="264"/>
  <c r="C40" i="264"/>
  <c r="H40" i="264"/>
  <c r="J40" i="264"/>
  <c r="C41" i="264"/>
  <c r="H41" i="264"/>
  <c r="J41" i="264"/>
  <c r="C42" i="264"/>
  <c r="H42" i="264"/>
  <c r="J42" i="264"/>
  <c r="C43" i="264"/>
  <c r="H43" i="264"/>
  <c r="J43" i="264"/>
  <c r="C44" i="264"/>
  <c r="H44" i="264"/>
  <c r="J44" i="264"/>
  <c r="C45" i="264"/>
  <c r="H45" i="264"/>
  <c r="J45" i="264"/>
  <c r="C46" i="264"/>
  <c r="H46" i="264"/>
  <c r="J46" i="264"/>
  <c r="C47" i="264"/>
  <c r="H47" i="264"/>
  <c r="J47" i="264"/>
  <c r="C48" i="264"/>
  <c r="H48" i="264"/>
  <c r="J48" i="264"/>
  <c r="C49" i="264"/>
  <c r="H49" i="264"/>
  <c r="J49" i="264"/>
  <c r="C50" i="264"/>
  <c r="H50" i="264"/>
  <c r="J50" i="264"/>
  <c r="C51" i="264"/>
  <c r="H51" i="264"/>
  <c r="J51" i="264"/>
  <c r="C52" i="264"/>
  <c r="H52" i="264"/>
  <c r="J52" i="264"/>
  <c r="C53" i="264"/>
  <c r="H53" i="264"/>
  <c r="J53" i="264"/>
  <c r="C54" i="264"/>
  <c r="H54" i="264"/>
  <c r="J54" i="264"/>
  <c r="H55" i="264"/>
  <c r="I55" i="264"/>
  <c r="J55" i="264"/>
  <c r="J4" i="255"/>
  <c r="C5" i="255"/>
  <c r="J5" i="255"/>
  <c r="C6" i="255"/>
  <c r="J6" i="255"/>
  <c r="C7" i="255"/>
  <c r="J7" i="255"/>
  <c r="C8" i="255"/>
  <c r="J8" i="255"/>
  <c r="C9" i="255"/>
  <c r="J9" i="255"/>
  <c r="C10" i="255"/>
  <c r="J10" i="255"/>
  <c r="C11" i="255"/>
  <c r="J11" i="255"/>
  <c r="C12" i="255"/>
  <c r="J12" i="255"/>
  <c r="C13" i="255"/>
  <c r="J13" i="255"/>
  <c r="C14" i="255"/>
  <c r="J14" i="255"/>
  <c r="C15" i="255"/>
  <c r="J15" i="255"/>
  <c r="C16" i="255"/>
  <c r="J16" i="255"/>
  <c r="C17" i="255"/>
  <c r="J17" i="255"/>
  <c r="C18" i="255"/>
  <c r="J18" i="255"/>
  <c r="C19" i="255"/>
  <c r="J19" i="255"/>
  <c r="C20" i="255"/>
  <c r="J20" i="255"/>
  <c r="C21" i="255"/>
  <c r="H21" i="255"/>
  <c r="J21" i="255"/>
  <c r="C22" i="255"/>
  <c r="H22" i="255"/>
  <c r="J22" i="255"/>
  <c r="C23" i="255"/>
  <c r="H23" i="255"/>
  <c r="J23" i="255"/>
  <c r="C24" i="255"/>
  <c r="H24" i="255"/>
  <c r="J24" i="255"/>
  <c r="C25" i="255"/>
  <c r="H25" i="255"/>
  <c r="J25" i="255"/>
  <c r="C26" i="255"/>
  <c r="H26" i="255"/>
  <c r="J26" i="255"/>
  <c r="C27" i="255"/>
  <c r="H27" i="255"/>
  <c r="J27" i="255"/>
  <c r="C28" i="255"/>
  <c r="H28" i="255"/>
  <c r="J28" i="255"/>
  <c r="C29" i="255"/>
  <c r="H29" i="255"/>
  <c r="J29" i="255"/>
  <c r="C30" i="255"/>
  <c r="H30" i="255"/>
  <c r="J30" i="255"/>
  <c r="C31" i="255"/>
  <c r="H31" i="255"/>
  <c r="J31" i="255"/>
  <c r="C32" i="255"/>
  <c r="H32" i="255"/>
  <c r="J32" i="255"/>
  <c r="C33" i="255"/>
  <c r="H33" i="255"/>
  <c r="J33" i="255"/>
  <c r="C34" i="255"/>
  <c r="H34" i="255"/>
  <c r="J34" i="255"/>
  <c r="C35" i="255"/>
  <c r="H35" i="255"/>
  <c r="J35" i="255"/>
  <c r="C36" i="255"/>
  <c r="H36" i="255"/>
  <c r="J36" i="255"/>
  <c r="C37" i="255"/>
  <c r="H37" i="255"/>
  <c r="J37" i="255"/>
  <c r="C38" i="255"/>
  <c r="H38" i="255"/>
  <c r="J38" i="255"/>
  <c r="C39" i="255"/>
  <c r="H39" i="255"/>
  <c r="J39" i="255"/>
  <c r="C40" i="255"/>
  <c r="H40" i="255"/>
  <c r="J40" i="255"/>
  <c r="C41" i="255"/>
  <c r="H41" i="255"/>
  <c r="J41" i="255"/>
  <c r="C42" i="255"/>
  <c r="H42" i="255"/>
  <c r="J42" i="255"/>
  <c r="C43" i="255"/>
  <c r="H43" i="255"/>
  <c r="J43" i="255"/>
  <c r="C44" i="255"/>
  <c r="H44" i="255"/>
  <c r="J44" i="255"/>
  <c r="C45" i="255"/>
  <c r="H45" i="255"/>
  <c r="J45" i="255"/>
  <c r="C46" i="255"/>
  <c r="H46" i="255"/>
  <c r="J46" i="255"/>
  <c r="C47" i="255"/>
  <c r="H47" i="255"/>
  <c r="J47" i="255"/>
  <c r="C48" i="255"/>
  <c r="H48" i="255"/>
  <c r="J48" i="255"/>
  <c r="C49" i="255"/>
  <c r="H49" i="255"/>
  <c r="J49" i="255"/>
  <c r="C50" i="255"/>
  <c r="H50" i="255"/>
  <c r="J50" i="255"/>
  <c r="H51" i="255"/>
  <c r="I51" i="255"/>
  <c r="J51" i="255"/>
  <c r="J4" i="256"/>
  <c r="C5" i="256"/>
  <c r="J5" i="256"/>
  <c r="C6" i="256"/>
  <c r="J6" i="256"/>
  <c r="C7" i="256"/>
  <c r="J7" i="256"/>
  <c r="C8" i="256"/>
  <c r="J8" i="256"/>
  <c r="C9" i="256"/>
  <c r="J9" i="256"/>
  <c r="C10" i="256"/>
  <c r="J10" i="256"/>
  <c r="C11" i="256"/>
  <c r="J11" i="256"/>
  <c r="C12" i="256"/>
  <c r="J12" i="256"/>
  <c r="C13" i="256"/>
  <c r="J13" i="256"/>
  <c r="C14" i="256"/>
  <c r="J14" i="256"/>
  <c r="C15" i="256"/>
  <c r="J15" i="256"/>
  <c r="C16" i="256"/>
  <c r="J16" i="256"/>
  <c r="C17" i="256"/>
  <c r="J17" i="256"/>
  <c r="C18" i="256"/>
  <c r="J18" i="256"/>
  <c r="C19" i="256"/>
  <c r="J19" i="256"/>
  <c r="C20" i="256"/>
  <c r="J20" i="256"/>
  <c r="C21" i="256"/>
  <c r="H21" i="256"/>
  <c r="J21" i="256"/>
  <c r="C22" i="256"/>
  <c r="H22" i="256"/>
  <c r="J22" i="256"/>
  <c r="C23" i="256"/>
  <c r="H23" i="256"/>
  <c r="J23" i="256"/>
  <c r="C24" i="256"/>
  <c r="H24" i="256"/>
  <c r="J24" i="256"/>
  <c r="C25" i="256"/>
  <c r="H25" i="256"/>
  <c r="J25" i="256"/>
  <c r="C26" i="256"/>
  <c r="H26" i="256"/>
  <c r="J26" i="256"/>
  <c r="C27" i="256"/>
  <c r="H27" i="256"/>
  <c r="J27" i="256"/>
  <c r="C28" i="256"/>
  <c r="H28" i="256"/>
  <c r="J28" i="256"/>
  <c r="C29" i="256"/>
  <c r="H29" i="256"/>
  <c r="J29" i="256"/>
  <c r="C30" i="256"/>
  <c r="H30" i="256"/>
  <c r="J30" i="256"/>
  <c r="C31" i="256"/>
  <c r="H31" i="256"/>
  <c r="J31" i="256"/>
  <c r="C32" i="256"/>
  <c r="H32" i="256"/>
  <c r="J32" i="256"/>
  <c r="C33" i="256"/>
  <c r="H33" i="256"/>
  <c r="J33" i="256"/>
  <c r="C34" i="256"/>
  <c r="H34" i="256"/>
  <c r="J34" i="256"/>
  <c r="C35" i="256"/>
  <c r="H35" i="256"/>
  <c r="J35" i="256"/>
  <c r="C36" i="256"/>
  <c r="H36" i="256"/>
  <c r="J36" i="256"/>
  <c r="C37" i="256"/>
  <c r="H37" i="256"/>
  <c r="J37" i="256"/>
  <c r="C38" i="256"/>
  <c r="H38" i="256"/>
  <c r="J38" i="256"/>
  <c r="C39" i="256"/>
  <c r="H39" i="256"/>
  <c r="J39" i="256"/>
  <c r="C40" i="256"/>
  <c r="H40" i="256"/>
  <c r="J40" i="256"/>
  <c r="C41" i="256"/>
  <c r="H41" i="256"/>
  <c r="J41" i="256"/>
  <c r="C42" i="256"/>
  <c r="H42" i="256"/>
  <c r="J42" i="256"/>
  <c r="C43" i="256"/>
  <c r="H43" i="256"/>
  <c r="J43" i="256"/>
  <c r="C44" i="256"/>
  <c r="H44" i="256"/>
  <c r="J44" i="256"/>
  <c r="C45" i="256"/>
  <c r="H45" i="256"/>
  <c r="J45" i="256"/>
  <c r="C46" i="256"/>
  <c r="H46" i="256"/>
  <c r="J46" i="256"/>
  <c r="C47" i="256"/>
  <c r="H47" i="256"/>
  <c r="J47" i="256"/>
  <c r="C48" i="256"/>
  <c r="H48" i="256"/>
  <c r="J48" i="256"/>
  <c r="C49" i="256"/>
  <c r="H49" i="256"/>
  <c r="J49" i="256"/>
  <c r="C50" i="256"/>
  <c r="H50" i="256"/>
  <c r="J50" i="256"/>
  <c r="H51" i="256"/>
  <c r="I51" i="256"/>
  <c r="J51" i="256"/>
  <c r="J4" i="257"/>
  <c r="C5" i="257"/>
  <c r="J5" i="257"/>
  <c r="C6" i="257"/>
  <c r="J6" i="257"/>
  <c r="C7" i="257"/>
  <c r="J7" i="257"/>
  <c r="C8" i="257"/>
  <c r="J8" i="257"/>
  <c r="C9" i="257"/>
  <c r="J9" i="257"/>
  <c r="C10" i="257"/>
  <c r="J10" i="257"/>
  <c r="C11" i="257"/>
  <c r="J11" i="257"/>
  <c r="C12" i="257"/>
  <c r="J12" i="257"/>
  <c r="C13" i="257"/>
  <c r="J13" i="257"/>
  <c r="C14" i="257"/>
  <c r="J14" i="257"/>
  <c r="C15" i="257"/>
  <c r="J15" i="257"/>
  <c r="C16" i="257"/>
  <c r="J16" i="257"/>
  <c r="C17" i="257"/>
  <c r="J17" i="257"/>
  <c r="C18" i="257"/>
  <c r="J18" i="257"/>
  <c r="C19" i="257"/>
  <c r="J19" i="257"/>
  <c r="C20" i="257"/>
  <c r="J20" i="257"/>
  <c r="C21" i="257"/>
  <c r="H21" i="257"/>
  <c r="J21" i="257"/>
  <c r="C22" i="257"/>
  <c r="H22" i="257"/>
  <c r="J22" i="257"/>
  <c r="C23" i="257"/>
  <c r="H23" i="257"/>
  <c r="J23" i="257"/>
  <c r="C24" i="257"/>
  <c r="H24" i="257"/>
  <c r="J24" i="257"/>
  <c r="C25" i="257"/>
  <c r="H25" i="257"/>
  <c r="J25" i="257"/>
  <c r="C26" i="257"/>
  <c r="H26" i="257"/>
  <c r="J26" i="257"/>
  <c r="C27" i="257"/>
  <c r="H27" i="257"/>
  <c r="J27" i="257"/>
  <c r="C28" i="257"/>
  <c r="H28" i="257"/>
  <c r="J28" i="257"/>
  <c r="C29" i="257"/>
  <c r="H29" i="257"/>
  <c r="J29" i="257"/>
  <c r="C30" i="257"/>
  <c r="H30" i="257"/>
  <c r="J30" i="257"/>
  <c r="C31" i="257"/>
  <c r="H31" i="257"/>
  <c r="J31" i="257"/>
  <c r="C32" i="257"/>
  <c r="H32" i="257"/>
  <c r="J32" i="257"/>
  <c r="C33" i="257"/>
  <c r="H33" i="257"/>
  <c r="J33" i="257"/>
  <c r="C34" i="257"/>
  <c r="H34" i="257"/>
  <c r="J34" i="257"/>
  <c r="C35" i="257"/>
  <c r="H35" i="257"/>
  <c r="J35" i="257"/>
  <c r="C36" i="257"/>
  <c r="H36" i="257"/>
  <c r="J36" i="257"/>
  <c r="C37" i="257"/>
  <c r="H37" i="257"/>
  <c r="J37" i="257"/>
  <c r="C38" i="257"/>
  <c r="H38" i="257"/>
  <c r="J38" i="257"/>
  <c r="C39" i="257"/>
  <c r="H39" i="257"/>
  <c r="J39" i="257"/>
  <c r="C40" i="257"/>
  <c r="H40" i="257"/>
  <c r="J40" i="257"/>
  <c r="C41" i="257"/>
  <c r="H41" i="257"/>
  <c r="J41" i="257"/>
  <c r="C42" i="257"/>
  <c r="H42" i="257"/>
  <c r="J42" i="257"/>
  <c r="C43" i="257"/>
  <c r="H43" i="257"/>
  <c r="J43" i="257"/>
  <c r="C44" i="257"/>
  <c r="H44" i="257"/>
  <c r="J44" i="257"/>
  <c r="C45" i="257"/>
  <c r="H45" i="257"/>
  <c r="J45" i="257"/>
  <c r="C46" i="257"/>
  <c r="H46" i="257"/>
  <c r="J46" i="257"/>
  <c r="C47" i="257"/>
  <c r="H47" i="257"/>
  <c r="J47" i="257"/>
  <c r="C48" i="257"/>
  <c r="H48" i="257"/>
  <c r="J48" i="257"/>
  <c r="C49" i="257"/>
  <c r="H49" i="257"/>
  <c r="J49" i="257"/>
  <c r="C50" i="257"/>
  <c r="H50" i="257"/>
  <c r="J50" i="257"/>
  <c r="H51" i="257"/>
  <c r="I51" i="257"/>
  <c r="J51" i="257"/>
  <c r="J4" i="258"/>
  <c r="C5" i="258"/>
  <c r="J5" i="258"/>
  <c r="C6" i="258"/>
  <c r="J6" i="258"/>
  <c r="C7" i="258"/>
  <c r="J7" i="258"/>
  <c r="C8" i="258"/>
  <c r="J8" i="258"/>
  <c r="C9" i="258"/>
  <c r="J9" i="258"/>
  <c r="C10" i="258"/>
  <c r="J10" i="258"/>
  <c r="C11" i="258"/>
  <c r="J11" i="258"/>
  <c r="C12" i="258"/>
  <c r="J12" i="258"/>
  <c r="C13" i="258"/>
  <c r="J13" i="258"/>
  <c r="C14" i="258"/>
  <c r="J14" i="258"/>
  <c r="C15" i="258"/>
  <c r="J15" i="258"/>
  <c r="C16" i="258"/>
  <c r="J16" i="258"/>
  <c r="C17" i="258"/>
  <c r="J17" i="258"/>
  <c r="C18" i="258"/>
  <c r="J18" i="258"/>
  <c r="C19" i="258"/>
  <c r="J19" i="258"/>
  <c r="C20" i="258"/>
  <c r="J20" i="258"/>
  <c r="C21" i="258"/>
  <c r="H21" i="258"/>
  <c r="J21" i="258"/>
  <c r="C22" i="258"/>
  <c r="H22" i="258"/>
  <c r="J22" i="258"/>
  <c r="C23" i="258"/>
  <c r="H23" i="258"/>
  <c r="J23" i="258"/>
  <c r="C24" i="258"/>
  <c r="H24" i="258"/>
  <c r="J24" i="258"/>
  <c r="C25" i="258"/>
  <c r="H25" i="258"/>
  <c r="J25" i="258"/>
  <c r="C26" i="258"/>
  <c r="H26" i="258"/>
  <c r="J26" i="258"/>
  <c r="C27" i="258"/>
  <c r="H27" i="258"/>
  <c r="J27" i="258"/>
  <c r="C28" i="258"/>
  <c r="H28" i="258"/>
  <c r="J28" i="258"/>
  <c r="C29" i="258"/>
  <c r="H29" i="258"/>
  <c r="J29" i="258"/>
  <c r="C30" i="258"/>
  <c r="H30" i="258"/>
  <c r="J30" i="258"/>
  <c r="C31" i="258"/>
  <c r="H31" i="258"/>
  <c r="J31" i="258"/>
  <c r="C32" i="258"/>
  <c r="H32" i="258"/>
  <c r="J32" i="258"/>
  <c r="C33" i="258"/>
  <c r="H33" i="258"/>
  <c r="J33" i="258"/>
  <c r="C34" i="258"/>
  <c r="H34" i="258"/>
  <c r="J34" i="258"/>
  <c r="C35" i="258"/>
  <c r="H35" i="258"/>
  <c r="J35" i="258"/>
  <c r="C36" i="258"/>
  <c r="H36" i="258"/>
  <c r="J36" i="258"/>
  <c r="C37" i="258"/>
  <c r="H37" i="258"/>
  <c r="J37" i="258"/>
  <c r="C38" i="258"/>
  <c r="H38" i="258"/>
  <c r="J38" i="258"/>
  <c r="C39" i="258"/>
  <c r="H39" i="258"/>
  <c r="J39" i="258"/>
  <c r="C40" i="258"/>
  <c r="H40" i="258"/>
  <c r="J40" i="258"/>
  <c r="C41" i="258"/>
  <c r="H41" i="258"/>
  <c r="J41" i="258"/>
  <c r="C42" i="258"/>
  <c r="H42" i="258"/>
  <c r="J42" i="258"/>
  <c r="C43" i="258"/>
  <c r="H43" i="258"/>
  <c r="J43" i="258"/>
  <c r="C44" i="258"/>
  <c r="H44" i="258"/>
  <c r="J44" i="258"/>
  <c r="C45" i="258"/>
  <c r="H45" i="258"/>
  <c r="J45" i="258"/>
  <c r="C46" i="258"/>
  <c r="H46" i="258"/>
  <c r="J46" i="258"/>
  <c r="C47" i="258"/>
  <c r="H47" i="258"/>
  <c r="J47" i="258"/>
  <c r="C48" i="258"/>
  <c r="H48" i="258"/>
  <c r="J48" i="258"/>
  <c r="C49" i="258"/>
  <c r="H49" i="258"/>
  <c r="J49" i="258"/>
  <c r="C50" i="258"/>
  <c r="H50" i="258"/>
  <c r="J50" i="258"/>
  <c r="H51" i="258"/>
  <c r="I51" i="258"/>
  <c r="J51" i="258"/>
  <c r="J4" i="259"/>
  <c r="C5" i="259"/>
  <c r="J5" i="259"/>
  <c r="C6" i="259"/>
  <c r="J6" i="259"/>
  <c r="C7" i="259"/>
  <c r="J7" i="259"/>
  <c r="C8" i="259"/>
  <c r="J8" i="259"/>
  <c r="C9" i="259"/>
  <c r="J9" i="259"/>
  <c r="C10" i="259"/>
  <c r="J10" i="259"/>
  <c r="C11" i="259"/>
  <c r="J11" i="259"/>
  <c r="C12" i="259"/>
  <c r="J12" i="259"/>
  <c r="C13" i="259"/>
  <c r="J13" i="259"/>
  <c r="C14" i="259"/>
  <c r="J14" i="259"/>
  <c r="C15" i="259"/>
  <c r="J15" i="259"/>
  <c r="C16" i="259"/>
  <c r="J16" i="259"/>
  <c r="C17" i="259"/>
  <c r="J17" i="259"/>
  <c r="C18" i="259"/>
  <c r="J18" i="259"/>
  <c r="C19" i="259"/>
  <c r="J19" i="259"/>
  <c r="C20" i="259"/>
  <c r="J20" i="259"/>
  <c r="C21" i="259"/>
  <c r="H21" i="259"/>
  <c r="J21" i="259"/>
  <c r="C22" i="259"/>
  <c r="H22" i="259"/>
  <c r="J22" i="259"/>
  <c r="C23" i="259"/>
  <c r="H23" i="259"/>
  <c r="J23" i="259"/>
  <c r="C24" i="259"/>
  <c r="H24" i="259"/>
  <c r="J24" i="259"/>
  <c r="C25" i="259"/>
  <c r="H25" i="259"/>
  <c r="J25" i="259"/>
  <c r="C26" i="259"/>
  <c r="H26" i="259"/>
  <c r="J26" i="259"/>
  <c r="C27" i="259"/>
  <c r="H27" i="259"/>
  <c r="J27" i="259"/>
  <c r="C28" i="259"/>
  <c r="H28" i="259"/>
  <c r="J28" i="259"/>
  <c r="C29" i="259"/>
  <c r="H29" i="259"/>
  <c r="J29" i="259"/>
  <c r="C30" i="259"/>
  <c r="H30" i="259"/>
  <c r="J30" i="259"/>
  <c r="C31" i="259"/>
  <c r="H31" i="259"/>
  <c r="J31" i="259"/>
  <c r="C32" i="259"/>
  <c r="H32" i="259"/>
  <c r="J32" i="259"/>
  <c r="C33" i="259"/>
  <c r="H33" i="259"/>
  <c r="J33" i="259"/>
  <c r="C34" i="259"/>
  <c r="H34" i="259"/>
  <c r="J34" i="259"/>
  <c r="C35" i="259"/>
  <c r="H35" i="259"/>
  <c r="J35" i="259"/>
  <c r="C36" i="259"/>
  <c r="H36" i="259"/>
  <c r="J36" i="259"/>
  <c r="C37" i="259"/>
  <c r="H37" i="259"/>
  <c r="J37" i="259"/>
  <c r="C38" i="259"/>
  <c r="H38" i="259"/>
  <c r="J38" i="259"/>
  <c r="C39" i="259"/>
  <c r="H39" i="259"/>
  <c r="J39" i="259"/>
  <c r="C40" i="259"/>
  <c r="H40" i="259"/>
  <c r="J40" i="259"/>
  <c r="C41" i="259"/>
  <c r="H41" i="259"/>
  <c r="J41" i="259"/>
  <c r="C42" i="259"/>
  <c r="H42" i="259"/>
  <c r="J42" i="259"/>
  <c r="C43" i="259"/>
  <c r="H43" i="259"/>
  <c r="J43" i="259"/>
  <c r="C44" i="259"/>
  <c r="H44" i="259"/>
  <c r="J44" i="259"/>
  <c r="C45" i="259"/>
  <c r="H45" i="259"/>
  <c r="J45" i="259"/>
  <c r="C46" i="259"/>
  <c r="H46" i="259"/>
  <c r="J46" i="259"/>
  <c r="C47" i="259"/>
  <c r="H47" i="259"/>
  <c r="J47" i="259"/>
  <c r="C48" i="259"/>
  <c r="H48" i="259"/>
  <c r="J48" i="259"/>
  <c r="C49" i="259"/>
  <c r="H49" i="259"/>
  <c r="J49" i="259"/>
  <c r="C50" i="259"/>
  <c r="H50" i="259"/>
  <c r="J50" i="259"/>
  <c r="H51" i="259"/>
  <c r="I51" i="259"/>
  <c r="J51" i="259"/>
  <c r="J4" i="260"/>
  <c r="C5" i="260"/>
  <c r="J5" i="260"/>
  <c r="C6" i="260"/>
  <c r="J6" i="260"/>
  <c r="C7" i="260"/>
  <c r="J7" i="260"/>
  <c r="C8" i="260"/>
  <c r="J8" i="260"/>
  <c r="C9" i="260"/>
  <c r="J9" i="260"/>
  <c r="C10" i="260"/>
  <c r="J10" i="260"/>
  <c r="C11" i="260"/>
  <c r="J11" i="260"/>
  <c r="C12" i="260"/>
  <c r="J12" i="260"/>
  <c r="C13" i="260"/>
  <c r="J13" i="260"/>
  <c r="C14" i="260"/>
  <c r="J14" i="260"/>
  <c r="C15" i="260"/>
  <c r="J15" i="260"/>
  <c r="C16" i="260"/>
  <c r="J16" i="260"/>
  <c r="C17" i="260"/>
  <c r="J17" i="260"/>
  <c r="C18" i="260"/>
  <c r="J18" i="260"/>
  <c r="C19" i="260"/>
  <c r="J19" i="260"/>
  <c r="C20" i="260"/>
  <c r="J20" i="260"/>
  <c r="C21" i="260"/>
  <c r="H21" i="260"/>
  <c r="J21" i="260"/>
  <c r="C22" i="260"/>
  <c r="H22" i="260"/>
  <c r="J22" i="260"/>
  <c r="C23" i="260"/>
  <c r="H23" i="260"/>
  <c r="J23" i="260"/>
  <c r="C24" i="260"/>
  <c r="H24" i="260"/>
  <c r="J24" i="260"/>
  <c r="C25" i="260"/>
  <c r="H25" i="260"/>
  <c r="J25" i="260"/>
  <c r="C26" i="260"/>
  <c r="H26" i="260"/>
  <c r="J26" i="260"/>
  <c r="C27" i="260"/>
  <c r="H27" i="260"/>
  <c r="J27" i="260"/>
  <c r="C28" i="260"/>
  <c r="H28" i="260"/>
  <c r="J28" i="260"/>
  <c r="C29" i="260"/>
  <c r="H29" i="260"/>
  <c r="J29" i="260"/>
  <c r="C30" i="260"/>
  <c r="H30" i="260"/>
  <c r="J30" i="260"/>
  <c r="C31" i="260"/>
  <c r="H31" i="260"/>
  <c r="J31" i="260"/>
  <c r="C32" i="260"/>
  <c r="H32" i="260"/>
  <c r="J32" i="260"/>
  <c r="C33" i="260"/>
  <c r="H33" i="260"/>
  <c r="J33" i="260"/>
  <c r="C34" i="260"/>
  <c r="H34" i="260"/>
  <c r="J34" i="260"/>
  <c r="C35" i="260"/>
  <c r="H35" i="260"/>
  <c r="J35" i="260"/>
  <c r="C36" i="260"/>
  <c r="H36" i="260"/>
  <c r="J36" i="260"/>
  <c r="C37" i="260"/>
  <c r="H37" i="260"/>
  <c r="J37" i="260"/>
  <c r="C38" i="260"/>
  <c r="H38" i="260"/>
  <c r="J38" i="260"/>
  <c r="C39" i="260"/>
  <c r="H39" i="260"/>
  <c r="J39" i="260"/>
  <c r="C40" i="260"/>
  <c r="H40" i="260"/>
  <c r="J40" i="260"/>
  <c r="C41" i="260"/>
  <c r="H41" i="260"/>
  <c r="J41" i="260"/>
  <c r="C42" i="260"/>
  <c r="H42" i="260"/>
  <c r="J42" i="260"/>
  <c r="C43" i="260"/>
  <c r="H43" i="260"/>
  <c r="J43" i="260"/>
  <c r="C44" i="260"/>
  <c r="H44" i="260"/>
  <c r="J44" i="260"/>
  <c r="C45" i="260"/>
  <c r="H45" i="260"/>
  <c r="J45" i="260"/>
  <c r="C46" i="260"/>
  <c r="H46" i="260"/>
  <c r="J46" i="260"/>
  <c r="C47" i="260"/>
  <c r="H47" i="260"/>
  <c r="J47" i="260"/>
  <c r="C48" i="260"/>
  <c r="H48" i="260"/>
  <c r="J48" i="260"/>
  <c r="C49" i="260"/>
  <c r="H49" i="260"/>
  <c r="J49" i="260"/>
  <c r="C50" i="260"/>
  <c r="H50" i="260"/>
  <c r="J50" i="260"/>
  <c r="H51" i="260"/>
  <c r="I51" i="260"/>
  <c r="J51" i="260"/>
  <c r="J4" i="261"/>
  <c r="C5" i="261"/>
  <c r="J5" i="261"/>
  <c r="C6" i="261"/>
  <c r="J6" i="261"/>
  <c r="C7" i="261"/>
  <c r="J7" i="261"/>
  <c r="C8" i="261"/>
  <c r="J8" i="261"/>
  <c r="C9" i="261"/>
  <c r="J9" i="261"/>
  <c r="C10" i="261"/>
  <c r="J10" i="261"/>
  <c r="C11" i="261"/>
  <c r="J11" i="261"/>
  <c r="C12" i="261"/>
  <c r="J12" i="261"/>
  <c r="C13" i="261"/>
  <c r="J13" i="261"/>
  <c r="C14" i="261"/>
  <c r="J14" i="261"/>
  <c r="C15" i="261"/>
  <c r="J15" i="261"/>
  <c r="C16" i="261"/>
  <c r="J16" i="261"/>
  <c r="C17" i="261"/>
  <c r="J17" i="261"/>
  <c r="C18" i="261"/>
  <c r="J18" i="261"/>
  <c r="C19" i="261"/>
  <c r="J19" i="261"/>
  <c r="C20" i="261"/>
  <c r="J20" i="261"/>
  <c r="C21" i="261"/>
  <c r="H21" i="261"/>
  <c r="J21" i="261"/>
  <c r="C22" i="261"/>
  <c r="H22" i="261"/>
  <c r="J22" i="261"/>
  <c r="C23" i="261"/>
  <c r="H23" i="261"/>
  <c r="J23" i="261"/>
  <c r="C24" i="261"/>
  <c r="H24" i="261"/>
  <c r="J24" i="261"/>
  <c r="C25" i="261"/>
  <c r="H25" i="261"/>
  <c r="J25" i="261"/>
  <c r="C26" i="261"/>
  <c r="H26" i="261"/>
  <c r="J26" i="261"/>
  <c r="C27" i="261"/>
  <c r="H27" i="261"/>
  <c r="J27" i="261"/>
  <c r="C28" i="261"/>
  <c r="H28" i="261"/>
  <c r="J28" i="261"/>
  <c r="C29" i="261"/>
  <c r="H29" i="261"/>
  <c r="J29" i="261"/>
  <c r="C30" i="261"/>
  <c r="H30" i="261"/>
  <c r="J30" i="261"/>
  <c r="C31" i="261"/>
  <c r="H31" i="261"/>
  <c r="J31" i="261"/>
  <c r="C32" i="261"/>
  <c r="H32" i="261"/>
  <c r="J32" i="261"/>
  <c r="C33" i="261"/>
  <c r="H33" i="261"/>
  <c r="J33" i="261"/>
  <c r="C34" i="261"/>
  <c r="H34" i="261"/>
  <c r="J34" i="261"/>
  <c r="C35" i="261"/>
  <c r="H35" i="261"/>
  <c r="J35" i="261"/>
  <c r="C36" i="261"/>
  <c r="H36" i="261"/>
  <c r="J36" i="261"/>
  <c r="C37" i="261"/>
  <c r="H37" i="261"/>
  <c r="J37" i="261"/>
  <c r="C38" i="261"/>
  <c r="H38" i="261"/>
  <c r="J38" i="261"/>
  <c r="C39" i="261"/>
  <c r="H39" i="261"/>
  <c r="J39" i="261"/>
  <c r="C40" i="261"/>
  <c r="H40" i="261"/>
  <c r="J40" i="261"/>
  <c r="C41" i="261"/>
  <c r="H41" i="261"/>
  <c r="J41" i="261"/>
  <c r="C42" i="261"/>
  <c r="H42" i="261"/>
  <c r="J42" i="261"/>
  <c r="C43" i="261"/>
  <c r="H43" i="261"/>
  <c r="J43" i="261"/>
  <c r="C44" i="261"/>
  <c r="H44" i="261"/>
  <c r="J44" i="261"/>
  <c r="C45" i="261"/>
  <c r="H45" i="261"/>
  <c r="J45" i="261"/>
  <c r="C46" i="261"/>
  <c r="H46" i="261"/>
  <c r="J46" i="261"/>
  <c r="C47" i="261"/>
  <c r="H47" i="261"/>
  <c r="J47" i="261"/>
  <c r="C48" i="261"/>
  <c r="H48" i="261"/>
  <c r="J48" i="261"/>
  <c r="C49" i="261"/>
  <c r="H49" i="261"/>
  <c r="J49" i="261"/>
  <c r="C50" i="261"/>
  <c r="H50" i="261"/>
  <c r="J50" i="261"/>
  <c r="H51" i="261"/>
  <c r="I51" i="261"/>
  <c r="J51" i="261"/>
  <c r="J4" i="262"/>
  <c r="C5" i="262"/>
  <c r="J5" i="262"/>
  <c r="C6" i="262"/>
  <c r="J6" i="262"/>
  <c r="C7" i="262"/>
  <c r="J7" i="262"/>
  <c r="C8" i="262"/>
  <c r="J8" i="262"/>
  <c r="C9" i="262"/>
  <c r="J9" i="262"/>
  <c r="C10" i="262"/>
  <c r="J10" i="262"/>
  <c r="C11" i="262"/>
  <c r="J11" i="262"/>
  <c r="C12" i="262"/>
  <c r="J12" i="262"/>
  <c r="C13" i="262"/>
  <c r="J13" i="262"/>
  <c r="C14" i="262"/>
  <c r="J14" i="262"/>
  <c r="C15" i="262"/>
  <c r="J15" i="262"/>
  <c r="C16" i="262"/>
  <c r="J16" i="262"/>
  <c r="C17" i="262"/>
  <c r="J17" i="262"/>
  <c r="C18" i="262"/>
  <c r="J18" i="262"/>
  <c r="C19" i="262"/>
  <c r="J19" i="262"/>
  <c r="C20" i="262"/>
  <c r="J20" i="262"/>
  <c r="C21" i="262"/>
  <c r="H21" i="262"/>
  <c r="J21" i="262"/>
  <c r="C22" i="262"/>
  <c r="H22" i="262"/>
  <c r="J22" i="262"/>
  <c r="C23" i="262"/>
  <c r="H23" i="262"/>
  <c r="J23" i="262"/>
  <c r="C24" i="262"/>
  <c r="H24" i="262"/>
  <c r="J24" i="262"/>
  <c r="C25" i="262"/>
  <c r="H25" i="262"/>
  <c r="J25" i="262"/>
  <c r="C26" i="262"/>
  <c r="H26" i="262"/>
  <c r="J26" i="262"/>
  <c r="C27" i="262"/>
  <c r="H27" i="262"/>
  <c r="J27" i="262"/>
  <c r="C28" i="262"/>
  <c r="H28" i="262"/>
  <c r="J28" i="262"/>
  <c r="C29" i="262"/>
  <c r="H29" i="262"/>
  <c r="J29" i="262"/>
  <c r="C30" i="262"/>
  <c r="H30" i="262"/>
  <c r="J30" i="262"/>
  <c r="C31" i="262"/>
  <c r="H31" i="262"/>
  <c r="J31" i="262"/>
  <c r="C32" i="262"/>
  <c r="H32" i="262"/>
  <c r="J32" i="262"/>
  <c r="C33" i="262"/>
  <c r="H33" i="262"/>
  <c r="J33" i="262"/>
  <c r="C34" i="262"/>
  <c r="H34" i="262"/>
  <c r="J34" i="262"/>
  <c r="C35" i="262"/>
  <c r="H35" i="262"/>
  <c r="J35" i="262"/>
  <c r="C36" i="262"/>
  <c r="H36" i="262"/>
  <c r="J36" i="262"/>
  <c r="C37" i="262"/>
  <c r="H37" i="262"/>
  <c r="J37" i="262"/>
  <c r="C38" i="262"/>
  <c r="H38" i="262"/>
  <c r="J38" i="262"/>
  <c r="C39" i="262"/>
  <c r="H39" i="262"/>
  <c r="J39" i="262"/>
  <c r="C40" i="262"/>
  <c r="H40" i="262"/>
  <c r="J40" i="262"/>
  <c r="C41" i="262"/>
  <c r="H41" i="262"/>
  <c r="J41" i="262"/>
  <c r="C42" i="262"/>
  <c r="H42" i="262"/>
  <c r="J42" i="262"/>
  <c r="C43" i="262"/>
  <c r="H43" i="262"/>
  <c r="J43" i="262"/>
  <c r="C44" i="262"/>
  <c r="H44" i="262"/>
  <c r="J44" i="262"/>
  <c r="C45" i="262"/>
  <c r="H45" i="262"/>
  <c r="J45" i="262"/>
  <c r="C46" i="262"/>
  <c r="H46" i="262"/>
  <c r="J46" i="262"/>
  <c r="C47" i="262"/>
  <c r="H47" i="262"/>
  <c r="J47" i="262"/>
  <c r="C48" i="262"/>
  <c r="H48" i="262"/>
  <c r="J48" i="262"/>
  <c r="C49" i="262"/>
  <c r="H49" i="262"/>
  <c r="J49" i="262"/>
  <c r="C50" i="262"/>
  <c r="H50" i="262"/>
  <c r="J50" i="262"/>
  <c r="H51" i="262"/>
  <c r="I51" i="262"/>
  <c r="J51" i="262"/>
  <c r="J4" i="263"/>
  <c r="C5" i="263"/>
  <c r="J5" i="263"/>
  <c r="C6" i="263"/>
  <c r="J6" i="263"/>
  <c r="C7" i="263"/>
  <c r="J7" i="263"/>
  <c r="C8" i="263"/>
  <c r="J8" i="263"/>
  <c r="C9" i="263"/>
  <c r="J9" i="263"/>
  <c r="C10" i="263"/>
  <c r="J10" i="263"/>
  <c r="C11" i="263"/>
  <c r="J11" i="263"/>
  <c r="C12" i="263"/>
  <c r="J12" i="263"/>
  <c r="C13" i="263"/>
  <c r="J13" i="263"/>
  <c r="C14" i="263"/>
  <c r="J14" i="263"/>
  <c r="C15" i="263"/>
  <c r="J15" i="263"/>
  <c r="C16" i="263"/>
  <c r="J16" i="263"/>
  <c r="C17" i="263"/>
  <c r="J17" i="263"/>
  <c r="C18" i="263"/>
  <c r="J18" i="263"/>
  <c r="C19" i="263"/>
  <c r="J19" i="263"/>
  <c r="C20" i="263"/>
  <c r="J20" i="263"/>
  <c r="C21" i="263"/>
  <c r="H21" i="263"/>
  <c r="J21" i="263"/>
  <c r="C22" i="263"/>
  <c r="H22" i="263"/>
  <c r="J22" i="263"/>
  <c r="C23" i="263"/>
  <c r="H23" i="263"/>
  <c r="J23" i="263"/>
  <c r="C24" i="263"/>
  <c r="H24" i="263"/>
  <c r="J24" i="263"/>
  <c r="C25" i="263"/>
  <c r="H25" i="263"/>
  <c r="J25" i="263"/>
  <c r="C26" i="263"/>
  <c r="H26" i="263"/>
  <c r="J26" i="263"/>
  <c r="C27" i="263"/>
  <c r="H27" i="263"/>
  <c r="J27" i="263"/>
  <c r="C28" i="263"/>
  <c r="H28" i="263"/>
  <c r="J28" i="263"/>
  <c r="C29" i="263"/>
  <c r="H29" i="263"/>
  <c r="J29" i="263"/>
  <c r="C30" i="263"/>
  <c r="H30" i="263"/>
  <c r="J30" i="263"/>
  <c r="C31" i="263"/>
  <c r="H31" i="263"/>
  <c r="J31" i="263"/>
  <c r="C32" i="263"/>
  <c r="H32" i="263"/>
  <c r="J32" i="263"/>
  <c r="C33" i="263"/>
  <c r="H33" i="263"/>
  <c r="J33" i="263"/>
  <c r="C34" i="263"/>
  <c r="H34" i="263"/>
  <c r="J34" i="263"/>
  <c r="C35" i="263"/>
  <c r="H35" i="263"/>
  <c r="J35" i="263"/>
  <c r="C36" i="263"/>
  <c r="H36" i="263"/>
  <c r="J36" i="263"/>
  <c r="C37" i="263"/>
  <c r="H37" i="263"/>
  <c r="J37" i="263"/>
  <c r="C38" i="263"/>
  <c r="H38" i="263"/>
  <c r="J38" i="263"/>
  <c r="C39" i="263"/>
  <c r="H39" i="263"/>
  <c r="J39" i="263"/>
  <c r="C40" i="263"/>
  <c r="H40" i="263"/>
  <c r="J40" i="263"/>
  <c r="C41" i="263"/>
  <c r="H41" i="263"/>
  <c r="J41" i="263"/>
  <c r="C42" i="263"/>
  <c r="H42" i="263"/>
  <c r="J42" i="263"/>
  <c r="C43" i="263"/>
  <c r="H43" i="263"/>
  <c r="J43" i="263"/>
  <c r="C44" i="263"/>
  <c r="H44" i="263"/>
  <c r="J44" i="263"/>
  <c r="C45" i="263"/>
  <c r="H45" i="263"/>
  <c r="J45" i="263"/>
  <c r="C46" i="263"/>
  <c r="H46" i="263"/>
  <c r="J46" i="263"/>
  <c r="C47" i="263"/>
  <c r="H47" i="263"/>
  <c r="J47" i="263"/>
  <c r="C48" i="263"/>
  <c r="H48" i="263"/>
  <c r="J48" i="263"/>
  <c r="C49" i="263"/>
  <c r="H49" i="263"/>
  <c r="J49" i="263"/>
  <c r="C50" i="263"/>
  <c r="H50" i="263"/>
  <c r="J50" i="263"/>
  <c r="H51" i="263"/>
  <c r="I51" i="263"/>
  <c r="J51" i="263"/>
  <c r="J4" i="241"/>
  <c r="C5" i="241"/>
  <c r="J5" i="241"/>
  <c r="C6" i="241"/>
  <c r="J6" i="241"/>
  <c r="C7" i="241"/>
  <c r="J7" i="241"/>
  <c r="C8" i="241"/>
  <c r="J8" i="241"/>
  <c r="C9" i="241"/>
  <c r="J9" i="241"/>
  <c r="C10" i="241"/>
  <c r="J10" i="241"/>
  <c r="C11" i="241"/>
  <c r="J11" i="241"/>
  <c r="C12" i="241"/>
  <c r="J12" i="241"/>
  <c r="C13" i="241"/>
  <c r="J13" i="241"/>
  <c r="C14" i="241"/>
  <c r="J14" i="241"/>
  <c r="C15" i="241"/>
  <c r="J15" i="241"/>
  <c r="C16" i="241"/>
  <c r="J16" i="241"/>
  <c r="C17" i="241"/>
  <c r="J17" i="241"/>
  <c r="C18" i="241"/>
  <c r="J18" i="241"/>
  <c r="C19" i="241"/>
  <c r="J19" i="241"/>
  <c r="C20" i="241"/>
  <c r="J20" i="241"/>
  <c r="C21" i="241"/>
  <c r="H21" i="241"/>
  <c r="J21" i="241"/>
  <c r="C22" i="241"/>
  <c r="H22" i="241"/>
  <c r="J22" i="241"/>
  <c r="C23" i="241"/>
  <c r="H23" i="241"/>
  <c r="J23" i="241"/>
  <c r="C24" i="241"/>
  <c r="H24" i="241"/>
  <c r="J24" i="241"/>
  <c r="C25" i="241"/>
  <c r="H25" i="241"/>
  <c r="J25" i="241"/>
  <c r="C26" i="241"/>
  <c r="H26" i="241"/>
  <c r="J26" i="241"/>
  <c r="C27" i="241"/>
  <c r="H27" i="241"/>
  <c r="J27" i="241"/>
  <c r="C28" i="241"/>
  <c r="H28" i="241"/>
  <c r="J28" i="241"/>
  <c r="C29" i="241"/>
  <c r="H29" i="241"/>
  <c r="J29" i="241"/>
  <c r="C30" i="241"/>
  <c r="H30" i="241"/>
  <c r="J30" i="241"/>
  <c r="C31" i="241"/>
  <c r="H31" i="241"/>
  <c r="J31" i="241"/>
  <c r="C32" i="241"/>
  <c r="H32" i="241"/>
  <c r="J32" i="241"/>
  <c r="C33" i="241"/>
  <c r="H33" i="241"/>
  <c r="J33" i="241"/>
  <c r="C34" i="241"/>
  <c r="H34" i="241"/>
  <c r="J34" i="241"/>
  <c r="C35" i="241"/>
  <c r="H35" i="241"/>
  <c r="J35" i="241"/>
  <c r="C36" i="241"/>
  <c r="H36" i="241"/>
  <c r="J36" i="241"/>
  <c r="C37" i="241"/>
  <c r="H37" i="241"/>
  <c r="J37" i="241"/>
  <c r="C38" i="241"/>
  <c r="H38" i="241"/>
  <c r="J38" i="241"/>
  <c r="C39" i="241"/>
  <c r="H39" i="241"/>
  <c r="J39" i="241"/>
  <c r="C40" i="241"/>
  <c r="H40" i="241"/>
  <c r="J40" i="241"/>
  <c r="C41" i="241"/>
  <c r="H41" i="241"/>
  <c r="J41" i="241"/>
  <c r="C42" i="241"/>
  <c r="H42" i="241"/>
  <c r="J42" i="241"/>
  <c r="C43" i="241"/>
  <c r="H43" i="241"/>
  <c r="J43" i="241"/>
  <c r="C44" i="241"/>
  <c r="H44" i="241"/>
  <c r="J44" i="241"/>
  <c r="C45" i="241"/>
  <c r="H45" i="241"/>
  <c r="J45" i="241"/>
  <c r="C46" i="241"/>
  <c r="H46" i="241"/>
  <c r="J46" i="241"/>
  <c r="C47" i="241"/>
  <c r="H47" i="241"/>
  <c r="J47" i="241"/>
  <c r="C48" i="241"/>
  <c r="H48" i="241"/>
  <c r="J48" i="241"/>
  <c r="C49" i="241"/>
  <c r="H49" i="241"/>
  <c r="J49" i="241"/>
  <c r="C50" i="241"/>
  <c r="H50" i="241"/>
  <c r="J50" i="241"/>
  <c r="H51" i="241"/>
  <c r="I51" i="241"/>
  <c r="J51" i="241"/>
  <c r="J4" i="229"/>
  <c r="C5" i="229"/>
  <c r="J5" i="229"/>
  <c r="C6" i="229"/>
  <c r="J6" i="229"/>
  <c r="C7" i="229"/>
  <c r="J7" i="229"/>
  <c r="C8" i="229"/>
  <c r="J8" i="229"/>
  <c r="C9" i="229"/>
  <c r="J9" i="229"/>
  <c r="C10" i="229"/>
  <c r="J10" i="229"/>
  <c r="C11" i="229"/>
  <c r="J11" i="229"/>
  <c r="C12" i="229"/>
  <c r="J12" i="229"/>
  <c r="C13" i="229"/>
  <c r="J13" i="229"/>
  <c r="C14" i="229"/>
  <c r="J14" i="229"/>
  <c r="C15" i="229"/>
  <c r="J15" i="229"/>
  <c r="C16" i="229"/>
  <c r="J16" i="229"/>
  <c r="C17" i="229"/>
  <c r="J17" i="229"/>
  <c r="C18" i="229"/>
  <c r="J18" i="229"/>
  <c r="C19" i="229"/>
  <c r="J19" i="229"/>
  <c r="C20" i="229"/>
  <c r="J20" i="229"/>
  <c r="C21" i="229"/>
  <c r="H21" i="229"/>
  <c r="J21" i="229"/>
  <c r="C22" i="229"/>
  <c r="H22" i="229"/>
  <c r="J22" i="229"/>
  <c r="C23" i="229"/>
  <c r="H23" i="229"/>
  <c r="J23" i="229"/>
  <c r="C24" i="229"/>
  <c r="H24" i="229"/>
  <c r="J24" i="229"/>
  <c r="C25" i="229"/>
  <c r="H25" i="229"/>
  <c r="J25" i="229"/>
  <c r="C26" i="229"/>
  <c r="H26" i="229"/>
  <c r="J26" i="229"/>
  <c r="C27" i="229"/>
  <c r="H27" i="229"/>
  <c r="J27" i="229"/>
  <c r="C28" i="229"/>
  <c r="H28" i="229"/>
  <c r="J28" i="229"/>
  <c r="C29" i="229"/>
  <c r="H29" i="229"/>
  <c r="J29" i="229"/>
  <c r="C30" i="229"/>
  <c r="H30" i="229"/>
  <c r="J30" i="229"/>
  <c r="C31" i="229"/>
  <c r="H31" i="229"/>
  <c r="J31" i="229"/>
  <c r="C32" i="229"/>
  <c r="H32" i="229"/>
  <c r="J32" i="229"/>
  <c r="C33" i="229"/>
  <c r="H33" i="229"/>
  <c r="J33" i="229"/>
  <c r="C34" i="229"/>
  <c r="H34" i="229"/>
  <c r="J34" i="229"/>
  <c r="C35" i="229"/>
  <c r="H35" i="229"/>
  <c r="J35" i="229"/>
  <c r="C36" i="229"/>
  <c r="H36" i="229"/>
  <c r="J36" i="229"/>
  <c r="C37" i="229"/>
  <c r="H37" i="229"/>
  <c r="J37" i="229"/>
  <c r="C38" i="229"/>
  <c r="H38" i="229"/>
  <c r="J38" i="229"/>
  <c r="C39" i="229"/>
  <c r="H39" i="229"/>
  <c r="J39" i="229"/>
  <c r="C40" i="229"/>
  <c r="H40" i="229"/>
  <c r="J40" i="229"/>
  <c r="C41" i="229"/>
  <c r="H41" i="229"/>
  <c r="J41" i="229"/>
  <c r="C42" i="229"/>
  <c r="H42" i="229"/>
  <c r="J42" i="229"/>
  <c r="C43" i="229"/>
  <c r="H43" i="229"/>
  <c r="J43" i="229"/>
  <c r="C44" i="229"/>
  <c r="H44" i="229"/>
  <c r="J44" i="229"/>
  <c r="C45" i="229"/>
  <c r="H45" i="229"/>
  <c r="J45" i="229"/>
  <c r="C46" i="229"/>
  <c r="H46" i="229"/>
  <c r="J46" i="229"/>
  <c r="C47" i="229"/>
  <c r="H47" i="229"/>
  <c r="J47" i="229"/>
  <c r="C48" i="229"/>
  <c r="H48" i="229"/>
  <c r="J48" i="229"/>
  <c r="C49" i="229"/>
  <c r="H49" i="229"/>
  <c r="J49" i="229"/>
  <c r="C50" i="229"/>
  <c r="H50" i="229"/>
  <c r="J50" i="229"/>
  <c r="H51" i="229"/>
  <c r="I51" i="229"/>
  <c r="J51" i="229"/>
  <c r="J4" i="230"/>
  <c r="C5" i="230"/>
  <c r="J5" i="230"/>
  <c r="C6" i="230"/>
  <c r="J6" i="230"/>
  <c r="C7" i="230"/>
  <c r="J7" i="230"/>
  <c r="C8" i="230"/>
  <c r="J8" i="230"/>
  <c r="C9" i="230"/>
  <c r="J9" i="230"/>
  <c r="C10" i="230"/>
  <c r="J10" i="230"/>
  <c r="C11" i="230"/>
  <c r="J11" i="230"/>
  <c r="C12" i="230"/>
  <c r="J12" i="230"/>
  <c r="C13" i="230"/>
  <c r="J13" i="230"/>
  <c r="C14" i="230"/>
  <c r="J14" i="230"/>
  <c r="C15" i="230"/>
  <c r="J15" i="230"/>
  <c r="C16" i="230"/>
  <c r="J16" i="230"/>
  <c r="C17" i="230"/>
  <c r="J17" i="230"/>
  <c r="C18" i="230"/>
  <c r="J18" i="230"/>
  <c r="C19" i="230"/>
  <c r="J19" i="230"/>
  <c r="C20" i="230"/>
  <c r="J20" i="230"/>
  <c r="C21" i="230"/>
  <c r="H21" i="230"/>
  <c r="J21" i="230"/>
  <c r="C22" i="230"/>
  <c r="H22" i="230"/>
  <c r="J22" i="230"/>
  <c r="C23" i="230"/>
  <c r="H23" i="230"/>
  <c r="J23" i="230"/>
  <c r="C24" i="230"/>
  <c r="H24" i="230"/>
  <c r="J24" i="230"/>
  <c r="C25" i="230"/>
  <c r="H25" i="230"/>
  <c r="J25" i="230"/>
  <c r="C26" i="230"/>
  <c r="H26" i="230"/>
  <c r="J26" i="230"/>
  <c r="C27" i="230"/>
  <c r="H27" i="230"/>
  <c r="J27" i="230"/>
  <c r="C28" i="230"/>
  <c r="H28" i="230"/>
  <c r="J28" i="230"/>
  <c r="C29" i="230"/>
  <c r="H29" i="230"/>
  <c r="J29" i="230"/>
  <c r="C30" i="230"/>
  <c r="H30" i="230"/>
  <c r="J30" i="230"/>
  <c r="C31" i="230"/>
  <c r="H31" i="230"/>
  <c r="J31" i="230"/>
  <c r="C32" i="230"/>
  <c r="H32" i="230"/>
  <c r="J32" i="230"/>
  <c r="C33" i="230"/>
  <c r="H33" i="230"/>
  <c r="J33" i="230"/>
  <c r="C34" i="230"/>
  <c r="H34" i="230"/>
  <c r="J34" i="230"/>
  <c r="C35" i="230"/>
  <c r="H35" i="230"/>
  <c r="J35" i="230"/>
  <c r="C36" i="230"/>
  <c r="H36" i="230"/>
  <c r="J36" i="230"/>
  <c r="C37" i="230"/>
  <c r="H37" i="230"/>
  <c r="J37" i="230"/>
  <c r="C38" i="230"/>
  <c r="H38" i="230"/>
  <c r="J38" i="230"/>
  <c r="C39" i="230"/>
  <c r="H39" i="230"/>
  <c r="J39" i="230"/>
  <c r="C40" i="230"/>
  <c r="H40" i="230"/>
  <c r="J40" i="230"/>
  <c r="C41" i="230"/>
  <c r="H41" i="230"/>
  <c r="J41" i="230"/>
  <c r="C42" i="230"/>
  <c r="H42" i="230"/>
  <c r="J42" i="230"/>
  <c r="C43" i="230"/>
  <c r="H43" i="230"/>
  <c r="J43" i="230"/>
  <c r="C44" i="230"/>
  <c r="H44" i="230"/>
  <c r="J44" i="230"/>
  <c r="C45" i="230"/>
  <c r="H45" i="230"/>
  <c r="J45" i="230"/>
  <c r="C46" i="230"/>
  <c r="H46" i="230"/>
  <c r="J46" i="230"/>
  <c r="C47" i="230"/>
  <c r="H47" i="230"/>
  <c r="J47" i="230"/>
  <c r="C48" i="230"/>
  <c r="H48" i="230"/>
  <c r="J48" i="230"/>
  <c r="C49" i="230"/>
  <c r="H49" i="230"/>
  <c r="J49" i="230"/>
  <c r="C50" i="230"/>
  <c r="H50" i="230"/>
  <c r="J50" i="230"/>
  <c r="H51" i="230"/>
  <c r="I51" i="230"/>
  <c r="J51" i="230"/>
  <c r="J4" i="231"/>
  <c r="C5" i="231"/>
  <c r="J5" i="231"/>
  <c r="C6" i="231"/>
  <c r="J6" i="231"/>
  <c r="C7" i="231"/>
  <c r="J7" i="231"/>
  <c r="C8" i="231"/>
  <c r="J8" i="231"/>
  <c r="C9" i="231"/>
  <c r="J9" i="231"/>
  <c r="C10" i="231"/>
  <c r="J10" i="231"/>
  <c r="C11" i="231"/>
  <c r="J11" i="231"/>
  <c r="C12" i="231"/>
  <c r="J12" i="231"/>
  <c r="C13" i="231"/>
  <c r="J13" i="231"/>
  <c r="C14" i="231"/>
  <c r="J14" i="231"/>
  <c r="C15" i="231"/>
  <c r="J15" i="231"/>
  <c r="C16" i="231"/>
  <c r="J16" i="231"/>
  <c r="C17" i="231"/>
  <c r="J17" i="231"/>
  <c r="C18" i="231"/>
  <c r="J18" i="231"/>
  <c r="C19" i="231"/>
  <c r="J19" i="231"/>
  <c r="C20" i="231"/>
  <c r="J20" i="231"/>
  <c r="C21" i="231"/>
  <c r="H21" i="231"/>
  <c r="J21" i="231"/>
  <c r="C22" i="231"/>
  <c r="H22" i="231"/>
  <c r="J22" i="231"/>
  <c r="C23" i="231"/>
  <c r="H23" i="231"/>
  <c r="J23" i="231"/>
  <c r="C24" i="231"/>
  <c r="H24" i="231"/>
  <c r="J24" i="231"/>
  <c r="C25" i="231"/>
  <c r="H25" i="231"/>
  <c r="J25" i="231"/>
  <c r="C26" i="231"/>
  <c r="H26" i="231"/>
  <c r="J26" i="231"/>
  <c r="C27" i="231"/>
  <c r="H27" i="231"/>
  <c r="J27" i="231"/>
  <c r="C28" i="231"/>
  <c r="H28" i="231"/>
  <c r="J28" i="231"/>
  <c r="C29" i="231"/>
  <c r="H29" i="231"/>
  <c r="J29" i="231"/>
  <c r="C30" i="231"/>
  <c r="H30" i="231"/>
  <c r="J30" i="231"/>
  <c r="C31" i="231"/>
  <c r="H31" i="231"/>
  <c r="J31" i="231"/>
  <c r="C32" i="231"/>
  <c r="H32" i="231"/>
  <c r="J32" i="231"/>
  <c r="C33" i="231"/>
  <c r="H33" i="231"/>
  <c r="J33" i="231"/>
  <c r="C34" i="231"/>
  <c r="H34" i="231"/>
  <c r="J34" i="231"/>
  <c r="C35" i="231"/>
  <c r="H35" i="231"/>
  <c r="J35" i="231"/>
  <c r="C36" i="231"/>
  <c r="H36" i="231"/>
  <c r="J36" i="231"/>
  <c r="C37" i="231"/>
  <c r="H37" i="231"/>
  <c r="J37" i="231"/>
  <c r="C38" i="231"/>
  <c r="H38" i="231"/>
  <c r="J38" i="231"/>
  <c r="C39" i="231"/>
  <c r="H39" i="231"/>
  <c r="J39" i="231"/>
  <c r="C40" i="231"/>
  <c r="H40" i="231"/>
  <c r="J40" i="231"/>
  <c r="C41" i="231"/>
  <c r="H41" i="231"/>
  <c r="J41" i="231"/>
  <c r="C42" i="231"/>
  <c r="H42" i="231"/>
  <c r="J42" i="231"/>
  <c r="C43" i="231"/>
  <c r="H43" i="231"/>
  <c r="J43" i="231"/>
  <c r="C44" i="231"/>
  <c r="H44" i="231"/>
  <c r="J44" i="231"/>
  <c r="C45" i="231"/>
  <c r="H45" i="231"/>
  <c r="J45" i="231"/>
  <c r="C46" i="231"/>
  <c r="H46" i="231"/>
  <c r="J46" i="231"/>
  <c r="C47" i="231"/>
  <c r="H47" i="231"/>
  <c r="J47" i="231"/>
  <c r="C48" i="231"/>
  <c r="H48" i="231"/>
  <c r="J48" i="231"/>
  <c r="C49" i="231"/>
  <c r="H49" i="231"/>
  <c r="J49" i="231"/>
  <c r="C50" i="231"/>
  <c r="H50" i="231"/>
  <c r="J50" i="231"/>
  <c r="H51" i="231"/>
  <c r="I51" i="231"/>
  <c r="J51" i="231"/>
  <c r="J4" i="232"/>
  <c r="C5" i="232"/>
  <c r="J5" i="232"/>
  <c r="C6" i="232"/>
  <c r="J6" i="232"/>
  <c r="C7" i="232"/>
  <c r="J7" i="232"/>
  <c r="C8" i="232"/>
  <c r="J8" i="232"/>
  <c r="C9" i="232"/>
  <c r="J9" i="232"/>
  <c r="C10" i="232"/>
  <c r="J10" i="232"/>
  <c r="C11" i="232"/>
  <c r="J11" i="232"/>
  <c r="C12" i="232"/>
  <c r="J12" i="232"/>
  <c r="C13" i="232"/>
  <c r="J13" i="232"/>
  <c r="C14" i="232"/>
  <c r="J14" i="232"/>
  <c r="C15" i="232"/>
  <c r="J15" i="232"/>
  <c r="C16" i="232"/>
  <c r="J16" i="232"/>
  <c r="C17" i="232"/>
  <c r="J17" i="232"/>
  <c r="C18" i="232"/>
  <c r="J18" i="232"/>
  <c r="C19" i="232"/>
  <c r="J19" i="232"/>
  <c r="C20" i="232"/>
  <c r="J20" i="232"/>
  <c r="C21" i="232"/>
  <c r="H21" i="232"/>
  <c r="J21" i="232"/>
  <c r="C22" i="232"/>
  <c r="H22" i="232"/>
  <c r="J22" i="232"/>
  <c r="C23" i="232"/>
  <c r="H23" i="232"/>
  <c r="J23" i="232"/>
  <c r="C24" i="232"/>
  <c r="H24" i="232"/>
  <c r="J24" i="232"/>
  <c r="C25" i="232"/>
  <c r="H25" i="232"/>
  <c r="J25" i="232"/>
  <c r="C26" i="232"/>
  <c r="H26" i="232"/>
  <c r="J26" i="232"/>
  <c r="C27" i="232"/>
  <c r="H27" i="232"/>
  <c r="J27" i="232"/>
  <c r="C28" i="232"/>
  <c r="H28" i="232"/>
  <c r="J28" i="232"/>
  <c r="C29" i="232"/>
  <c r="H29" i="232"/>
  <c r="J29" i="232"/>
  <c r="C30" i="232"/>
  <c r="H30" i="232"/>
  <c r="J30" i="232"/>
  <c r="C31" i="232"/>
  <c r="H31" i="232"/>
  <c r="J31" i="232"/>
  <c r="C32" i="232"/>
  <c r="H32" i="232"/>
  <c r="J32" i="232"/>
  <c r="C33" i="232"/>
  <c r="H33" i="232"/>
  <c r="J33" i="232"/>
  <c r="C34" i="232"/>
  <c r="H34" i="232"/>
  <c r="J34" i="232"/>
  <c r="C35" i="232"/>
  <c r="H35" i="232"/>
  <c r="J35" i="232"/>
  <c r="C36" i="232"/>
  <c r="H36" i="232"/>
  <c r="J36" i="232"/>
  <c r="C37" i="232"/>
  <c r="H37" i="232"/>
  <c r="J37" i="232"/>
  <c r="C38" i="232"/>
  <c r="H38" i="232"/>
  <c r="J38" i="232"/>
  <c r="C39" i="232"/>
  <c r="H39" i="232"/>
  <c r="J39" i="232"/>
  <c r="C40" i="232"/>
  <c r="H40" i="232"/>
  <c r="J40" i="232"/>
  <c r="C41" i="232"/>
  <c r="H41" i="232"/>
  <c r="J41" i="232"/>
  <c r="C42" i="232"/>
  <c r="H42" i="232"/>
  <c r="J42" i="232"/>
  <c r="C43" i="232"/>
  <c r="H43" i="232"/>
  <c r="J43" i="232"/>
  <c r="C44" i="232"/>
  <c r="H44" i="232"/>
  <c r="J44" i="232"/>
  <c r="C45" i="232"/>
  <c r="H45" i="232"/>
  <c r="J45" i="232"/>
  <c r="C46" i="232"/>
  <c r="H46" i="232"/>
  <c r="J46" i="232"/>
  <c r="C47" i="232"/>
  <c r="H47" i="232"/>
  <c r="J47" i="232"/>
  <c r="C48" i="232"/>
  <c r="H48" i="232"/>
  <c r="J48" i="232"/>
  <c r="C49" i="232"/>
  <c r="H49" i="232"/>
  <c r="J49" i="232"/>
  <c r="C50" i="232"/>
  <c r="H50" i="232"/>
  <c r="J50" i="232"/>
  <c r="H51" i="232"/>
  <c r="I51" i="232"/>
  <c r="J51" i="232"/>
  <c r="J4" i="233"/>
  <c r="C5" i="233"/>
  <c r="J5" i="233"/>
  <c r="C6" i="233"/>
  <c r="J6" i="233"/>
  <c r="C7" i="233"/>
  <c r="J7" i="233"/>
  <c r="C8" i="233"/>
  <c r="J8" i="233"/>
  <c r="C9" i="233"/>
  <c r="J9" i="233"/>
  <c r="C10" i="233"/>
  <c r="J10" i="233"/>
  <c r="C11" i="233"/>
  <c r="J11" i="233"/>
  <c r="C12" i="233"/>
  <c r="J12" i="233"/>
  <c r="C13" i="233"/>
  <c r="J13" i="233"/>
  <c r="C14" i="233"/>
  <c r="J14" i="233"/>
  <c r="C15" i="233"/>
  <c r="J15" i="233"/>
  <c r="C16" i="233"/>
  <c r="J16" i="233"/>
  <c r="C17" i="233"/>
  <c r="J17" i="233"/>
  <c r="C18" i="233"/>
  <c r="J18" i="233"/>
  <c r="C19" i="233"/>
  <c r="J19" i="233"/>
  <c r="C20" i="233"/>
  <c r="J20" i="233"/>
  <c r="C21" i="233"/>
  <c r="H21" i="233"/>
  <c r="J21" i="233"/>
  <c r="C22" i="233"/>
  <c r="H22" i="233"/>
  <c r="J22" i="233"/>
  <c r="C23" i="233"/>
  <c r="H23" i="233"/>
  <c r="J23" i="233"/>
  <c r="C24" i="233"/>
  <c r="H24" i="233"/>
  <c r="J24" i="233"/>
  <c r="C25" i="233"/>
  <c r="H25" i="233"/>
  <c r="J25" i="233"/>
  <c r="C26" i="233"/>
  <c r="H26" i="233"/>
  <c r="J26" i="233"/>
  <c r="C27" i="233"/>
  <c r="H27" i="233"/>
  <c r="J27" i="233"/>
  <c r="C28" i="233"/>
  <c r="H28" i="233"/>
  <c r="J28" i="233"/>
  <c r="C29" i="233"/>
  <c r="H29" i="233"/>
  <c r="J29" i="233"/>
  <c r="C30" i="233"/>
  <c r="H30" i="233"/>
  <c r="J30" i="233"/>
  <c r="C31" i="233"/>
  <c r="H31" i="233"/>
  <c r="J31" i="233"/>
  <c r="C32" i="233"/>
  <c r="H32" i="233"/>
  <c r="J32" i="233"/>
  <c r="C33" i="233"/>
  <c r="H33" i="233"/>
  <c r="J33" i="233"/>
  <c r="C34" i="233"/>
  <c r="H34" i="233"/>
  <c r="J34" i="233"/>
  <c r="C35" i="233"/>
  <c r="H35" i="233"/>
  <c r="J35" i="233"/>
  <c r="C36" i="233"/>
  <c r="H36" i="233"/>
  <c r="J36" i="233"/>
  <c r="C37" i="233"/>
  <c r="H37" i="233"/>
  <c r="J37" i="233"/>
  <c r="C38" i="233"/>
  <c r="H38" i="233"/>
  <c r="J38" i="233"/>
  <c r="C39" i="233"/>
  <c r="H39" i="233"/>
  <c r="J39" i="233"/>
  <c r="C40" i="233"/>
  <c r="H40" i="233"/>
  <c r="J40" i="233"/>
  <c r="C41" i="233"/>
  <c r="H41" i="233"/>
  <c r="J41" i="233"/>
  <c r="C42" i="233"/>
  <c r="H42" i="233"/>
  <c r="J42" i="233"/>
  <c r="C43" i="233"/>
  <c r="H43" i="233"/>
  <c r="J43" i="233"/>
  <c r="C44" i="233"/>
  <c r="H44" i="233"/>
  <c r="J44" i="233"/>
  <c r="C45" i="233"/>
  <c r="H45" i="233"/>
  <c r="J45" i="233"/>
  <c r="C46" i="233"/>
  <c r="H46" i="233"/>
  <c r="J46" i="233"/>
  <c r="C47" i="233"/>
  <c r="H47" i="233"/>
  <c r="J47" i="233"/>
  <c r="C48" i="233"/>
  <c r="H48" i="233"/>
  <c r="J48" i="233"/>
  <c r="C49" i="233"/>
  <c r="H49" i="233"/>
  <c r="J49" i="233"/>
  <c r="C50" i="233"/>
  <c r="H50" i="233"/>
  <c r="J50" i="233"/>
  <c r="H51" i="233"/>
  <c r="I51" i="233"/>
  <c r="J51" i="233"/>
  <c r="J4" i="234"/>
  <c r="C5" i="234"/>
  <c r="J5" i="234"/>
  <c r="C6" i="234"/>
  <c r="J6" i="234"/>
  <c r="C7" i="234"/>
  <c r="J7" i="234"/>
  <c r="C8" i="234"/>
  <c r="J8" i="234"/>
  <c r="C9" i="234"/>
  <c r="J9" i="234"/>
  <c r="C10" i="234"/>
  <c r="J10" i="234"/>
  <c r="C11" i="234"/>
  <c r="J11" i="234"/>
  <c r="C12" i="234"/>
  <c r="J12" i="234"/>
  <c r="C13" i="234"/>
  <c r="J13" i="234"/>
  <c r="C14" i="234"/>
  <c r="J14" i="234"/>
  <c r="C15" i="234"/>
  <c r="J15" i="234"/>
  <c r="C16" i="234"/>
  <c r="J16" i="234"/>
  <c r="C17" i="234"/>
  <c r="J17" i="234"/>
  <c r="C18" i="234"/>
  <c r="J18" i="234"/>
  <c r="C19" i="234"/>
  <c r="J19" i="234"/>
  <c r="C20" i="234"/>
  <c r="J20" i="234"/>
  <c r="C21" i="234"/>
  <c r="H21" i="234"/>
  <c r="J21" i="234"/>
  <c r="C22" i="234"/>
  <c r="H22" i="234"/>
  <c r="J22" i="234"/>
  <c r="C23" i="234"/>
  <c r="H23" i="234"/>
  <c r="J23" i="234"/>
  <c r="C24" i="234"/>
  <c r="H24" i="234"/>
  <c r="J24" i="234"/>
  <c r="C25" i="234"/>
  <c r="H25" i="234"/>
  <c r="J25" i="234"/>
  <c r="C26" i="234"/>
  <c r="H26" i="234"/>
  <c r="J26" i="234"/>
  <c r="C27" i="234"/>
  <c r="H27" i="234"/>
  <c r="J27" i="234"/>
  <c r="C28" i="234"/>
  <c r="H28" i="234"/>
  <c r="J28" i="234"/>
  <c r="C29" i="234"/>
  <c r="H29" i="234"/>
  <c r="J29" i="234"/>
  <c r="C30" i="234"/>
  <c r="H30" i="234"/>
  <c r="J30" i="234"/>
  <c r="C31" i="234"/>
  <c r="H31" i="234"/>
  <c r="J31" i="234"/>
  <c r="C32" i="234"/>
  <c r="H32" i="234"/>
  <c r="J32" i="234"/>
  <c r="C33" i="234"/>
  <c r="H33" i="234"/>
  <c r="J33" i="234"/>
  <c r="C34" i="234"/>
  <c r="H34" i="234"/>
  <c r="J34" i="234"/>
  <c r="C35" i="234"/>
  <c r="H35" i="234"/>
  <c r="J35" i="234"/>
  <c r="C36" i="234"/>
  <c r="H36" i="234"/>
  <c r="J36" i="234"/>
  <c r="C37" i="234"/>
  <c r="H37" i="234"/>
  <c r="J37" i="234"/>
  <c r="C38" i="234"/>
  <c r="H38" i="234"/>
  <c r="J38" i="234"/>
  <c r="C39" i="234"/>
  <c r="H39" i="234"/>
  <c r="J39" i="234"/>
  <c r="C40" i="234"/>
  <c r="H40" i="234"/>
  <c r="J40" i="234"/>
  <c r="C41" i="234"/>
  <c r="H41" i="234"/>
  <c r="J41" i="234"/>
  <c r="C42" i="234"/>
  <c r="H42" i="234"/>
  <c r="J42" i="234"/>
  <c r="C43" i="234"/>
  <c r="H43" i="234"/>
  <c r="J43" i="234"/>
  <c r="C44" i="234"/>
  <c r="H44" i="234"/>
  <c r="J44" i="234"/>
  <c r="C45" i="234"/>
  <c r="H45" i="234"/>
  <c r="J45" i="234"/>
  <c r="C46" i="234"/>
  <c r="H46" i="234"/>
  <c r="J46" i="234"/>
  <c r="C47" i="234"/>
  <c r="H47" i="234"/>
  <c r="J47" i="234"/>
  <c r="C48" i="234"/>
  <c r="H48" i="234"/>
  <c r="J48" i="234"/>
  <c r="C49" i="234"/>
  <c r="H49" i="234"/>
  <c r="J49" i="234"/>
  <c r="C50" i="234"/>
  <c r="H50" i="234"/>
  <c r="J50" i="234"/>
  <c r="H51" i="234"/>
  <c r="I51" i="234"/>
  <c r="J51" i="234"/>
  <c r="C4" i="235"/>
  <c r="H4" i="235"/>
  <c r="J4" i="235"/>
  <c r="C5" i="235"/>
  <c r="H5" i="235"/>
  <c r="J5" i="235"/>
  <c r="C6" i="235"/>
  <c r="H6" i="235"/>
  <c r="J6" i="235"/>
  <c r="C7" i="235"/>
  <c r="H7" i="235"/>
  <c r="J7" i="235"/>
  <c r="C8" i="235"/>
  <c r="H8" i="235"/>
  <c r="J8" i="235"/>
  <c r="C9" i="235"/>
  <c r="H9" i="235"/>
  <c r="J9" i="235"/>
  <c r="C10" i="235"/>
  <c r="H10" i="235"/>
  <c r="J10" i="235"/>
  <c r="C11" i="235"/>
  <c r="H11" i="235"/>
  <c r="J11" i="235"/>
  <c r="C12" i="235"/>
  <c r="H12" i="235"/>
  <c r="J12" i="235"/>
  <c r="C13" i="235"/>
  <c r="H13" i="235"/>
  <c r="J13" i="235"/>
  <c r="C14" i="235"/>
  <c r="H14" i="235"/>
  <c r="J14" i="235"/>
  <c r="C15" i="235"/>
  <c r="H15" i="235"/>
  <c r="J15" i="235"/>
  <c r="C16" i="235"/>
  <c r="H16" i="235"/>
  <c r="J16" i="235"/>
  <c r="C17" i="235"/>
  <c r="H17" i="235"/>
  <c r="J17" i="235"/>
  <c r="C18" i="235"/>
  <c r="H18" i="235"/>
  <c r="J18" i="235"/>
  <c r="C19" i="235"/>
  <c r="H19" i="235"/>
  <c r="J19" i="235"/>
  <c r="C20" i="235"/>
  <c r="H20" i="235"/>
  <c r="J20" i="235"/>
  <c r="C21" i="235"/>
  <c r="H21" i="235"/>
  <c r="J21" i="235"/>
  <c r="C22" i="235"/>
  <c r="H22" i="235"/>
  <c r="J22" i="235"/>
  <c r="C23" i="235"/>
  <c r="H23" i="235"/>
  <c r="J23" i="235"/>
  <c r="C24" i="235"/>
  <c r="H24" i="235"/>
  <c r="J24" i="235"/>
  <c r="C25" i="235"/>
  <c r="H25" i="235"/>
  <c r="J25" i="235"/>
  <c r="C26" i="235"/>
  <c r="H26" i="235"/>
  <c r="J26" i="235"/>
  <c r="C27" i="235"/>
  <c r="H27" i="235"/>
  <c r="J27" i="235"/>
  <c r="C28" i="235"/>
  <c r="H28" i="235"/>
  <c r="J28" i="235"/>
  <c r="C29" i="235"/>
  <c r="H29" i="235"/>
  <c r="J29" i="235"/>
  <c r="C30" i="235"/>
  <c r="H30" i="235"/>
  <c r="J30" i="235"/>
  <c r="C31" i="235"/>
  <c r="H31" i="235"/>
  <c r="J31" i="235"/>
  <c r="C32" i="235"/>
  <c r="H32" i="235"/>
  <c r="J32" i="235"/>
  <c r="C33" i="235"/>
  <c r="H33" i="235"/>
  <c r="J33" i="235"/>
  <c r="C34" i="235"/>
  <c r="H34" i="235"/>
  <c r="J34" i="235"/>
  <c r="C35" i="235"/>
  <c r="H35" i="235"/>
  <c r="J35" i="235"/>
  <c r="C36" i="235"/>
  <c r="H36" i="235"/>
  <c r="J36" i="235"/>
  <c r="C37" i="235"/>
  <c r="H37" i="235"/>
  <c r="J37" i="235"/>
  <c r="C38" i="235"/>
  <c r="H38" i="235"/>
  <c r="J38" i="235"/>
  <c r="C39" i="235"/>
  <c r="H39" i="235"/>
  <c r="J39" i="235"/>
  <c r="C40" i="235"/>
  <c r="H40" i="235"/>
  <c r="J40" i="235"/>
  <c r="C41" i="235"/>
  <c r="H41" i="235"/>
  <c r="J41" i="235"/>
  <c r="C42" i="235"/>
  <c r="H42" i="235"/>
  <c r="J42" i="235"/>
  <c r="C43" i="235"/>
  <c r="H43" i="235"/>
  <c r="J43" i="235"/>
  <c r="C44" i="235"/>
  <c r="H44" i="235"/>
  <c r="J44" i="235"/>
  <c r="C45" i="235"/>
  <c r="H45" i="235"/>
  <c r="J45" i="235"/>
  <c r="C46" i="235"/>
  <c r="H46" i="235"/>
  <c r="J46" i="235"/>
  <c r="C47" i="235"/>
  <c r="H47" i="235"/>
  <c r="J47" i="235"/>
  <c r="C48" i="235"/>
  <c r="H48" i="235"/>
  <c r="J48" i="235"/>
  <c r="C49" i="235"/>
  <c r="H49" i="235"/>
  <c r="J49" i="235"/>
  <c r="C50" i="235"/>
  <c r="H50" i="235"/>
  <c r="J50" i="235"/>
  <c r="H51" i="235"/>
  <c r="I51" i="235"/>
  <c r="J51" i="235"/>
  <c r="J4" i="236"/>
  <c r="C5" i="236"/>
  <c r="J5" i="236"/>
  <c r="C6" i="236"/>
  <c r="J6" i="236"/>
  <c r="C7" i="236"/>
  <c r="J7" i="236"/>
  <c r="C8" i="236"/>
  <c r="J8" i="236"/>
  <c r="C9" i="236"/>
  <c r="J9" i="236"/>
  <c r="C10" i="236"/>
  <c r="J10" i="236"/>
  <c r="C11" i="236"/>
  <c r="J11" i="236"/>
  <c r="C12" i="236"/>
  <c r="J12" i="236"/>
  <c r="C13" i="236"/>
  <c r="J13" i="236"/>
  <c r="C14" i="236"/>
  <c r="J14" i="236"/>
  <c r="C15" i="236"/>
  <c r="J15" i="236"/>
  <c r="C16" i="236"/>
  <c r="J16" i="236"/>
  <c r="C17" i="236"/>
  <c r="J17" i="236"/>
  <c r="C18" i="236"/>
  <c r="J18" i="236"/>
  <c r="C19" i="236"/>
  <c r="J19" i="236"/>
  <c r="C20" i="236"/>
  <c r="J20" i="236"/>
  <c r="C21" i="236"/>
  <c r="H21" i="236"/>
  <c r="J21" i="236"/>
  <c r="C22" i="236"/>
  <c r="H22" i="236"/>
  <c r="J22" i="236"/>
  <c r="C23" i="236"/>
  <c r="H23" i="236"/>
  <c r="J23" i="236"/>
  <c r="C24" i="236"/>
  <c r="H24" i="236"/>
  <c r="J24" i="236"/>
  <c r="C25" i="236"/>
  <c r="H25" i="236"/>
  <c r="J25" i="236"/>
  <c r="C26" i="236"/>
  <c r="H26" i="236"/>
  <c r="J26" i="236"/>
  <c r="C27" i="236"/>
  <c r="H27" i="236"/>
  <c r="J27" i="236"/>
  <c r="C28" i="236"/>
  <c r="H28" i="236"/>
  <c r="J28" i="236"/>
  <c r="C29" i="236"/>
  <c r="H29" i="236"/>
  <c r="J29" i="236"/>
  <c r="C30" i="236"/>
  <c r="H30" i="236"/>
  <c r="J30" i="236"/>
  <c r="C31" i="236"/>
  <c r="H31" i="236"/>
  <c r="J31" i="236"/>
  <c r="C32" i="236"/>
  <c r="H32" i="236"/>
  <c r="J32" i="236"/>
  <c r="C33" i="236"/>
  <c r="H33" i="236"/>
  <c r="J33" i="236"/>
  <c r="C34" i="236"/>
  <c r="H34" i="236"/>
  <c r="J34" i="236"/>
  <c r="C35" i="236"/>
  <c r="H35" i="236"/>
  <c r="J35" i="236"/>
  <c r="C36" i="236"/>
  <c r="H36" i="236"/>
  <c r="J36" i="236"/>
  <c r="C37" i="236"/>
  <c r="H37" i="236"/>
  <c r="J37" i="236"/>
  <c r="C38" i="236"/>
  <c r="H38" i="236"/>
  <c r="J38" i="236"/>
  <c r="C39" i="236"/>
  <c r="H39" i="236"/>
  <c r="J39" i="236"/>
  <c r="C40" i="236"/>
  <c r="H40" i="236"/>
  <c r="J40" i="236"/>
  <c r="C41" i="236"/>
  <c r="H41" i="236"/>
  <c r="J41" i="236"/>
  <c r="C42" i="236"/>
  <c r="H42" i="236"/>
  <c r="J42" i="236"/>
  <c r="C43" i="236"/>
  <c r="H43" i="236"/>
  <c r="J43" i="236"/>
  <c r="C44" i="236"/>
  <c r="H44" i="236"/>
  <c r="J44" i="236"/>
  <c r="C45" i="236"/>
  <c r="H45" i="236"/>
  <c r="J45" i="236"/>
  <c r="C46" i="236"/>
  <c r="H46" i="236"/>
  <c r="J46" i="236"/>
  <c r="C47" i="236"/>
  <c r="H47" i="236"/>
  <c r="J47" i="236"/>
  <c r="C48" i="236"/>
  <c r="H48" i="236"/>
  <c r="J48" i="236"/>
  <c r="C49" i="236"/>
  <c r="H49" i="236"/>
  <c r="J49" i="236"/>
  <c r="C50" i="236"/>
  <c r="H50" i="236"/>
  <c r="J50" i="236"/>
  <c r="H51" i="236"/>
  <c r="I51" i="236"/>
  <c r="J51" i="236"/>
  <c r="J4" i="237"/>
  <c r="C5" i="237"/>
  <c r="J5" i="237"/>
  <c r="C6" i="237"/>
  <c r="J6" i="237"/>
  <c r="C7" i="237"/>
  <c r="J7" i="237"/>
  <c r="C8" i="237"/>
  <c r="J8" i="237"/>
  <c r="C9" i="237"/>
  <c r="J9" i="237"/>
  <c r="C10" i="237"/>
  <c r="J10" i="237"/>
  <c r="C11" i="237"/>
  <c r="J11" i="237"/>
  <c r="C12" i="237"/>
  <c r="J12" i="237"/>
  <c r="C13" i="237"/>
  <c r="J13" i="237"/>
  <c r="C14" i="237"/>
  <c r="J14" i="237"/>
  <c r="C15" i="237"/>
  <c r="J15" i="237"/>
  <c r="C16" i="237"/>
  <c r="J16" i="237"/>
  <c r="C17" i="237"/>
  <c r="J17" i="237"/>
  <c r="C18" i="237"/>
  <c r="J18" i="237"/>
  <c r="C19" i="237"/>
  <c r="J19" i="237"/>
  <c r="C20" i="237"/>
  <c r="J20" i="237"/>
  <c r="C21" i="237"/>
  <c r="H21" i="237"/>
  <c r="J21" i="237"/>
  <c r="C22" i="237"/>
  <c r="H22" i="237"/>
  <c r="J22" i="237"/>
  <c r="C23" i="237"/>
  <c r="H23" i="237"/>
  <c r="J23" i="237"/>
  <c r="C24" i="237"/>
  <c r="H24" i="237"/>
  <c r="J24" i="237"/>
  <c r="C25" i="237"/>
  <c r="H25" i="237"/>
  <c r="J25" i="237"/>
  <c r="C26" i="237"/>
  <c r="H26" i="237"/>
  <c r="J26" i="237"/>
  <c r="C27" i="237"/>
  <c r="H27" i="237"/>
  <c r="J27" i="237"/>
  <c r="C28" i="237"/>
  <c r="H28" i="237"/>
  <c r="J28" i="237"/>
  <c r="C29" i="237"/>
  <c r="H29" i="237"/>
  <c r="J29" i="237"/>
  <c r="C30" i="237"/>
  <c r="H30" i="237"/>
  <c r="J30" i="237"/>
  <c r="C31" i="237"/>
  <c r="H31" i="237"/>
  <c r="J31" i="237"/>
  <c r="C32" i="237"/>
  <c r="H32" i="237"/>
  <c r="J32" i="237"/>
  <c r="C33" i="237"/>
  <c r="H33" i="237"/>
  <c r="J33" i="237"/>
  <c r="C34" i="237"/>
  <c r="H34" i="237"/>
  <c r="J34" i="237"/>
  <c r="C35" i="237"/>
  <c r="H35" i="237"/>
  <c r="J35" i="237"/>
  <c r="C36" i="237"/>
  <c r="H36" i="237"/>
  <c r="J36" i="237"/>
  <c r="C37" i="237"/>
  <c r="H37" i="237"/>
  <c r="J37" i="237"/>
  <c r="C38" i="237"/>
  <c r="H38" i="237"/>
  <c r="J38" i="237"/>
  <c r="C39" i="237"/>
  <c r="H39" i="237"/>
  <c r="J39" i="237"/>
  <c r="C40" i="237"/>
  <c r="H40" i="237"/>
  <c r="J40" i="237"/>
  <c r="C41" i="237"/>
  <c r="H41" i="237"/>
  <c r="J41" i="237"/>
  <c r="C42" i="237"/>
  <c r="H42" i="237"/>
  <c r="J42" i="237"/>
  <c r="C43" i="237"/>
  <c r="H43" i="237"/>
  <c r="J43" i="237"/>
  <c r="C44" i="237"/>
  <c r="H44" i="237"/>
  <c r="J44" i="237"/>
  <c r="C45" i="237"/>
  <c r="H45" i="237"/>
  <c r="J45" i="237"/>
  <c r="C46" i="237"/>
  <c r="H46" i="237"/>
  <c r="J46" i="237"/>
  <c r="C47" i="237"/>
  <c r="H47" i="237"/>
  <c r="J47" i="237"/>
  <c r="C48" i="237"/>
  <c r="H48" i="237"/>
  <c r="J48" i="237"/>
  <c r="C49" i="237"/>
  <c r="H49" i="237"/>
  <c r="J49" i="237"/>
  <c r="C50" i="237"/>
  <c r="H50" i="237"/>
  <c r="J50" i="237"/>
  <c r="H51" i="237"/>
  <c r="I51" i="237"/>
  <c r="J51" i="237"/>
  <c r="J4" i="238"/>
  <c r="C5" i="238"/>
  <c r="J5" i="238"/>
  <c r="C6" i="238"/>
  <c r="J6" i="238"/>
  <c r="C7" i="238"/>
  <c r="J7" i="238"/>
  <c r="C8" i="238"/>
  <c r="J8" i="238"/>
  <c r="C9" i="238"/>
  <c r="J9" i="238"/>
  <c r="C10" i="238"/>
  <c r="J10" i="238"/>
  <c r="C11" i="238"/>
  <c r="J11" i="238"/>
  <c r="C12" i="238"/>
  <c r="J12" i="238"/>
  <c r="C13" i="238"/>
  <c r="J13" i="238"/>
  <c r="C14" i="238"/>
  <c r="J14" i="238"/>
  <c r="C15" i="238"/>
  <c r="J15" i="238"/>
  <c r="C16" i="238"/>
  <c r="J16" i="238"/>
  <c r="C17" i="238"/>
  <c r="J17" i="238"/>
  <c r="C18" i="238"/>
  <c r="J18" i="238"/>
  <c r="C19" i="238"/>
  <c r="J19" i="238"/>
  <c r="C20" i="238"/>
  <c r="J20" i="238"/>
  <c r="C21" i="238"/>
  <c r="H21" i="238"/>
  <c r="J21" i="238"/>
  <c r="C22" i="238"/>
  <c r="H22" i="238"/>
  <c r="J22" i="238"/>
  <c r="C23" i="238"/>
  <c r="H23" i="238"/>
  <c r="J23" i="238"/>
  <c r="C24" i="238"/>
  <c r="H24" i="238"/>
  <c r="J24" i="238"/>
  <c r="C25" i="238"/>
  <c r="H25" i="238"/>
  <c r="J25" i="238"/>
  <c r="C26" i="238"/>
  <c r="H26" i="238"/>
  <c r="J26" i="238"/>
  <c r="C27" i="238"/>
  <c r="H27" i="238"/>
  <c r="J27" i="238"/>
  <c r="C28" i="238"/>
  <c r="H28" i="238"/>
  <c r="J28" i="238"/>
  <c r="C29" i="238"/>
  <c r="H29" i="238"/>
  <c r="J29" i="238"/>
  <c r="C30" i="238"/>
  <c r="H30" i="238"/>
  <c r="J30" i="238"/>
  <c r="C31" i="238"/>
  <c r="H31" i="238"/>
  <c r="J31" i="238"/>
  <c r="C32" i="238"/>
  <c r="H32" i="238"/>
  <c r="J32" i="238"/>
  <c r="C33" i="238"/>
  <c r="H33" i="238"/>
  <c r="J33" i="238"/>
  <c r="C34" i="238"/>
  <c r="H34" i="238"/>
  <c r="J34" i="238"/>
  <c r="C35" i="238"/>
  <c r="H35" i="238"/>
  <c r="J35" i="238"/>
  <c r="C36" i="238"/>
  <c r="H36" i="238"/>
  <c r="J36" i="238"/>
  <c r="C37" i="238"/>
  <c r="H37" i="238"/>
  <c r="J37" i="238"/>
  <c r="C38" i="238"/>
  <c r="H38" i="238"/>
  <c r="J38" i="238"/>
  <c r="C39" i="238"/>
  <c r="H39" i="238"/>
  <c r="J39" i="238"/>
  <c r="C40" i="238"/>
  <c r="H40" i="238"/>
  <c r="J40" i="238"/>
  <c r="C41" i="238"/>
  <c r="H41" i="238"/>
  <c r="J41" i="238"/>
  <c r="C42" i="238"/>
  <c r="H42" i="238"/>
  <c r="J42" i="238"/>
  <c r="C43" i="238"/>
  <c r="H43" i="238"/>
  <c r="J43" i="238"/>
  <c r="C44" i="238"/>
  <c r="H44" i="238"/>
  <c r="J44" i="238"/>
  <c r="C45" i="238"/>
  <c r="H45" i="238"/>
  <c r="J45" i="238"/>
  <c r="C46" i="238"/>
  <c r="H46" i="238"/>
  <c r="J46" i="238"/>
  <c r="C47" i="238"/>
  <c r="H47" i="238"/>
  <c r="J47" i="238"/>
  <c r="C48" i="238"/>
  <c r="H48" i="238"/>
  <c r="J48" i="238"/>
  <c r="C49" i="238"/>
  <c r="H49" i="238"/>
  <c r="J49" i="238"/>
  <c r="C50" i="238"/>
  <c r="H50" i="238"/>
  <c r="J50" i="238"/>
  <c r="H51" i="238"/>
  <c r="I51" i="238"/>
  <c r="J51" i="238"/>
  <c r="J4" i="266"/>
  <c r="C5" i="266"/>
  <c r="J5" i="266"/>
  <c r="C6" i="266"/>
  <c r="J6" i="266"/>
  <c r="C7" i="266"/>
  <c r="J7" i="266"/>
  <c r="C8" i="266"/>
  <c r="J8" i="266"/>
  <c r="C9" i="266"/>
  <c r="J9" i="266"/>
  <c r="C10" i="266"/>
  <c r="J10" i="266"/>
  <c r="C11" i="266"/>
  <c r="J11" i="266"/>
  <c r="C12" i="266"/>
  <c r="J12" i="266"/>
  <c r="C13" i="266"/>
  <c r="J13" i="266"/>
  <c r="C14" i="266"/>
  <c r="J14" i="266"/>
  <c r="C15" i="266"/>
  <c r="J15" i="266"/>
  <c r="C16" i="266"/>
  <c r="J16" i="266"/>
  <c r="C17" i="266"/>
  <c r="J17" i="266"/>
  <c r="C18" i="266"/>
  <c r="J18" i="266"/>
  <c r="C19" i="266"/>
  <c r="J19" i="266"/>
  <c r="C20" i="266"/>
  <c r="J20" i="266"/>
  <c r="C21" i="266"/>
  <c r="H21" i="266"/>
  <c r="J21" i="266"/>
  <c r="C22" i="266"/>
  <c r="H22" i="266"/>
  <c r="J22" i="266"/>
  <c r="C23" i="266"/>
  <c r="H23" i="266"/>
  <c r="J23" i="266"/>
  <c r="C24" i="266"/>
  <c r="H24" i="266"/>
  <c r="J24" i="266"/>
  <c r="C25" i="266"/>
  <c r="H25" i="266"/>
  <c r="J25" i="266"/>
  <c r="C26" i="266"/>
  <c r="H26" i="266"/>
  <c r="J26" i="266"/>
  <c r="C27" i="266"/>
  <c r="H27" i="266"/>
  <c r="J27" i="266"/>
  <c r="C28" i="266"/>
  <c r="H28" i="266"/>
  <c r="J28" i="266"/>
  <c r="C29" i="266"/>
  <c r="H29" i="266"/>
  <c r="J29" i="266"/>
  <c r="C30" i="266"/>
  <c r="H30" i="266"/>
  <c r="J30" i="266"/>
  <c r="C31" i="266"/>
  <c r="H31" i="266"/>
  <c r="J31" i="266"/>
  <c r="C32" i="266"/>
  <c r="H32" i="266"/>
  <c r="J32" i="266"/>
  <c r="C33" i="266"/>
  <c r="H33" i="266"/>
  <c r="J33" i="266"/>
  <c r="C34" i="266"/>
  <c r="H34" i="266"/>
  <c r="J34" i="266"/>
  <c r="C35" i="266"/>
  <c r="H35" i="266"/>
  <c r="J35" i="266"/>
  <c r="C36" i="266"/>
  <c r="H36" i="266"/>
  <c r="J36" i="266"/>
  <c r="C37" i="266"/>
  <c r="H37" i="266"/>
  <c r="J37" i="266"/>
  <c r="C38" i="266"/>
  <c r="H38" i="266"/>
  <c r="J38" i="266"/>
  <c r="C39" i="266"/>
  <c r="H39" i="266"/>
  <c r="J39" i="266"/>
  <c r="C40" i="266"/>
  <c r="H40" i="266"/>
  <c r="J40" i="266"/>
  <c r="C41" i="266"/>
  <c r="H41" i="266"/>
  <c r="J41" i="266"/>
  <c r="C42" i="266"/>
  <c r="H42" i="266"/>
  <c r="J42" i="266"/>
  <c r="C43" i="266"/>
  <c r="H43" i="266"/>
  <c r="J43" i="266"/>
  <c r="C44" i="266"/>
  <c r="H44" i="266"/>
  <c r="J44" i="266"/>
  <c r="C45" i="266"/>
  <c r="H45" i="266"/>
  <c r="J45" i="266"/>
  <c r="C46" i="266"/>
  <c r="H46" i="266"/>
  <c r="J46" i="266"/>
  <c r="C47" i="266"/>
  <c r="H47" i="266"/>
  <c r="J47" i="266"/>
  <c r="C48" i="266"/>
  <c r="H48" i="266"/>
  <c r="J48" i="266"/>
  <c r="C49" i="266"/>
  <c r="H49" i="266"/>
  <c r="J49" i="266"/>
  <c r="C50" i="266"/>
  <c r="H50" i="266"/>
  <c r="J50" i="266"/>
  <c r="H51" i="266"/>
  <c r="I51" i="266"/>
  <c r="J51" i="266"/>
  <c r="J4" i="267"/>
  <c r="C5" i="267"/>
  <c r="J5" i="267"/>
  <c r="C6" i="267"/>
  <c r="J6" i="267"/>
  <c r="C7" i="267"/>
  <c r="J7" i="267"/>
  <c r="C8" i="267"/>
  <c r="J8" i="267"/>
  <c r="C9" i="267"/>
  <c r="J9" i="267"/>
  <c r="C10" i="267"/>
  <c r="J10" i="267"/>
  <c r="C11" i="267"/>
  <c r="J11" i="267"/>
  <c r="C12" i="267"/>
  <c r="J12" i="267"/>
  <c r="C13" i="267"/>
  <c r="J13" i="267"/>
  <c r="C14" i="267"/>
  <c r="J14" i="267"/>
  <c r="C15" i="267"/>
  <c r="J15" i="267"/>
  <c r="C16" i="267"/>
  <c r="J16" i="267"/>
  <c r="C17" i="267"/>
  <c r="J17" i="267"/>
  <c r="C18" i="267"/>
  <c r="J18" i="267"/>
  <c r="C19" i="267"/>
  <c r="J19" i="267"/>
  <c r="C20" i="267"/>
  <c r="J20" i="267"/>
  <c r="C21" i="267"/>
  <c r="H21" i="267"/>
  <c r="J21" i="267"/>
  <c r="C22" i="267"/>
  <c r="H22" i="267"/>
  <c r="J22" i="267"/>
  <c r="C23" i="267"/>
  <c r="H23" i="267"/>
  <c r="J23" i="267"/>
  <c r="C24" i="267"/>
  <c r="H24" i="267"/>
  <c r="J24" i="267"/>
  <c r="C25" i="267"/>
  <c r="H25" i="267"/>
  <c r="J25" i="267"/>
  <c r="C26" i="267"/>
  <c r="H26" i="267"/>
  <c r="J26" i="267"/>
  <c r="C27" i="267"/>
  <c r="H27" i="267"/>
  <c r="J27" i="267"/>
  <c r="C28" i="267"/>
  <c r="H28" i="267"/>
  <c r="J28" i="267"/>
  <c r="C29" i="267"/>
  <c r="H29" i="267"/>
  <c r="J29" i="267"/>
  <c r="C30" i="267"/>
  <c r="H30" i="267"/>
  <c r="J30" i="267"/>
  <c r="C31" i="267"/>
  <c r="H31" i="267"/>
  <c r="J31" i="267"/>
  <c r="C32" i="267"/>
  <c r="H32" i="267"/>
  <c r="J32" i="267"/>
  <c r="C33" i="267"/>
  <c r="H33" i="267"/>
  <c r="J33" i="267"/>
  <c r="C34" i="267"/>
  <c r="H34" i="267"/>
  <c r="J34" i="267"/>
  <c r="C35" i="267"/>
  <c r="H35" i="267"/>
  <c r="J35" i="267"/>
  <c r="C36" i="267"/>
  <c r="H36" i="267"/>
  <c r="J36" i="267"/>
  <c r="C37" i="267"/>
  <c r="H37" i="267"/>
  <c r="J37" i="267"/>
  <c r="C38" i="267"/>
  <c r="H38" i="267"/>
  <c r="J38" i="267"/>
  <c r="C39" i="267"/>
  <c r="H39" i="267"/>
  <c r="J39" i="267"/>
  <c r="C40" i="267"/>
  <c r="H40" i="267"/>
  <c r="J40" i="267"/>
  <c r="C41" i="267"/>
  <c r="H41" i="267"/>
  <c r="J41" i="267"/>
  <c r="C42" i="267"/>
  <c r="H42" i="267"/>
  <c r="J42" i="267"/>
  <c r="C43" i="267"/>
  <c r="H43" i="267"/>
  <c r="J43" i="267"/>
  <c r="C44" i="267"/>
  <c r="H44" i="267"/>
  <c r="J44" i="267"/>
  <c r="C45" i="267"/>
  <c r="H45" i="267"/>
  <c r="J45" i="267"/>
  <c r="C46" i="267"/>
  <c r="H46" i="267"/>
  <c r="J46" i="267"/>
  <c r="C47" i="267"/>
  <c r="H47" i="267"/>
  <c r="J47" i="267"/>
  <c r="C48" i="267"/>
  <c r="H48" i="267"/>
  <c r="J48" i="267"/>
  <c r="C49" i="267"/>
  <c r="H49" i="267"/>
  <c r="J49" i="267"/>
  <c r="C50" i="267"/>
  <c r="H50" i="267"/>
  <c r="J50" i="267"/>
  <c r="H51" i="267"/>
  <c r="I51" i="267"/>
  <c r="J51" i="267"/>
  <c r="J4" i="268"/>
  <c r="C5" i="268"/>
  <c r="J5" i="268"/>
  <c r="C6" i="268"/>
  <c r="J6" i="268"/>
  <c r="C7" i="268"/>
  <c r="J7" i="268"/>
  <c r="C8" i="268"/>
  <c r="J8" i="268"/>
  <c r="C9" i="268"/>
  <c r="J9" i="268"/>
  <c r="C10" i="268"/>
  <c r="J10" i="268"/>
  <c r="C11" i="268"/>
  <c r="J11" i="268"/>
  <c r="C12" i="268"/>
  <c r="J12" i="268"/>
  <c r="C13" i="268"/>
  <c r="J13" i="268"/>
  <c r="C14" i="268"/>
  <c r="J14" i="268"/>
  <c r="C15" i="268"/>
  <c r="J15" i="268"/>
  <c r="C16" i="268"/>
  <c r="J16" i="268"/>
  <c r="C17" i="268"/>
  <c r="J17" i="268"/>
  <c r="C18" i="268"/>
  <c r="J18" i="268"/>
  <c r="C19" i="268"/>
  <c r="J19" i="268"/>
  <c r="C20" i="268"/>
  <c r="J20" i="268"/>
  <c r="C21" i="268"/>
  <c r="H21" i="268"/>
  <c r="J21" i="268"/>
  <c r="C22" i="268"/>
  <c r="H22" i="268"/>
  <c r="J22" i="268"/>
  <c r="C23" i="268"/>
  <c r="H23" i="268"/>
  <c r="J23" i="268"/>
  <c r="C24" i="268"/>
  <c r="H24" i="268"/>
  <c r="J24" i="268"/>
  <c r="C25" i="268"/>
  <c r="H25" i="268"/>
  <c r="J25" i="268"/>
  <c r="C26" i="268"/>
  <c r="H26" i="268"/>
  <c r="J26" i="268"/>
  <c r="C27" i="268"/>
  <c r="H27" i="268"/>
  <c r="J27" i="268"/>
  <c r="C28" i="268"/>
  <c r="H28" i="268"/>
  <c r="J28" i="268"/>
  <c r="C29" i="268"/>
  <c r="H29" i="268"/>
  <c r="J29" i="268"/>
  <c r="C30" i="268"/>
  <c r="H30" i="268"/>
  <c r="J30" i="268"/>
  <c r="C31" i="268"/>
  <c r="H31" i="268"/>
  <c r="J31" i="268"/>
  <c r="C32" i="268"/>
  <c r="H32" i="268"/>
  <c r="J32" i="268"/>
  <c r="C33" i="268"/>
  <c r="H33" i="268"/>
  <c r="J33" i="268"/>
  <c r="C34" i="268"/>
  <c r="H34" i="268"/>
  <c r="J34" i="268"/>
  <c r="C35" i="268"/>
  <c r="H35" i="268"/>
  <c r="J35" i="268"/>
  <c r="C36" i="268"/>
  <c r="H36" i="268"/>
  <c r="J36" i="268"/>
  <c r="C37" i="268"/>
  <c r="H37" i="268"/>
  <c r="J37" i="268"/>
  <c r="C38" i="268"/>
  <c r="H38" i="268"/>
  <c r="J38" i="268"/>
  <c r="C39" i="268"/>
  <c r="H39" i="268"/>
  <c r="J39" i="268"/>
  <c r="C40" i="268"/>
  <c r="H40" i="268"/>
  <c r="J40" i="268"/>
  <c r="C41" i="268"/>
  <c r="H41" i="268"/>
  <c r="J41" i="268"/>
  <c r="C42" i="268"/>
  <c r="H42" i="268"/>
  <c r="J42" i="268"/>
  <c r="C43" i="268"/>
  <c r="H43" i="268"/>
  <c r="J43" i="268"/>
  <c r="C44" i="268"/>
  <c r="H44" i="268"/>
  <c r="J44" i="268"/>
  <c r="C45" i="268"/>
  <c r="H45" i="268"/>
  <c r="J45" i="268"/>
  <c r="C46" i="268"/>
  <c r="H46" i="268"/>
  <c r="J46" i="268"/>
  <c r="C47" i="268"/>
  <c r="H47" i="268"/>
  <c r="J47" i="268"/>
  <c r="C48" i="268"/>
  <c r="H48" i="268"/>
  <c r="J48" i="268"/>
  <c r="C49" i="268"/>
  <c r="H49" i="268"/>
  <c r="J49" i="268"/>
  <c r="C50" i="268"/>
  <c r="H50" i="268"/>
  <c r="J50" i="268"/>
  <c r="H51" i="268"/>
  <c r="I51" i="268"/>
  <c r="J51" i="268"/>
  <c r="J4" i="269"/>
  <c r="C5" i="269"/>
  <c r="J5" i="269"/>
  <c r="C6" i="269"/>
  <c r="J6" i="269"/>
  <c r="C7" i="269"/>
  <c r="J7" i="269"/>
  <c r="C8" i="269"/>
  <c r="J8" i="269"/>
  <c r="C9" i="269"/>
  <c r="J9" i="269"/>
  <c r="C10" i="269"/>
  <c r="J10" i="269"/>
  <c r="C11" i="269"/>
  <c r="J11" i="269"/>
  <c r="C12" i="269"/>
  <c r="J12" i="269"/>
  <c r="C13" i="269"/>
  <c r="J13" i="269"/>
  <c r="C14" i="269"/>
  <c r="J14" i="269"/>
  <c r="C15" i="269"/>
  <c r="J15" i="269"/>
  <c r="C16" i="269"/>
  <c r="J16" i="269"/>
  <c r="C17" i="269"/>
  <c r="J17" i="269"/>
  <c r="C18" i="269"/>
  <c r="J18" i="269"/>
  <c r="C19" i="269"/>
  <c r="J19" i="269"/>
  <c r="C20" i="269"/>
  <c r="J20" i="269"/>
  <c r="C21" i="269"/>
  <c r="H21" i="269"/>
  <c r="J21" i="269"/>
  <c r="C22" i="269"/>
  <c r="H22" i="269"/>
  <c r="J22" i="269"/>
  <c r="C23" i="269"/>
  <c r="H23" i="269"/>
  <c r="J23" i="269"/>
  <c r="C24" i="269"/>
  <c r="H24" i="269"/>
  <c r="J24" i="269"/>
  <c r="C25" i="269"/>
  <c r="H25" i="269"/>
  <c r="J25" i="269"/>
  <c r="C26" i="269"/>
  <c r="H26" i="269"/>
  <c r="J26" i="269"/>
  <c r="C27" i="269"/>
  <c r="H27" i="269"/>
  <c r="J27" i="269"/>
  <c r="C28" i="269"/>
  <c r="H28" i="269"/>
  <c r="J28" i="269"/>
  <c r="C29" i="269"/>
  <c r="H29" i="269"/>
  <c r="J29" i="269"/>
  <c r="C30" i="269"/>
  <c r="H30" i="269"/>
  <c r="J30" i="269"/>
  <c r="C31" i="269"/>
  <c r="H31" i="269"/>
  <c r="J31" i="269"/>
  <c r="C32" i="269"/>
  <c r="H32" i="269"/>
  <c r="J32" i="269"/>
  <c r="C33" i="269"/>
  <c r="H33" i="269"/>
  <c r="J33" i="269"/>
  <c r="C34" i="269"/>
  <c r="H34" i="269"/>
  <c r="J34" i="269"/>
  <c r="C35" i="269"/>
  <c r="H35" i="269"/>
  <c r="J35" i="269"/>
  <c r="C36" i="269"/>
  <c r="H36" i="269"/>
  <c r="J36" i="269"/>
  <c r="C37" i="269"/>
  <c r="H37" i="269"/>
  <c r="J37" i="269"/>
  <c r="C38" i="269"/>
  <c r="H38" i="269"/>
  <c r="J38" i="269"/>
  <c r="C39" i="269"/>
  <c r="H39" i="269"/>
  <c r="J39" i="269"/>
  <c r="C40" i="269"/>
  <c r="H40" i="269"/>
  <c r="J40" i="269"/>
  <c r="C41" i="269"/>
  <c r="H41" i="269"/>
  <c r="J41" i="269"/>
  <c r="C42" i="269"/>
  <c r="H42" i="269"/>
  <c r="J42" i="269"/>
  <c r="C43" i="269"/>
  <c r="H43" i="269"/>
  <c r="J43" i="269"/>
  <c r="C44" i="269"/>
  <c r="H44" i="269"/>
  <c r="J44" i="269"/>
  <c r="C45" i="269"/>
  <c r="H45" i="269"/>
  <c r="J45" i="269"/>
  <c r="C46" i="269"/>
  <c r="H46" i="269"/>
  <c r="J46" i="269"/>
  <c r="C47" i="269"/>
  <c r="H47" i="269"/>
  <c r="J47" i="269"/>
  <c r="C48" i="269"/>
  <c r="H48" i="269"/>
  <c r="J48" i="269"/>
  <c r="C49" i="269"/>
  <c r="H49" i="269"/>
  <c r="J49" i="269"/>
  <c r="C50" i="269"/>
  <c r="H50" i="269"/>
  <c r="J50" i="269"/>
  <c r="H51" i="269"/>
  <c r="I51" i="269"/>
  <c r="J51" i="269"/>
  <c r="J4" i="270"/>
  <c r="C5" i="270"/>
  <c r="J5" i="270"/>
  <c r="C6" i="270"/>
  <c r="J6" i="270"/>
  <c r="C7" i="270"/>
  <c r="J7" i="270"/>
  <c r="C8" i="270"/>
  <c r="J8" i="270"/>
  <c r="C9" i="270"/>
  <c r="J9" i="270"/>
  <c r="C10" i="270"/>
  <c r="J10" i="270"/>
  <c r="C11" i="270"/>
  <c r="J11" i="270"/>
  <c r="C12" i="270"/>
  <c r="J12" i="270"/>
  <c r="C13" i="270"/>
  <c r="J13" i="270"/>
  <c r="C14" i="270"/>
  <c r="J14" i="270"/>
  <c r="C15" i="270"/>
  <c r="J15" i="270"/>
  <c r="C16" i="270"/>
  <c r="J16" i="270"/>
  <c r="C17" i="270"/>
  <c r="J17" i="270"/>
  <c r="C18" i="270"/>
  <c r="J18" i="270"/>
  <c r="C19" i="270"/>
  <c r="J19" i="270"/>
  <c r="C20" i="270"/>
  <c r="J20" i="270"/>
  <c r="C21" i="270"/>
  <c r="H21" i="270"/>
  <c r="J21" i="270"/>
  <c r="C22" i="270"/>
  <c r="H22" i="270"/>
  <c r="J22" i="270"/>
  <c r="C23" i="270"/>
  <c r="H23" i="270"/>
  <c r="J23" i="270"/>
  <c r="C24" i="270"/>
  <c r="H24" i="270"/>
  <c r="J24" i="270"/>
  <c r="C25" i="270"/>
  <c r="H25" i="270"/>
  <c r="J25" i="270"/>
  <c r="C26" i="270"/>
  <c r="H26" i="270"/>
  <c r="J26" i="270"/>
  <c r="C27" i="270"/>
  <c r="H27" i="270"/>
  <c r="J27" i="270"/>
  <c r="C28" i="270"/>
  <c r="H28" i="270"/>
  <c r="J28" i="270"/>
  <c r="C29" i="270"/>
  <c r="H29" i="270"/>
  <c r="J29" i="270"/>
  <c r="C30" i="270"/>
  <c r="H30" i="270"/>
  <c r="J30" i="270"/>
  <c r="C31" i="270"/>
  <c r="H31" i="270"/>
  <c r="J31" i="270"/>
  <c r="C32" i="270"/>
  <c r="H32" i="270"/>
  <c r="J32" i="270"/>
  <c r="C33" i="270"/>
  <c r="H33" i="270"/>
  <c r="J33" i="270"/>
  <c r="C34" i="270"/>
  <c r="H34" i="270"/>
  <c r="J34" i="270"/>
  <c r="C35" i="270"/>
  <c r="H35" i="270"/>
  <c r="J35" i="270"/>
  <c r="C36" i="270"/>
  <c r="H36" i="270"/>
  <c r="J36" i="270"/>
  <c r="C37" i="270"/>
  <c r="H37" i="270"/>
  <c r="J37" i="270"/>
  <c r="C38" i="270"/>
  <c r="H38" i="270"/>
  <c r="J38" i="270"/>
  <c r="C39" i="270"/>
  <c r="H39" i="270"/>
  <c r="J39" i="270"/>
  <c r="C40" i="270"/>
  <c r="H40" i="270"/>
  <c r="J40" i="270"/>
  <c r="C41" i="270"/>
  <c r="H41" i="270"/>
  <c r="J41" i="270"/>
  <c r="C42" i="270"/>
  <c r="H42" i="270"/>
  <c r="J42" i="270"/>
  <c r="C43" i="270"/>
  <c r="H43" i="270"/>
  <c r="J43" i="270"/>
  <c r="C44" i="270"/>
  <c r="H44" i="270"/>
  <c r="J44" i="270"/>
  <c r="C45" i="270"/>
  <c r="H45" i="270"/>
  <c r="J45" i="270"/>
  <c r="C46" i="270"/>
  <c r="H46" i="270"/>
  <c r="J46" i="270"/>
  <c r="C47" i="270"/>
  <c r="H47" i="270"/>
  <c r="J47" i="270"/>
  <c r="C48" i="270"/>
  <c r="H48" i="270"/>
  <c r="J48" i="270"/>
  <c r="C49" i="270"/>
  <c r="H49" i="270"/>
  <c r="J49" i="270"/>
  <c r="C50" i="270"/>
  <c r="H50" i="270"/>
  <c r="J50" i="270"/>
  <c r="H51" i="270"/>
  <c r="I51" i="270"/>
  <c r="J51" i="270"/>
  <c r="J4" i="271"/>
  <c r="C5" i="271"/>
  <c r="J5" i="271"/>
  <c r="C6" i="271"/>
  <c r="J6" i="271"/>
  <c r="C7" i="271"/>
  <c r="J7" i="271"/>
  <c r="C8" i="271"/>
  <c r="J8" i="271"/>
  <c r="C9" i="271"/>
  <c r="J9" i="271"/>
  <c r="C10" i="271"/>
  <c r="J10" i="271"/>
  <c r="C11" i="271"/>
  <c r="J11" i="271"/>
  <c r="C12" i="271"/>
  <c r="J12" i="271"/>
  <c r="C13" i="271"/>
  <c r="J13" i="271"/>
  <c r="C14" i="271"/>
  <c r="J14" i="271"/>
  <c r="C15" i="271"/>
  <c r="J15" i="271"/>
  <c r="C16" i="271"/>
  <c r="J16" i="271"/>
  <c r="C17" i="271"/>
  <c r="J17" i="271"/>
  <c r="C18" i="271"/>
  <c r="J18" i="271"/>
  <c r="C19" i="271"/>
  <c r="J19" i="271"/>
  <c r="C20" i="271"/>
  <c r="J20" i="271"/>
  <c r="C21" i="271"/>
  <c r="H21" i="271"/>
  <c r="J21" i="271"/>
  <c r="C22" i="271"/>
  <c r="H22" i="271"/>
  <c r="J22" i="271"/>
  <c r="C23" i="271"/>
  <c r="H23" i="271"/>
  <c r="J23" i="271"/>
  <c r="C24" i="271"/>
  <c r="H24" i="271"/>
  <c r="J24" i="271"/>
  <c r="C25" i="271"/>
  <c r="H25" i="271"/>
  <c r="J25" i="271"/>
  <c r="C26" i="271"/>
  <c r="H26" i="271"/>
  <c r="J26" i="271"/>
  <c r="C27" i="271"/>
  <c r="H27" i="271"/>
  <c r="J27" i="271"/>
  <c r="C28" i="271"/>
  <c r="H28" i="271"/>
  <c r="J28" i="271"/>
  <c r="C29" i="271"/>
  <c r="H29" i="271"/>
  <c r="J29" i="271"/>
  <c r="C30" i="271"/>
  <c r="H30" i="271"/>
  <c r="J30" i="271"/>
  <c r="C31" i="271"/>
  <c r="H31" i="271"/>
  <c r="J31" i="271"/>
  <c r="C32" i="271"/>
  <c r="H32" i="271"/>
  <c r="J32" i="271"/>
  <c r="C33" i="271"/>
  <c r="H33" i="271"/>
  <c r="J33" i="271"/>
  <c r="C34" i="271"/>
  <c r="H34" i="271"/>
  <c r="J34" i="271"/>
  <c r="C35" i="271"/>
  <c r="H35" i="271"/>
  <c r="J35" i="271"/>
  <c r="C36" i="271"/>
  <c r="H36" i="271"/>
  <c r="J36" i="271"/>
  <c r="C37" i="271"/>
  <c r="H37" i="271"/>
  <c r="J37" i="271"/>
  <c r="C38" i="271"/>
  <c r="H38" i="271"/>
  <c r="J38" i="271"/>
  <c r="C39" i="271"/>
  <c r="H39" i="271"/>
  <c r="J39" i="271"/>
  <c r="C40" i="271"/>
  <c r="H40" i="271"/>
  <c r="J40" i="271"/>
  <c r="C41" i="271"/>
  <c r="H41" i="271"/>
  <c r="J41" i="271"/>
  <c r="C42" i="271"/>
  <c r="H42" i="271"/>
  <c r="J42" i="271"/>
  <c r="C43" i="271"/>
  <c r="H43" i="271"/>
  <c r="J43" i="271"/>
  <c r="C44" i="271"/>
  <c r="H44" i="271"/>
  <c r="J44" i="271"/>
  <c r="C45" i="271"/>
  <c r="H45" i="271"/>
  <c r="J45" i="271"/>
  <c r="C46" i="271"/>
  <c r="H46" i="271"/>
  <c r="J46" i="271"/>
  <c r="C47" i="271"/>
  <c r="H47" i="271"/>
  <c r="J47" i="271"/>
  <c r="C48" i="271"/>
  <c r="H48" i="271"/>
  <c r="J48" i="271"/>
  <c r="C49" i="271"/>
  <c r="H49" i="271"/>
  <c r="J49" i="271"/>
  <c r="C50" i="271"/>
  <c r="H50" i="271"/>
  <c r="J50" i="271"/>
  <c r="H51" i="271"/>
  <c r="I51" i="271"/>
  <c r="J51" i="271"/>
  <c r="J4" i="272"/>
  <c r="C5" i="272"/>
  <c r="J5" i="272"/>
  <c r="C6" i="272"/>
  <c r="J6" i="272"/>
  <c r="C7" i="272"/>
  <c r="J7" i="272"/>
  <c r="C8" i="272"/>
  <c r="J8" i="272"/>
  <c r="C9" i="272"/>
  <c r="J9" i="272"/>
  <c r="C10" i="272"/>
  <c r="J10" i="272"/>
  <c r="C11" i="272"/>
  <c r="J11" i="272"/>
  <c r="C12" i="272"/>
  <c r="J12" i="272"/>
  <c r="C13" i="272"/>
  <c r="J13" i="272"/>
  <c r="C14" i="272"/>
  <c r="J14" i="272"/>
  <c r="C15" i="272"/>
  <c r="J15" i="272"/>
  <c r="C16" i="272"/>
  <c r="J16" i="272"/>
  <c r="C17" i="272"/>
  <c r="J17" i="272"/>
  <c r="C18" i="272"/>
  <c r="J18" i="272"/>
  <c r="C19" i="272"/>
  <c r="J19" i="272"/>
  <c r="C20" i="272"/>
  <c r="J20" i="272"/>
  <c r="C21" i="272"/>
  <c r="H21" i="272"/>
  <c r="J21" i="272"/>
  <c r="C22" i="272"/>
  <c r="H22" i="272"/>
  <c r="J22" i="272"/>
  <c r="C23" i="272"/>
  <c r="H23" i="272"/>
  <c r="J23" i="272"/>
  <c r="C24" i="272"/>
  <c r="H24" i="272"/>
  <c r="J24" i="272"/>
  <c r="C25" i="272"/>
  <c r="H25" i="272"/>
  <c r="J25" i="272"/>
  <c r="C26" i="272"/>
  <c r="H26" i="272"/>
  <c r="J26" i="272"/>
  <c r="C27" i="272"/>
  <c r="H27" i="272"/>
  <c r="J27" i="272"/>
  <c r="C28" i="272"/>
  <c r="H28" i="272"/>
  <c r="J28" i="272"/>
  <c r="C29" i="272"/>
  <c r="H29" i="272"/>
  <c r="J29" i="272"/>
  <c r="C30" i="272"/>
  <c r="H30" i="272"/>
  <c r="J30" i="272"/>
  <c r="C31" i="272"/>
  <c r="H31" i="272"/>
  <c r="J31" i="272"/>
  <c r="C32" i="272"/>
  <c r="H32" i="272"/>
  <c r="J32" i="272"/>
  <c r="C33" i="272"/>
  <c r="H33" i="272"/>
  <c r="J33" i="272"/>
  <c r="C34" i="272"/>
  <c r="H34" i="272"/>
  <c r="J34" i="272"/>
  <c r="C35" i="272"/>
  <c r="H35" i="272"/>
  <c r="J35" i="272"/>
  <c r="C36" i="272"/>
  <c r="H36" i="272"/>
  <c r="J36" i="272"/>
  <c r="C37" i="272"/>
  <c r="H37" i="272"/>
  <c r="J37" i="272"/>
  <c r="C38" i="272"/>
  <c r="H38" i="272"/>
  <c r="J38" i="272"/>
  <c r="C39" i="272"/>
  <c r="H39" i="272"/>
  <c r="J39" i="272"/>
  <c r="C40" i="272"/>
  <c r="H40" i="272"/>
  <c r="J40" i="272"/>
  <c r="C41" i="272"/>
  <c r="H41" i="272"/>
  <c r="J41" i="272"/>
  <c r="C42" i="272"/>
  <c r="H42" i="272"/>
  <c r="J42" i="272"/>
  <c r="C43" i="272"/>
  <c r="H43" i="272"/>
  <c r="J43" i="272"/>
  <c r="C44" i="272"/>
  <c r="H44" i="272"/>
  <c r="J44" i="272"/>
  <c r="C45" i="272"/>
  <c r="H45" i="272"/>
  <c r="J45" i="272"/>
  <c r="C46" i="272"/>
  <c r="H46" i="272"/>
  <c r="J46" i="272"/>
  <c r="C47" i="272"/>
  <c r="H47" i="272"/>
  <c r="J47" i="272"/>
  <c r="C48" i="272"/>
  <c r="H48" i="272"/>
  <c r="J48" i="272"/>
  <c r="C49" i="272"/>
  <c r="H49" i="272"/>
  <c r="J49" i="272"/>
  <c r="C50" i="272"/>
  <c r="H50" i="272"/>
  <c r="J50" i="272"/>
  <c r="H51" i="272"/>
  <c r="I51" i="272"/>
  <c r="J51" i="272"/>
  <c r="J4" i="273"/>
  <c r="C5" i="273"/>
  <c r="J5" i="273"/>
  <c r="C6" i="273"/>
  <c r="J6" i="273"/>
  <c r="C7" i="273"/>
  <c r="J7" i="273"/>
  <c r="C8" i="273"/>
  <c r="J8" i="273"/>
  <c r="C9" i="273"/>
  <c r="J9" i="273"/>
  <c r="C10" i="273"/>
  <c r="J10" i="273"/>
  <c r="C11" i="273"/>
  <c r="J11" i="273"/>
  <c r="C12" i="273"/>
  <c r="J12" i="273"/>
  <c r="C13" i="273"/>
  <c r="J13" i="273"/>
  <c r="C14" i="273"/>
  <c r="J14" i="273"/>
  <c r="C15" i="273"/>
  <c r="J15" i="273"/>
  <c r="C16" i="273"/>
  <c r="J16" i="273"/>
  <c r="C17" i="273"/>
  <c r="J17" i="273"/>
  <c r="C18" i="273"/>
  <c r="J18" i="273"/>
  <c r="C19" i="273"/>
  <c r="J19" i="273"/>
  <c r="C20" i="273"/>
  <c r="J20" i="273"/>
  <c r="C21" i="273"/>
  <c r="H21" i="273"/>
  <c r="J21" i="273"/>
  <c r="C22" i="273"/>
  <c r="H22" i="273"/>
  <c r="J22" i="273"/>
  <c r="C23" i="273"/>
  <c r="H23" i="273"/>
  <c r="J23" i="273"/>
  <c r="C24" i="273"/>
  <c r="H24" i="273"/>
  <c r="J24" i="273"/>
  <c r="C25" i="273"/>
  <c r="H25" i="273"/>
  <c r="J25" i="273"/>
  <c r="C26" i="273"/>
  <c r="H26" i="273"/>
  <c r="J26" i="273"/>
  <c r="C27" i="273"/>
  <c r="H27" i="273"/>
  <c r="J27" i="273"/>
  <c r="C28" i="273"/>
  <c r="H28" i="273"/>
  <c r="J28" i="273"/>
  <c r="C29" i="273"/>
  <c r="H29" i="273"/>
  <c r="J29" i="273"/>
  <c r="C30" i="273"/>
  <c r="H30" i="273"/>
  <c r="J30" i="273"/>
  <c r="C31" i="273"/>
  <c r="H31" i="273"/>
  <c r="J31" i="273"/>
  <c r="C32" i="273"/>
  <c r="H32" i="273"/>
  <c r="J32" i="273"/>
  <c r="C33" i="273"/>
  <c r="H33" i="273"/>
  <c r="J33" i="273"/>
  <c r="C34" i="273"/>
  <c r="H34" i="273"/>
  <c r="J34" i="273"/>
  <c r="C35" i="273"/>
  <c r="H35" i="273"/>
  <c r="J35" i="273"/>
  <c r="C36" i="273"/>
  <c r="H36" i="273"/>
  <c r="J36" i="273"/>
  <c r="C37" i="273"/>
  <c r="H37" i="273"/>
  <c r="J37" i="273"/>
  <c r="C38" i="273"/>
  <c r="H38" i="273"/>
  <c r="J38" i="273"/>
  <c r="C39" i="273"/>
  <c r="H39" i="273"/>
  <c r="J39" i="273"/>
  <c r="C40" i="273"/>
  <c r="H40" i="273"/>
  <c r="J40" i="273"/>
  <c r="C41" i="273"/>
  <c r="H41" i="273"/>
  <c r="J41" i="273"/>
  <c r="C42" i="273"/>
  <c r="H42" i="273"/>
  <c r="J42" i="273"/>
  <c r="C43" i="273"/>
  <c r="H43" i="273"/>
  <c r="J43" i="273"/>
  <c r="C44" i="273"/>
  <c r="H44" i="273"/>
  <c r="J44" i="273"/>
  <c r="C45" i="273"/>
  <c r="H45" i="273"/>
  <c r="J45" i="273"/>
  <c r="C46" i="273"/>
  <c r="H46" i="273"/>
  <c r="J46" i="273"/>
  <c r="C47" i="273"/>
  <c r="H47" i="273"/>
  <c r="J47" i="273"/>
  <c r="C48" i="273"/>
  <c r="H48" i="273"/>
  <c r="J48" i="273"/>
  <c r="C49" i="273"/>
  <c r="H49" i="273"/>
  <c r="J49" i="273"/>
  <c r="C50" i="273"/>
  <c r="H50" i="273"/>
  <c r="J50" i="273"/>
  <c r="H51" i="273"/>
  <c r="I51" i="273"/>
  <c r="J51" i="273"/>
  <c r="J4" i="274"/>
  <c r="C5" i="274"/>
  <c r="J5" i="274"/>
  <c r="C6" i="274"/>
  <c r="J6" i="274"/>
  <c r="C7" i="274"/>
  <c r="J7" i="274"/>
  <c r="C8" i="274"/>
  <c r="J8" i="274"/>
  <c r="C9" i="274"/>
  <c r="J9" i="274"/>
  <c r="C10" i="274"/>
  <c r="J10" i="274"/>
  <c r="C11" i="274"/>
  <c r="J11" i="274"/>
  <c r="C12" i="274"/>
  <c r="J12" i="274"/>
  <c r="C13" i="274"/>
  <c r="J13" i="274"/>
  <c r="C14" i="274"/>
  <c r="J14" i="274"/>
  <c r="C15" i="274"/>
  <c r="J15" i="274"/>
  <c r="C16" i="274"/>
  <c r="J16" i="274"/>
  <c r="C17" i="274"/>
  <c r="J17" i="274"/>
  <c r="C18" i="274"/>
  <c r="J18" i="274"/>
  <c r="C19" i="274"/>
  <c r="J19" i="274"/>
  <c r="C20" i="274"/>
  <c r="J20" i="274"/>
  <c r="C21" i="274"/>
  <c r="H21" i="274"/>
  <c r="J21" i="274"/>
  <c r="C22" i="274"/>
  <c r="H22" i="274"/>
  <c r="J22" i="274"/>
  <c r="C23" i="274"/>
  <c r="H23" i="274"/>
  <c r="J23" i="274"/>
  <c r="C24" i="274"/>
  <c r="H24" i="274"/>
  <c r="J24" i="274"/>
  <c r="C25" i="274"/>
  <c r="H25" i="274"/>
  <c r="J25" i="274"/>
  <c r="C26" i="274"/>
  <c r="H26" i="274"/>
  <c r="J26" i="274"/>
  <c r="C27" i="274"/>
  <c r="H27" i="274"/>
  <c r="J27" i="274"/>
  <c r="C28" i="274"/>
  <c r="H28" i="274"/>
  <c r="J28" i="274"/>
  <c r="C29" i="274"/>
  <c r="H29" i="274"/>
  <c r="J29" i="274"/>
  <c r="C30" i="274"/>
  <c r="H30" i="274"/>
  <c r="J30" i="274"/>
  <c r="C31" i="274"/>
  <c r="H31" i="274"/>
  <c r="J31" i="274"/>
  <c r="C32" i="274"/>
  <c r="H32" i="274"/>
  <c r="J32" i="274"/>
  <c r="C33" i="274"/>
  <c r="H33" i="274"/>
  <c r="J33" i="274"/>
  <c r="C34" i="274"/>
  <c r="H34" i="274"/>
  <c r="J34" i="274"/>
  <c r="C35" i="274"/>
  <c r="H35" i="274"/>
  <c r="J35" i="274"/>
  <c r="C36" i="274"/>
  <c r="H36" i="274"/>
  <c r="J36" i="274"/>
  <c r="C37" i="274"/>
  <c r="H37" i="274"/>
  <c r="J37" i="274"/>
  <c r="C38" i="274"/>
  <c r="H38" i="274"/>
  <c r="J38" i="274"/>
  <c r="C39" i="274"/>
  <c r="H39" i="274"/>
  <c r="J39" i="274"/>
  <c r="C40" i="274"/>
  <c r="H40" i="274"/>
  <c r="J40" i="274"/>
  <c r="C41" i="274"/>
  <c r="H41" i="274"/>
  <c r="J41" i="274"/>
  <c r="C42" i="274"/>
  <c r="H42" i="274"/>
  <c r="J42" i="274"/>
  <c r="C43" i="274"/>
  <c r="H43" i="274"/>
  <c r="J43" i="274"/>
  <c r="C44" i="274"/>
  <c r="H44" i="274"/>
  <c r="J44" i="274"/>
  <c r="C45" i="274"/>
  <c r="H45" i="274"/>
  <c r="J45" i="274"/>
  <c r="C46" i="274"/>
  <c r="H46" i="274"/>
  <c r="J46" i="274"/>
  <c r="C47" i="274"/>
  <c r="H47" i="274"/>
  <c r="J47" i="274"/>
  <c r="C48" i="274"/>
  <c r="H48" i="274"/>
  <c r="J48" i="274"/>
  <c r="C49" i="274"/>
  <c r="H49" i="274"/>
  <c r="J49" i="274"/>
  <c r="C50" i="274"/>
  <c r="H50" i="274"/>
  <c r="J50" i="274"/>
  <c r="H51" i="274"/>
  <c r="I51" i="274"/>
  <c r="J51" i="274"/>
  <c r="J4" i="275"/>
  <c r="C5" i="275"/>
  <c r="J5" i="275"/>
  <c r="C6" i="275"/>
  <c r="J6" i="275"/>
  <c r="C7" i="275"/>
  <c r="J7" i="275"/>
  <c r="C8" i="275"/>
  <c r="J8" i="275"/>
  <c r="C9" i="275"/>
  <c r="J9" i="275"/>
  <c r="C10" i="275"/>
  <c r="J10" i="275"/>
  <c r="C11" i="275"/>
  <c r="J11" i="275"/>
  <c r="C12" i="275"/>
  <c r="J12" i="275"/>
  <c r="C13" i="275"/>
  <c r="J13" i="275"/>
  <c r="C14" i="275"/>
  <c r="J14" i="275"/>
  <c r="C15" i="275"/>
  <c r="J15" i="275"/>
  <c r="C16" i="275"/>
  <c r="J16" i="275"/>
  <c r="C17" i="275"/>
  <c r="J17" i="275"/>
  <c r="C18" i="275"/>
  <c r="J18" i="275"/>
  <c r="C19" i="275"/>
  <c r="J19" i="275"/>
  <c r="C20" i="275"/>
  <c r="J20" i="275"/>
  <c r="C21" i="275"/>
  <c r="H21" i="275"/>
  <c r="J21" i="275"/>
  <c r="C22" i="275"/>
  <c r="H22" i="275"/>
  <c r="J22" i="275"/>
  <c r="C23" i="275"/>
  <c r="H23" i="275"/>
  <c r="J23" i="275"/>
  <c r="C24" i="275"/>
  <c r="H24" i="275"/>
  <c r="J24" i="275"/>
  <c r="C25" i="275"/>
  <c r="H25" i="275"/>
  <c r="J25" i="275"/>
  <c r="C26" i="275"/>
  <c r="H26" i="275"/>
  <c r="J26" i="275"/>
  <c r="C27" i="275"/>
  <c r="H27" i="275"/>
  <c r="J27" i="275"/>
  <c r="C28" i="275"/>
  <c r="H28" i="275"/>
  <c r="J28" i="275"/>
  <c r="C29" i="275"/>
  <c r="H29" i="275"/>
  <c r="J29" i="275"/>
  <c r="C30" i="275"/>
  <c r="H30" i="275"/>
  <c r="J30" i="275"/>
  <c r="C31" i="275"/>
  <c r="H31" i="275"/>
  <c r="J31" i="275"/>
  <c r="C32" i="275"/>
  <c r="H32" i="275"/>
  <c r="J32" i="275"/>
  <c r="C33" i="275"/>
  <c r="H33" i="275"/>
  <c r="J33" i="275"/>
  <c r="C34" i="275"/>
  <c r="H34" i="275"/>
  <c r="J34" i="275"/>
  <c r="C35" i="275"/>
  <c r="H35" i="275"/>
  <c r="J35" i="275"/>
  <c r="C36" i="275"/>
  <c r="H36" i="275"/>
  <c r="J36" i="275"/>
  <c r="C37" i="275"/>
  <c r="H37" i="275"/>
  <c r="J37" i="275"/>
  <c r="C38" i="275"/>
  <c r="H38" i="275"/>
  <c r="J38" i="275"/>
  <c r="C39" i="275"/>
  <c r="H39" i="275"/>
  <c r="J39" i="275"/>
  <c r="C40" i="275"/>
  <c r="H40" i="275"/>
  <c r="J40" i="275"/>
  <c r="C41" i="275"/>
  <c r="H41" i="275"/>
  <c r="J41" i="275"/>
  <c r="C42" i="275"/>
  <c r="H42" i="275"/>
  <c r="J42" i="275"/>
  <c r="C43" i="275"/>
  <c r="H43" i="275"/>
  <c r="J43" i="275"/>
  <c r="C44" i="275"/>
  <c r="H44" i="275"/>
  <c r="J44" i="275"/>
  <c r="C45" i="275"/>
  <c r="H45" i="275"/>
  <c r="J45" i="275"/>
  <c r="C46" i="275"/>
  <c r="H46" i="275"/>
  <c r="J46" i="275"/>
  <c r="C47" i="275"/>
  <c r="H47" i="275"/>
  <c r="J47" i="275"/>
  <c r="C48" i="275"/>
  <c r="H48" i="275"/>
  <c r="J48" i="275"/>
  <c r="C49" i="275"/>
  <c r="H49" i="275"/>
  <c r="J49" i="275"/>
  <c r="C50" i="275"/>
  <c r="H50" i="275"/>
  <c r="J50" i="275"/>
  <c r="H51" i="275"/>
  <c r="I51" i="275"/>
  <c r="J51" i="275"/>
  <c r="J4" i="276"/>
  <c r="C5" i="276"/>
  <c r="J5" i="276"/>
  <c r="C6" i="276"/>
  <c r="J6" i="276"/>
  <c r="C7" i="276"/>
  <c r="J7" i="276"/>
  <c r="C8" i="276"/>
  <c r="J8" i="276"/>
  <c r="C9" i="276"/>
  <c r="J9" i="276"/>
  <c r="C10" i="276"/>
  <c r="J10" i="276"/>
  <c r="C11" i="276"/>
  <c r="J11" i="276"/>
  <c r="C12" i="276"/>
  <c r="J12" i="276"/>
  <c r="C13" i="276"/>
  <c r="J13" i="276"/>
  <c r="C14" i="276"/>
  <c r="J14" i="276"/>
  <c r="C15" i="276"/>
  <c r="J15" i="276"/>
  <c r="C16" i="276"/>
  <c r="J16" i="276"/>
  <c r="C17" i="276"/>
  <c r="J17" i="276"/>
  <c r="C18" i="276"/>
  <c r="J18" i="276"/>
  <c r="C19" i="276"/>
  <c r="J19" i="276"/>
  <c r="C20" i="276"/>
  <c r="J20" i="276"/>
  <c r="C21" i="276"/>
  <c r="H21" i="276"/>
  <c r="J21" i="276"/>
  <c r="C22" i="276"/>
  <c r="H22" i="276"/>
  <c r="J22" i="276"/>
  <c r="C23" i="276"/>
  <c r="H23" i="276"/>
  <c r="J23" i="276"/>
  <c r="C24" i="276"/>
  <c r="H24" i="276"/>
  <c r="J24" i="276"/>
  <c r="C25" i="276"/>
  <c r="H25" i="276"/>
  <c r="J25" i="276"/>
  <c r="C26" i="276"/>
  <c r="H26" i="276"/>
  <c r="J26" i="276"/>
  <c r="C27" i="276"/>
  <c r="H27" i="276"/>
  <c r="J27" i="276"/>
  <c r="C28" i="276"/>
  <c r="H28" i="276"/>
  <c r="J28" i="276"/>
  <c r="C29" i="276"/>
  <c r="H29" i="276"/>
  <c r="J29" i="276"/>
  <c r="C30" i="276"/>
  <c r="H30" i="276"/>
  <c r="J30" i="276"/>
  <c r="C31" i="276"/>
  <c r="H31" i="276"/>
  <c r="J31" i="276"/>
  <c r="C32" i="276"/>
  <c r="H32" i="276"/>
  <c r="J32" i="276"/>
  <c r="C33" i="276"/>
  <c r="H33" i="276"/>
  <c r="J33" i="276"/>
  <c r="C34" i="276"/>
  <c r="H34" i="276"/>
  <c r="J34" i="276"/>
  <c r="C35" i="276"/>
  <c r="H35" i="276"/>
  <c r="J35" i="276"/>
  <c r="C36" i="276"/>
  <c r="H36" i="276"/>
  <c r="J36" i="276"/>
  <c r="C37" i="276"/>
  <c r="H37" i="276"/>
  <c r="J37" i="276"/>
  <c r="C38" i="276"/>
  <c r="H38" i="276"/>
  <c r="J38" i="276"/>
  <c r="C39" i="276"/>
  <c r="H39" i="276"/>
  <c r="J39" i="276"/>
  <c r="C40" i="276"/>
  <c r="H40" i="276"/>
  <c r="J40" i="276"/>
  <c r="C41" i="276"/>
  <c r="H41" i="276"/>
  <c r="J41" i="276"/>
  <c r="C42" i="276"/>
  <c r="H42" i="276"/>
  <c r="J42" i="276"/>
  <c r="C43" i="276"/>
  <c r="H43" i="276"/>
  <c r="J43" i="276"/>
  <c r="C44" i="276"/>
  <c r="H44" i="276"/>
  <c r="J44" i="276"/>
  <c r="C45" i="276"/>
  <c r="H45" i="276"/>
  <c r="J45" i="276"/>
  <c r="C46" i="276"/>
  <c r="H46" i="276"/>
  <c r="J46" i="276"/>
  <c r="C47" i="276"/>
  <c r="H47" i="276"/>
  <c r="J47" i="276"/>
  <c r="C48" i="276"/>
  <c r="H48" i="276"/>
  <c r="J48" i="276"/>
  <c r="C49" i="276"/>
  <c r="H49" i="276"/>
  <c r="J49" i="276"/>
  <c r="C50" i="276"/>
  <c r="H50" i="276"/>
  <c r="J50" i="276"/>
  <c r="H51" i="276"/>
  <c r="I51" i="276"/>
  <c r="J51" i="276"/>
  <c r="J4" i="277"/>
  <c r="C5" i="277"/>
  <c r="J5" i="277"/>
  <c r="C6" i="277"/>
  <c r="J6" i="277"/>
  <c r="C7" i="277"/>
  <c r="J7" i="277"/>
  <c r="C8" i="277"/>
  <c r="J8" i="277"/>
  <c r="C9" i="277"/>
  <c r="J9" i="277"/>
  <c r="C10" i="277"/>
  <c r="J10" i="277"/>
  <c r="C11" i="277"/>
  <c r="J11" i="277"/>
  <c r="C12" i="277"/>
  <c r="J12" i="277"/>
  <c r="C13" i="277"/>
  <c r="J13" i="277"/>
  <c r="C14" i="277"/>
  <c r="J14" i="277"/>
  <c r="C15" i="277"/>
  <c r="J15" i="277"/>
  <c r="C16" i="277"/>
  <c r="J16" i="277"/>
  <c r="C17" i="277"/>
  <c r="J17" i="277"/>
  <c r="C18" i="277"/>
  <c r="J18" i="277"/>
  <c r="C19" i="277"/>
  <c r="J19" i="277"/>
  <c r="C20" i="277"/>
  <c r="J20" i="277"/>
  <c r="C21" i="277"/>
  <c r="H21" i="277"/>
  <c r="J21" i="277"/>
  <c r="C22" i="277"/>
  <c r="H22" i="277"/>
  <c r="J22" i="277"/>
  <c r="C23" i="277"/>
  <c r="H23" i="277"/>
  <c r="J23" i="277"/>
  <c r="C24" i="277"/>
  <c r="H24" i="277"/>
  <c r="J24" i="277"/>
  <c r="C25" i="277"/>
  <c r="H25" i="277"/>
  <c r="J25" i="277"/>
  <c r="C26" i="277"/>
  <c r="H26" i="277"/>
  <c r="J26" i="277"/>
  <c r="C27" i="277"/>
  <c r="H27" i="277"/>
  <c r="J27" i="277"/>
  <c r="C28" i="277"/>
  <c r="H28" i="277"/>
  <c r="J28" i="277"/>
  <c r="C29" i="277"/>
  <c r="H29" i="277"/>
  <c r="J29" i="277"/>
  <c r="C30" i="277"/>
  <c r="H30" i="277"/>
  <c r="J30" i="277"/>
  <c r="C31" i="277"/>
  <c r="H31" i="277"/>
  <c r="J31" i="277"/>
  <c r="C32" i="277"/>
  <c r="H32" i="277"/>
  <c r="J32" i="277"/>
  <c r="C33" i="277"/>
  <c r="H33" i="277"/>
  <c r="J33" i="277"/>
  <c r="C34" i="277"/>
  <c r="H34" i="277"/>
  <c r="J34" i="277"/>
  <c r="C35" i="277"/>
  <c r="H35" i="277"/>
  <c r="J35" i="277"/>
  <c r="C36" i="277"/>
  <c r="H36" i="277"/>
  <c r="J36" i="277"/>
  <c r="C37" i="277"/>
  <c r="H37" i="277"/>
  <c r="J37" i="277"/>
  <c r="C38" i="277"/>
  <c r="H38" i="277"/>
  <c r="J38" i="277"/>
  <c r="C39" i="277"/>
  <c r="H39" i="277"/>
  <c r="J39" i="277"/>
  <c r="C40" i="277"/>
  <c r="H40" i="277"/>
  <c r="J40" i="277"/>
  <c r="C41" i="277"/>
  <c r="H41" i="277"/>
  <c r="J41" i="277"/>
  <c r="C42" i="277"/>
  <c r="H42" i="277"/>
  <c r="J42" i="277"/>
  <c r="C43" i="277"/>
  <c r="H43" i="277"/>
  <c r="J43" i="277"/>
  <c r="C44" i="277"/>
  <c r="H44" i="277"/>
  <c r="J44" i="277"/>
  <c r="C45" i="277"/>
  <c r="H45" i="277"/>
  <c r="J45" i="277"/>
  <c r="C46" i="277"/>
  <c r="H46" i="277"/>
  <c r="J46" i="277"/>
  <c r="C47" i="277"/>
  <c r="H47" i="277"/>
  <c r="J47" i="277"/>
  <c r="C48" i="277"/>
  <c r="H48" i="277"/>
  <c r="J48" i="277"/>
  <c r="C49" i="277"/>
  <c r="H49" i="277"/>
  <c r="J49" i="277"/>
  <c r="C50" i="277"/>
  <c r="H50" i="277"/>
  <c r="J50" i="277"/>
  <c r="H51" i="277"/>
  <c r="I51" i="277"/>
  <c r="J51" i="277"/>
  <c r="J4" i="278"/>
  <c r="C5" i="278"/>
  <c r="J5" i="278"/>
  <c r="C6" i="278"/>
  <c r="J6" i="278"/>
  <c r="C7" i="278"/>
  <c r="J7" i="278"/>
  <c r="C8" i="278"/>
  <c r="J8" i="278"/>
  <c r="C9" i="278"/>
  <c r="J9" i="278"/>
  <c r="C10" i="278"/>
  <c r="J10" i="278"/>
  <c r="C11" i="278"/>
  <c r="J11" i="278"/>
  <c r="C12" i="278"/>
  <c r="J12" i="278"/>
  <c r="C13" i="278"/>
  <c r="J13" i="278"/>
  <c r="C14" i="278"/>
  <c r="J14" i="278"/>
  <c r="C15" i="278"/>
  <c r="J15" i="278"/>
  <c r="C16" i="278"/>
  <c r="J16" i="278"/>
  <c r="C17" i="278"/>
  <c r="J17" i="278"/>
  <c r="C18" i="278"/>
  <c r="J18" i="278"/>
  <c r="C19" i="278"/>
  <c r="J19" i="278"/>
  <c r="C20" i="278"/>
  <c r="J20" i="278"/>
  <c r="C21" i="278"/>
  <c r="H21" i="278"/>
  <c r="J21" i="278"/>
  <c r="C22" i="278"/>
  <c r="H22" i="278"/>
  <c r="J22" i="278"/>
  <c r="C23" i="278"/>
  <c r="H23" i="278"/>
  <c r="J23" i="278"/>
  <c r="C24" i="278"/>
  <c r="H24" i="278"/>
  <c r="J24" i="278"/>
  <c r="C25" i="278"/>
  <c r="H25" i="278"/>
  <c r="J25" i="278"/>
  <c r="C26" i="278"/>
  <c r="H26" i="278"/>
  <c r="J26" i="278"/>
  <c r="C27" i="278"/>
  <c r="H27" i="278"/>
  <c r="J27" i="278"/>
  <c r="C28" i="278"/>
  <c r="H28" i="278"/>
  <c r="J28" i="278"/>
  <c r="C29" i="278"/>
  <c r="H29" i="278"/>
  <c r="J29" i="278"/>
  <c r="C30" i="278"/>
  <c r="H30" i="278"/>
  <c r="J30" i="278"/>
  <c r="C31" i="278"/>
  <c r="H31" i="278"/>
  <c r="J31" i="278"/>
  <c r="C32" i="278"/>
  <c r="H32" i="278"/>
  <c r="J32" i="278"/>
  <c r="C33" i="278"/>
  <c r="H33" i="278"/>
  <c r="J33" i="278"/>
  <c r="C34" i="278"/>
  <c r="H34" i="278"/>
  <c r="J34" i="278"/>
  <c r="C35" i="278"/>
  <c r="H35" i="278"/>
  <c r="J35" i="278"/>
  <c r="C36" i="278"/>
  <c r="H36" i="278"/>
  <c r="J36" i="278"/>
  <c r="C37" i="278"/>
  <c r="H37" i="278"/>
  <c r="J37" i="278"/>
  <c r="C38" i="278"/>
  <c r="H38" i="278"/>
  <c r="J38" i="278"/>
  <c r="C39" i="278"/>
  <c r="H39" i="278"/>
  <c r="J39" i="278"/>
  <c r="C40" i="278"/>
  <c r="H40" i="278"/>
  <c r="J40" i="278"/>
  <c r="C41" i="278"/>
  <c r="H41" i="278"/>
  <c r="J41" i="278"/>
  <c r="C42" i="278"/>
  <c r="H42" i="278"/>
  <c r="J42" i="278"/>
  <c r="C43" i="278"/>
  <c r="H43" i="278"/>
  <c r="J43" i="278"/>
  <c r="C44" i="278"/>
  <c r="H44" i="278"/>
  <c r="J44" i="278"/>
  <c r="C45" i="278"/>
  <c r="H45" i="278"/>
  <c r="J45" i="278"/>
  <c r="C46" i="278"/>
  <c r="H46" i="278"/>
  <c r="J46" i="278"/>
  <c r="C47" i="278"/>
  <c r="H47" i="278"/>
  <c r="J47" i="278"/>
  <c r="C48" i="278"/>
  <c r="H48" i="278"/>
  <c r="J48" i="278"/>
  <c r="C49" i="278"/>
  <c r="H49" i="278"/>
  <c r="J49" i="278"/>
  <c r="C50" i="278"/>
  <c r="H50" i="278"/>
  <c r="J50" i="278"/>
  <c r="H51" i="278"/>
  <c r="I51" i="278"/>
  <c r="J51" i="278"/>
  <c r="J4" i="279"/>
  <c r="C5" i="279"/>
  <c r="J5" i="279"/>
  <c r="C6" i="279"/>
  <c r="J6" i="279"/>
  <c r="C7" i="279"/>
  <c r="J7" i="279"/>
  <c r="C8" i="279"/>
  <c r="J8" i="279"/>
  <c r="C9" i="279"/>
  <c r="J9" i="279"/>
  <c r="C10" i="279"/>
  <c r="J10" i="279"/>
  <c r="C11" i="279"/>
  <c r="J11" i="279"/>
  <c r="C12" i="279"/>
  <c r="J12" i="279"/>
  <c r="C13" i="279"/>
  <c r="J13" i="279"/>
  <c r="C14" i="279"/>
  <c r="J14" i="279"/>
  <c r="C15" i="279"/>
  <c r="J15" i="279"/>
  <c r="C16" i="279"/>
  <c r="J16" i="279"/>
  <c r="C17" i="279"/>
  <c r="J17" i="279"/>
  <c r="C18" i="279"/>
  <c r="J18" i="279"/>
  <c r="C19" i="279"/>
  <c r="J19" i="279"/>
  <c r="C20" i="279"/>
  <c r="J20" i="279"/>
  <c r="C21" i="279"/>
  <c r="H21" i="279"/>
  <c r="J21" i="279"/>
  <c r="C22" i="279"/>
  <c r="H22" i="279"/>
  <c r="J22" i="279"/>
  <c r="C23" i="279"/>
  <c r="H23" i="279"/>
  <c r="J23" i="279"/>
  <c r="C24" i="279"/>
  <c r="H24" i="279"/>
  <c r="J24" i="279"/>
  <c r="C25" i="279"/>
  <c r="H25" i="279"/>
  <c r="J25" i="279"/>
  <c r="C26" i="279"/>
  <c r="H26" i="279"/>
  <c r="J26" i="279"/>
  <c r="C27" i="279"/>
  <c r="H27" i="279"/>
  <c r="J27" i="279"/>
  <c r="C28" i="279"/>
  <c r="H28" i="279"/>
  <c r="J28" i="279"/>
  <c r="C29" i="279"/>
  <c r="H29" i="279"/>
  <c r="J29" i="279"/>
  <c r="C30" i="279"/>
  <c r="H30" i="279"/>
  <c r="J30" i="279"/>
  <c r="C31" i="279"/>
  <c r="H31" i="279"/>
  <c r="J31" i="279"/>
  <c r="C32" i="279"/>
  <c r="H32" i="279"/>
  <c r="J32" i="279"/>
  <c r="C33" i="279"/>
  <c r="H33" i="279"/>
  <c r="J33" i="279"/>
  <c r="C34" i="279"/>
  <c r="H34" i="279"/>
  <c r="J34" i="279"/>
  <c r="C35" i="279"/>
  <c r="H35" i="279"/>
  <c r="J35" i="279"/>
  <c r="C36" i="279"/>
  <c r="H36" i="279"/>
  <c r="J36" i="279"/>
  <c r="C37" i="279"/>
  <c r="H37" i="279"/>
  <c r="J37" i="279"/>
  <c r="C38" i="279"/>
  <c r="H38" i="279"/>
  <c r="J38" i="279"/>
  <c r="C39" i="279"/>
  <c r="H39" i="279"/>
  <c r="J39" i="279"/>
  <c r="C40" i="279"/>
  <c r="H40" i="279"/>
  <c r="J40" i="279"/>
  <c r="C41" i="279"/>
  <c r="H41" i="279"/>
  <c r="J41" i="279"/>
  <c r="C42" i="279"/>
  <c r="H42" i="279"/>
  <c r="J42" i="279"/>
  <c r="C43" i="279"/>
  <c r="H43" i="279"/>
  <c r="J43" i="279"/>
  <c r="C44" i="279"/>
  <c r="H44" i="279"/>
  <c r="J44" i="279"/>
  <c r="C45" i="279"/>
  <c r="H45" i="279"/>
  <c r="J45" i="279"/>
  <c r="C46" i="279"/>
  <c r="H46" i="279"/>
  <c r="J46" i="279"/>
  <c r="C47" i="279"/>
  <c r="H47" i="279"/>
  <c r="J47" i="279"/>
  <c r="C48" i="279"/>
  <c r="H48" i="279"/>
  <c r="J48" i="279"/>
  <c r="C49" i="279"/>
  <c r="H49" i="279"/>
  <c r="J49" i="279"/>
  <c r="C50" i="279"/>
  <c r="H50" i="279"/>
  <c r="J50" i="279"/>
  <c r="H51" i="279"/>
  <c r="I51" i="279"/>
  <c r="J51" i="279"/>
  <c r="J4" i="280"/>
  <c r="C5" i="280"/>
  <c r="J5" i="280"/>
  <c r="C6" i="280"/>
  <c r="J6" i="280"/>
  <c r="C7" i="280"/>
  <c r="J7" i="280"/>
  <c r="C8" i="280"/>
  <c r="J8" i="280"/>
  <c r="C9" i="280"/>
  <c r="J9" i="280"/>
  <c r="C10" i="280"/>
  <c r="J10" i="280"/>
  <c r="C11" i="280"/>
  <c r="J11" i="280"/>
  <c r="C12" i="280"/>
  <c r="J12" i="280"/>
  <c r="C13" i="280"/>
  <c r="J13" i="280"/>
  <c r="C14" i="280"/>
  <c r="J14" i="280"/>
  <c r="C15" i="280"/>
  <c r="J15" i="280"/>
  <c r="C16" i="280"/>
  <c r="J16" i="280"/>
  <c r="C17" i="280"/>
  <c r="J17" i="280"/>
  <c r="C18" i="280"/>
  <c r="J18" i="280"/>
  <c r="C19" i="280"/>
  <c r="J19" i="280"/>
  <c r="C20" i="280"/>
  <c r="J20" i="280"/>
  <c r="C21" i="280"/>
  <c r="H21" i="280"/>
  <c r="J21" i="280"/>
  <c r="C22" i="280"/>
  <c r="H22" i="280"/>
  <c r="J22" i="280"/>
  <c r="C23" i="280"/>
  <c r="H23" i="280"/>
  <c r="J23" i="280"/>
  <c r="C24" i="280"/>
  <c r="H24" i="280"/>
  <c r="J24" i="280"/>
  <c r="C25" i="280"/>
  <c r="H25" i="280"/>
  <c r="J25" i="280"/>
  <c r="C26" i="280"/>
  <c r="H26" i="280"/>
  <c r="J26" i="280"/>
  <c r="C27" i="280"/>
  <c r="H27" i="280"/>
  <c r="J27" i="280"/>
  <c r="C28" i="280"/>
  <c r="H28" i="280"/>
  <c r="J28" i="280"/>
  <c r="C29" i="280"/>
  <c r="H29" i="280"/>
  <c r="J29" i="280"/>
  <c r="C30" i="280"/>
  <c r="H30" i="280"/>
  <c r="J30" i="280"/>
  <c r="C31" i="280"/>
  <c r="H31" i="280"/>
  <c r="J31" i="280"/>
  <c r="C32" i="280"/>
  <c r="H32" i="280"/>
  <c r="J32" i="280"/>
  <c r="C33" i="280"/>
  <c r="H33" i="280"/>
  <c r="J33" i="280"/>
  <c r="C34" i="280"/>
  <c r="H34" i="280"/>
  <c r="J34" i="280"/>
  <c r="C35" i="280"/>
  <c r="H35" i="280"/>
  <c r="J35" i="280"/>
  <c r="C36" i="280"/>
  <c r="H36" i="280"/>
  <c r="J36" i="280"/>
  <c r="C37" i="280"/>
  <c r="H37" i="280"/>
  <c r="J37" i="280"/>
  <c r="C38" i="280"/>
  <c r="H38" i="280"/>
  <c r="J38" i="280"/>
  <c r="C39" i="280"/>
  <c r="H39" i="280"/>
  <c r="J39" i="280"/>
  <c r="C40" i="280"/>
  <c r="H40" i="280"/>
  <c r="J40" i="280"/>
  <c r="C41" i="280"/>
  <c r="H41" i="280"/>
  <c r="J41" i="280"/>
  <c r="C42" i="280"/>
  <c r="H42" i="280"/>
  <c r="J42" i="280"/>
  <c r="C43" i="280"/>
  <c r="H43" i="280"/>
  <c r="J43" i="280"/>
  <c r="C44" i="280"/>
  <c r="H44" i="280"/>
  <c r="J44" i="280"/>
  <c r="C45" i="280"/>
  <c r="H45" i="280"/>
  <c r="J45" i="280"/>
  <c r="C46" i="280"/>
  <c r="H46" i="280"/>
  <c r="J46" i="280"/>
  <c r="C47" i="280"/>
  <c r="H47" i="280"/>
  <c r="J47" i="280"/>
  <c r="C48" i="280"/>
  <c r="H48" i="280"/>
  <c r="J48" i="280"/>
  <c r="C49" i="280"/>
  <c r="H49" i="280"/>
  <c r="J49" i="280"/>
  <c r="C50" i="280"/>
  <c r="H50" i="280"/>
  <c r="J50" i="280"/>
  <c r="H51" i="280"/>
  <c r="I51" i="280"/>
  <c r="J51" i="280"/>
  <c r="J4" i="281"/>
  <c r="C5" i="281"/>
  <c r="J5" i="281"/>
  <c r="C6" i="281"/>
  <c r="J6" i="281"/>
  <c r="C7" i="281"/>
  <c r="J7" i="281"/>
  <c r="C8" i="281"/>
  <c r="J8" i="281"/>
  <c r="C9" i="281"/>
  <c r="J9" i="281"/>
  <c r="C10" i="281"/>
  <c r="J10" i="281"/>
  <c r="C11" i="281"/>
  <c r="J11" i="281"/>
  <c r="C12" i="281"/>
  <c r="J12" i="281"/>
  <c r="C13" i="281"/>
  <c r="J13" i="281"/>
  <c r="C14" i="281"/>
  <c r="J14" i="281"/>
  <c r="C15" i="281"/>
  <c r="J15" i="281"/>
  <c r="C16" i="281"/>
  <c r="J16" i="281"/>
  <c r="C17" i="281"/>
  <c r="J17" i="281"/>
  <c r="C18" i="281"/>
  <c r="J18" i="281"/>
  <c r="C19" i="281"/>
  <c r="J19" i="281"/>
  <c r="C20" i="281"/>
  <c r="J20" i="281"/>
  <c r="C21" i="281"/>
  <c r="H21" i="281"/>
  <c r="J21" i="281"/>
  <c r="C22" i="281"/>
  <c r="H22" i="281"/>
  <c r="J22" i="281"/>
  <c r="C23" i="281"/>
  <c r="H23" i="281"/>
  <c r="J23" i="281"/>
  <c r="C24" i="281"/>
  <c r="H24" i="281"/>
  <c r="J24" i="281"/>
  <c r="C25" i="281"/>
  <c r="H25" i="281"/>
  <c r="J25" i="281"/>
  <c r="C26" i="281"/>
  <c r="H26" i="281"/>
  <c r="J26" i="281"/>
  <c r="C27" i="281"/>
  <c r="H27" i="281"/>
  <c r="J27" i="281"/>
  <c r="C28" i="281"/>
  <c r="H28" i="281"/>
  <c r="J28" i="281"/>
  <c r="C29" i="281"/>
  <c r="H29" i="281"/>
  <c r="J29" i="281"/>
  <c r="C30" i="281"/>
  <c r="H30" i="281"/>
  <c r="J30" i="281"/>
  <c r="C31" i="281"/>
  <c r="H31" i="281"/>
  <c r="J31" i="281"/>
  <c r="C32" i="281"/>
  <c r="H32" i="281"/>
  <c r="J32" i="281"/>
  <c r="C33" i="281"/>
  <c r="H33" i="281"/>
  <c r="J33" i="281"/>
  <c r="C34" i="281"/>
  <c r="H34" i="281"/>
  <c r="J34" i="281"/>
  <c r="C35" i="281"/>
  <c r="H35" i="281"/>
  <c r="J35" i="281"/>
  <c r="C36" i="281"/>
  <c r="H36" i="281"/>
  <c r="J36" i="281"/>
  <c r="C37" i="281"/>
  <c r="H37" i="281"/>
  <c r="J37" i="281"/>
  <c r="C38" i="281"/>
  <c r="H38" i="281"/>
  <c r="J38" i="281"/>
  <c r="C39" i="281"/>
  <c r="H39" i="281"/>
  <c r="J39" i="281"/>
  <c r="C40" i="281"/>
  <c r="H40" i="281"/>
  <c r="J40" i="281"/>
  <c r="C41" i="281"/>
  <c r="H41" i="281"/>
  <c r="J41" i="281"/>
  <c r="C42" i="281"/>
  <c r="H42" i="281"/>
  <c r="J42" i="281"/>
  <c r="C43" i="281"/>
  <c r="H43" i="281"/>
  <c r="J43" i="281"/>
  <c r="C44" i="281"/>
  <c r="H44" i="281"/>
  <c r="J44" i="281"/>
  <c r="C45" i="281"/>
  <c r="H45" i="281"/>
  <c r="J45" i="281"/>
  <c r="C46" i="281"/>
  <c r="H46" i="281"/>
  <c r="J46" i="281"/>
  <c r="C47" i="281"/>
  <c r="H47" i="281"/>
  <c r="J47" i="281"/>
  <c r="C48" i="281"/>
  <c r="H48" i="281"/>
  <c r="J48" i="281"/>
  <c r="C49" i="281"/>
  <c r="H49" i="281"/>
  <c r="J49" i="281"/>
  <c r="C50" i="281"/>
  <c r="H50" i="281"/>
  <c r="J50" i="281"/>
  <c r="H51" i="281"/>
  <c r="I51" i="281"/>
  <c r="J51" i="281"/>
  <c r="J4" i="282"/>
  <c r="C5" i="282"/>
  <c r="J5" i="282"/>
  <c r="C6" i="282"/>
  <c r="J6" i="282"/>
  <c r="C7" i="282"/>
  <c r="J7" i="282"/>
  <c r="C8" i="282"/>
  <c r="J8" i="282"/>
  <c r="C9" i="282"/>
  <c r="J9" i="282"/>
  <c r="C10" i="282"/>
  <c r="J10" i="282"/>
  <c r="C11" i="282"/>
  <c r="J11" i="282"/>
  <c r="C12" i="282"/>
  <c r="J12" i="282"/>
  <c r="C13" i="282"/>
  <c r="J13" i="282"/>
  <c r="C14" i="282"/>
  <c r="J14" i="282"/>
  <c r="C15" i="282"/>
  <c r="J15" i="282"/>
  <c r="C16" i="282"/>
  <c r="J16" i="282"/>
  <c r="C17" i="282"/>
  <c r="J17" i="282"/>
  <c r="C18" i="282"/>
  <c r="J18" i="282"/>
  <c r="C19" i="282"/>
  <c r="J19" i="282"/>
  <c r="C20" i="282"/>
  <c r="J20" i="282"/>
  <c r="C21" i="282"/>
  <c r="H21" i="282"/>
  <c r="J21" i="282"/>
  <c r="C22" i="282"/>
  <c r="H22" i="282"/>
  <c r="J22" i="282"/>
  <c r="C23" i="282"/>
  <c r="H23" i="282"/>
  <c r="J23" i="282"/>
  <c r="C24" i="282"/>
  <c r="H24" i="282"/>
  <c r="J24" i="282"/>
  <c r="C25" i="282"/>
  <c r="H25" i="282"/>
  <c r="J25" i="282"/>
  <c r="C26" i="282"/>
  <c r="H26" i="282"/>
  <c r="J26" i="282"/>
  <c r="C27" i="282"/>
  <c r="H27" i="282"/>
  <c r="J27" i="282"/>
  <c r="C28" i="282"/>
  <c r="H28" i="282"/>
  <c r="J28" i="282"/>
  <c r="C29" i="282"/>
  <c r="H29" i="282"/>
  <c r="J29" i="282"/>
  <c r="C30" i="282"/>
  <c r="H30" i="282"/>
  <c r="J30" i="282"/>
  <c r="C31" i="282"/>
  <c r="H31" i="282"/>
  <c r="J31" i="282"/>
  <c r="C32" i="282"/>
  <c r="H32" i="282"/>
  <c r="J32" i="282"/>
  <c r="C33" i="282"/>
  <c r="H33" i="282"/>
  <c r="J33" i="282"/>
  <c r="C34" i="282"/>
  <c r="H34" i="282"/>
  <c r="J34" i="282"/>
  <c r="C35" i="282"/>
  <c r="H35" i="282"/>
  <c r="J35" i="282"/>
  <c r="C36" i="282"/>
  <c r="H36" i="282"/>
  <c r="J36" i="282"/>
  <c r="C37" i="282"/>
  <c r="H37" i="282"/>
  <c r="J37" i="282"/>
  <c r="C38" i="282"/>
  <c r="H38" i="282"/>
  <c r="J38" i="282"/>
  <c r="C39" i="282"/>
  <c r="H39" i="282"/>
  <c r="J39" i="282"/>
  <c r="C40" i="282"/>
  <c r="H40" i="282"/>
  <c r="J40" i="282"/>
  <c r="C41" i="282"/>
  <c r="H41" i="282"/>
  <c r="J41" i="282"/>
  <c r="C42" i="282"/>
  <c r="H42" i="282"/>
  <c r="J42" i="282"/>
  <c r="C43" i="282"/>
  <c r="H43" i="282"/>
  <c r="J43" i="282"/>
  <c r="C44" i="282"/>
  <c r="H44" i="282"/>
  <c r="J44" i="282"/>
  <c r="C45" i="282"/>
  <c r="H45" i="282"/>
  <c r="J45" i="282"/>
  <c r="C46" i="282"/>
  <c r="H46" i="282"/>
  <c r="J46" i="282"/>
  <c r="C47" i="282"/>
  <c r="H47" i="282"/>
  <c r="J47" i="282"/>
  <c r="C48" i="282"/>
  <c r="H48" i="282"/>
  <c r="J48" i="282"/>
  <c r="C49" i="282"/>
  <c r="H49" i="282"/>
  <c r="J49" i="282"/>
  <c r="C50" i="282"/>
  <c r="H50" i="282"/>
  <c r="J50" i="282"/>
  <c r="H51" i="282"/>
  <c r="I51" i="282"/>
  <c r="J51" i="282"/>
  <c r="J4" i="283"/>
  <c r="C5" i="283"/>
  <c r="J5" i="283"/>
  <c r="C6" i="283"/>
  <c r="J6" i="283"/>
  <c r="C7" i="283"/>
  <c r="J7" i="283"/>
  <c r="C8" i="283"/>
  <c r="J8" i="283"/>
  <c r="C9" i="283"/>
  <c r="J9" i="283"/>
  <c r="C10" i="283"/>
  <c r="J10" i="283"/>
  <c r="C11" i="283"/>
  <c r="J11" i="283"/>
  <c r="C12" i="283"/>
  <c r="J12" i="283"/>
  <c r="C13" i="283"/>
  <c r="J13" i="283"/>
  <c r="C14" i="283"/>
  <c r="J14" i="283"/>
  <c r="C15" i="283"/>
  <c r="J15" i="283"/>
  <c r="C16" i="283"/>
  <c r="J16" i="283"/>
  <c r="C17" i="283"/>
  <c r="J17" i="283"/>
  <c r="C18" i="283"/>
  <c r="J18" i="283"/>
  <c r="C19" i="283"/>
  <c r="J19" i="283"/>
  <c r="C20" i="283"/>
  <c r="J20" i="283"/>
  <c r="C21" i="283"/>
  <c r="H21" i="283"/>
  <c r="J21" i="283"/>
  <c r="C22" i="283"/>
  <c r="H22" i="283"/>
  <c r="J22" i="283"/>
  <c r="C23" i="283"/>
  <c r="H23" i="283"/>
  <c r="J23" i="283"/>
  <c r="C24" i="283"/>
  <c r="H24" i="283"/>
  <c r="J24" i="283"/>
  <c r="C25" i="283"/>
  <c r="H25" i="283"/>
  <c r="J25" i="283"/>
  <c r="C26" i="283"/>
  <c r="H26" i="283"/>
  <c r="J26" i="283"/>
  <c r="C27" i="283"/>
  <c r="H27" i="283"/>
  <c r="J27" i="283"/>
  <c r="C28" i="283"/>
  <c r="H28" i="283"/>
  <c r="J28" i="283"/>
  <c r="C29" i="283"/>
  <c r="H29" i="283"/>
  <c r="J29" i="283"/>
  <c r="C30" i="283"/>
  <c r="H30" i="283"/>
  <c r="J30" i="283"/>
  <c r="C31" i="283"/>
  <c r="H31" i="283"/>
  <c r="J31" i="283"/>
  <c r="C32" i="283"/>
  <c r="H32" i="283"/>
  <c r="J32" i="283"/>
  <c r="C33" i="283"/>
  <c r="H33" i="283"/>
  <c r="J33" i="283"/>
  <c r="C34" i="283"/>
  <c r="H34" i="283"/>
  <c r="J34" i="283"/>
  <c r="C35" i="283"/>
  <c r="H35" i="283"/>
  <c r="J35" i="283"/>
  <c r="C36" i="283"/>
  <c r="H36" i="283"/>
  <c r="J36" i="283"/>
  <c r="C37" i="283"/>
  <c r="H37" i="283"/>
  <c r="J37" i="283"/>
  <c r="C38" i="283"/>
  <c r="H38" i="283"/>
  <c r="J38" i="283"/>
  <c r="C39" i="283"/>
  <c r="H39" i="283"/>
  <c r="J39" i="283"/>
  <c r="C40" i="283"/>
  <c r="H40" i="283"/>
  <c r="J40" i="283"/>
  <c r="C41" i="283"/>
  <c r="H41" i="283"/>
  <c r="J41" i="283"/>
  <c r="C42" i="283"/>
  <c r="H42" i="283"/>
  <c r="J42" i="283"/>
  <c r="C43" i="283"/>
  <c r="H43" i="283"/>
  <c r="J43" i="283"/>
  <c r="C44" i="283"/>
  <c r="H44" i="283"/>
  <c r="J44" i="283"/>
  <c r="C45" i="283"/>
  <c r="H45" i="283"/>
  <c r="J45" i="283"/>
  <c r="C46" i="283"/>
  <c r="H46" i="283"/>
  <c r="J46" i="283"/>
  <c r="C47" i="283"/>
  <c r="H47" i="283"/>
  <c r="J47" i="283"/>
  <c r="C48" i="283"/>
  <c r="H48" i="283"/>
  <c r="J48" i="283"/>
  <c r="C49" i="283"/>
  <c r="H49" i="283"/>
  <c r="J49" i="283"/>
  <c r="C50" i="283"/>
  <c r="H50" i="283"/>
  <c r="J50" i="283"/>
  <c r="H51" i="283"/>
  <c r="I51" i="283"/>
  <c r="J51" i="283"/>
  <c r="J4" i="284"/>
  <c r="C5" i="284"/>
  <c r="J5" i="284"/>
  <c r="C6" i="284"/>
  <c r="J6" i="284"/>
  <c r="C7" i="284"/>
  <c r="J7" i="284"/>
  <c r="C8" i="284"/>
  <c r="J8" i="284"/>
  <c r="C9" i="284"/>
  <c r="J9" i="284"/>
  <c r="C10" i="284"/>
  <c r="J10" i="284"/>
  <c r="C11" i="284"/>
  <c r="J11" i="284"/>
  <c r="C12" i="284"/>
  <c r="J12" i="284"/>
  <c r="C13" i="284"/>
  <c r="J13" i="284"/>
  <c r="C14" i="284"/>
  <c r="J14" i="284"/>
  <c r="C15" i="284"/>
  <c r="J15" i="284"/>
  <c r="C16" i="284"/>
  <c r="J16" i="284"/>
  <c r="C17" i="284"/>
  <c r="J17" i="284"/>
  <c r="C18" i="284"/>
  <c r="J18" i="284"/>
  <c r="C19" i="284"/>
  <c r="J19" i="284"/>
  <c r="C20" i="284"/>
  <c r="J20" i="284"/>
  <c r="C21" i="284"/>
  <c r="H21" i="284"/>
  <c r="J21" i="284"/>
  <c r="C22" i="284"/>
  <c r="H22" i="284"/>
  <c r="J22" i="284"/>
  <c r="C23" i="284"/>
  <c r="H23" i="284"/>
  <c r="J23" i="284"/>
  <c r="C24" i="284"/>
  <c r="H24" i="284"/>
  <c r="J24" i="284"/>
  <c r="C25" i="284"/>
  <c r="H25" i="284"/>
  <c r="J25" i="284"/>
  <c r="C26" i="284"/>
  <c r="H26" i="284"/>
  <c r="J26" i="284"/>
  <c r="C27" i="284"/>
  <c r="H27" i="284"/>
  <c r="J27" i="284"/>
  <c r="C28" i="284"/>
  <c r="H28" i="284"/>
  <c r="J28" i="284"/>
  <c r="C29" i="284"/>
  <c r="H29" i="284"/>
  <c r="J29" i="284"/>
  <c r="C30" i="284"/>
  <c r="H30" i="284"/>
  <c r="J30" i="284"/>
  <c r="C31" i="284"/>
  <c r="H31" i="284"/>
  <c r="J31" i="284"/>
  <c r="C32" i="284"/>
  <c r="H32" i="284"/>
  <c r="J32" i="284"/>
  <c r="C33" i="284"/>
  <c r="H33" i="284"/>
  <c r="J33" i="284"/>
  <c r="C34" i="284"/>
  <c r="H34" i="284"/>
  <c r="J34" i="284"/>
  <c r="C35" i="284"/>
  <c r="H35" i="284"/>
  <c r="J35" i="284"/>
  <c r="C36" i="284"/>
  <c r="H36" i="284"/>
  <c r="J36" i="284"/>
  <c r="C37" i="284"/>
  <c r="H37" i="284"/>
  <c r="J37" i="284"/>
  <c r="C38" i="284"/>
  <c r="H38" i="284"/>
  <c r="J38" i="284"/>
  <c r="C39" i="284"/>
  <c r="H39" i="284"/>
  <c r="J39" i="284"/>
  <c r="C40" i="284"/>
  <c r="H40" i="284"/>
  <c r="J40" i="284"/>
  <c r="C41" i="284"/>
  <c r="H41" i="284"/>
  <c r="J41" i="284"/>
  <c r="C42" i="284"/>
  <c r="H42" i="284"/>
  <c r="J42" i="284"/>
  <c r="C43" i="284"/>
  <c r="H43" i="284"/>
  <c r="J43" i="284"/>
  <c r="C44" i="284"/>
  <c r="H44" i="284"/>
  <c r="J44" i="284"/>
  <c r="C45" i="284"/>
  <c r="H45" i="284"/>
  <c r="J45" i="284"/>
  <c r="C46" i="284"/>
  <c r="H46" i="284"/>
  <c r="J46" i="284"/>
  <c r="C47" i="284"/>
  <c r="H47" i="284"/>
  <c r="J47" i="284"/>
  <c r="C48" i="284"/>
  <c r="H48" i="284"/>
  <c r="J48" i="284"/>
  <c r="C49" i="284"/>
  <c r="H49" i="284"/>
  <c r="J49" i="284"/>
  <c r="C50" i="284"/>
  <c r="H50" i="284"/>
  <c r="J50" i="284"/>
  <c r="H51" i="284"/>
  <c r="I51" i="284"/>
  <c r="J51" i="284"/>
  <c r="J4" i="285"/>
  <c r="C5" i="285"/>
  <c r="J5" i="285"/>
  <c r="C6" i="285"/>
  <c r="J6" i="285"/>
  <c r="C7" i="285"/>
  <c r="J7" i="285"/>
  <c r="C8" i="285"/>
  <c r="J8" i="285"/>
  <c r="C9" i="285"/>
  <c r="J9" i="285"/>
  <c r="C10" i="285"/>
  <c r="J10" i="285"/>
  <c r="C11" i="285"/>
  <c r="J11" i="285"/>
  <c r="C12" i="285"/>
  <c r="J12" i="285"/>
  <c r="C13" i="285"/>
  <c r="J13" i="285"/>
  <c r="C14" i="285"/>
  <c r="J14" i="285"/>
  <c r="C15" i="285"/>
  <c r="J15" i="285"/>
  <c r="C16" i="285"/>
  <c r="J16" i="285"/>
  <c r="C17" i="285"/>
  <c r="J17" i="285"/>
  <c r="C18" i="285"/>
  <c r="J18" i="285"/>
  <c r="C19" i="285"/>
  <c r="J19" i="285"/>
  <c r="C20" i="285"/>
  <c r="J20" i="285"/>
  <c r="C21" i="285"/>
  <c r="H21" i="285"/>
  <c r="J21" i="285"/>
  <c r="C22" i="285"/>
  <c r="H22" i="285"/>
  <c r="J22" i="285"/>
  <c r="C23" i="285"/>
  <c r="H23" i="285"/>
  <c r="J23" i="285"/>
  <c r="C24" i="285"/>
  <c r="H24" i="285"/>
  <c r="J24" i="285"/>
  <c r="C25" i="285"/>
  <c r="H25" i="285"/>
  <c r="J25" i="285"/>
  <c r="C26" i="285"/>
  <c r="H26" i="285"/>
  <c r="J26" i="285"/>
  <c r="C27" i="285"/>
  <c r="H27" i="285"/>
  <c r="J27" i="285"/>
  <c r="C28" i="285"/>
  <c r="H28" i="285"/>
  <c r="J28" i="285"/>
  <c r="C29" i="285"/>
  <c r="H29" i="285"/>
  <c r="J29" i="285"/>
  <c r="C30" i="285"/>
  <c r="H30" i="285"/>
  <c r="J30" i="285"/>
  <c r="C31" i="285"/>
  <c r="H31" i="285"/>
  <c r="J31" i="285"/>
  <c r="C32" i="285"/>
  <c r="H32" i="285"/>
  <c r="J32" i="285"/>
  <c r="C33" i="285"/>
  <c r="H33" i="285"/>
  <c r="J33" i="285"/>
  <c r="C34" i="285"/>
  <c r="H34" i="285"/>
  <c r="J34" i="285"/>
  <c r="C35" i="285"/>
  <c r="H35" i="285"/>
  <c r="J35" i="285"/>
  <c r="C36" i="285"/>
  <c r="H36" i="285"/>
  <c r="J36" i="285"/>
  <c r="C37" i="285"/>
  <c r="H37" i="285"/>
  <c r="J37" i="285"/>
  <c r="C38" i="285"/>
  <c r="H38" i="285"/>
  <c r="J38" i="285"/>
  <c r="C39" i="285"/>
  <c r="H39" i="285"/>
  <c r="J39" i="285"/>
  <c r="C40" i="285"/>
  <c r="H40" i="285"/>
  <c r="J40" i="285"/>
  <c r="C41" i="285"/>
  <c r="H41" i="285"/>
  <c r="J41" i="285"/>
  <c r="C42" i="285"/>
  <c r="H42" i="285"/>
  <c r="J42" i="285"/>
  <c r="C43" i="285"/>
  <c r="H43" i="285"/>
  <c r="J43" i="285"/>
  <c r="C44" i="285"/>
  <c r="H44" i="285"/>
  <c r="J44" i="285"/>
  <c r="C45" i="285"/>
  <c r="H45" i="285"/>
  <c r="J45" i="285"/>
  <c r="C46" i="285"/>
  <c r="H46" i="285"/>
  <c r="J46" i="285"/>
  <c r="C47" i="285"/>
  <c r="H47" i="285"/>
  <c r="J47" i="285"/>
  <c r="C48" i="285"/>
  <c r="H48" i="285"/>
  <c r="J48" i="285"/>
  <c r="C49" i="285"/>
  <c r="H49" i="285"/>
  <c r="J49" i="285"/>
  <c r="C50" i="285"/>
  <c r="H50" i="285"/>
  <c r="J50" i="285"/>
  <c r="H51" i="285"/>
  <c r="I51" i="285"/>
  <c r="J51" i="285"/>
  <c r="J4" i="286"/>
  <c r="C5" i="286"/>
  <c r="J5" i="286"/>
  <c r="C6" i="286"/>
  <c r="J6" i="286"/>
  <c r="C7" i="286"/>
  <c r="J7" i="286"/>
  <c r="C8" i="286"/>
  <c r="J8" i="286"/>
  <c r="C9" i="286"/>
  <c r="J9" i="286"/>
  <c r="C10" i="286"/>
  <c r="J10" i="286"/>
  <c r="C11" i="286"/>
  <c r="J11" i="286"/>
  <c r="C12" i="286"/>
  <c r="J12" i="286"/>
  <c r="C13" i="286"/>
  <c r="J13" i="286"/>
  <c r="C14" i="286"/>
  <c r="J14" i="286"/>
  <c r="C15" i="286"/>
  <c r="J15" i="286"/>
  <c r="C16" i="286"/>
  <c r="J16" i="286"/>
  <c r="C17" i="286"/>
  <c r="J17" i="286"/>
  <c r="C18" i="286"/>
  <c r="J18" i="286"/>
  <c r="C19" i="286"/>
  <c r="J19" i="286"/>
  <c r="C20" i="286"/>
  <c r="J20" i="286"/>
  <c r="C21" i="286"/>
  <c r="H21" i="286"/>
  <c r="J21" i="286"/>
  <c r="C22" i="286"/>
  <c r="H22" i="286"/>
  <c r="J22" i="286"/>
  <c r="C23" i="286"/>
  <c r="H23" i="286"/>
  <c r="J23" i="286"/>
  <c r="C24" i="286"/>
  <c r="H24" i="286"/>
  <c r="J24" i="286"/>
  <c r="C25" i="286"/>
  <c r="H25" i="286"/>
  <c r="J25" i="286"/>
  <c r="C26" i="286"/>
  <c r="H26" i="286"/>
  <c r="J26" i="286"/>
  <c r="C27" i="286"/>
  <c r="H27" i="286"/>
  <c r="J27" i="286"/>
  <c r="C28" i="286"/>
  <c r="H28" i="286"/>
  <c r="J28" i="286"/>
  <c r="C29" i="286"/>
  <c r="H29" i="286"/>
  <c r="J29" i="286"/>
  <c r="C30" i="286"/>
  <c r="H30" i="286"/>
  <c r="J30" i="286"/>
  <c r="C31" i="286"/>
  <c r="H31" i="286"/>
  <c r="J31" i="286"/>
  <c r="C32" i="286"/>
  <c r="H32" i="286"/>
  <c r="J32" i="286"/>
  <c r="C33" i="286"/>
  <c r="H33" i="286"/>
  <c r="J33" i="286"/>
  <c r="C34" i="286"/>
  <c r="H34" i="286"/>
  <c r="J34" i="286"/>
  <c r="C35" i="286"/>
  <c r="H35" i="286"/>
  <c r="J35" i="286"/>
  <c r="C36" i="286"/>
  <c r="H36" i="286"/>
  <c r="J36" i="286"/>
  <c r="C37" i="286"/>
  <c r="H37" i="286"/>
  <c r="J37" i="286"/>
  <c r="C38" i="286"/>
  <c r="H38" i="286"/>
  <c r="J38" i="286"/>
  <c r="C39" i="286"/>
  <c r="H39" i="286"/>
  <c r="J39" i="286"/>
  <c r="C40" i="286"/>
  <c r="H40" i="286"/>
  <c r="J40" i="286"/>
  <c r="C41" i="286"/>
  <c r="H41" i="286"/>
  <c r="J41" i="286"/>
  <c r="C42" i="286"/>
  <c r="H42" i="286"/>
  <c r="J42" i="286"/>
  <c r="C43" i="286"/>
  <c r="H43" i="286"/>
  <c r="J43" i="286"/>
  <c r="C44" i="286"/>
  <c r="H44" i="286"/>
  <c r="J44" i="286"/>
  <c r="C45" i="286"/>
  <c r="H45" i="286"/>
  <c r="J45" i="286"/>
  <c r="C46" i="286"/>
  <c r="H46" i="286"/>
  <c r="J46" i="286"/>
  <c r="C47" i="286"/>
  <c r="H47" i="286"/>
  <c r="J47" i="286"/>
  <c r="C48" i="286"/>
  <c r="H48" i="286"/>
  <c r="J48" i="286"/>
  <c r="C49" i="286"/>
  <c r="H49" i="286"/>
  <c r="J49" i="286"/>
  <c r="C50" i="286"/>
  <c r="H50" i="286"/>
  <c r="J50" i="286"/>
  <c r="H51" i="286"/>
  <c r="I51" i="286"/>
  <c r="J51" i="286"/>
  <c r="H4" i="287"/>
  <c r="J4" i="287"/>
  <c r="C5" i="287"/>
  <c r="H5" i="287"/>
  <c r="J5" i="287"/>
  <c r="C6" i="287"/>
  <c r="H6" i="287"/>
  <c r="J6" i="287"/>
  <c r="C7" i="287"/>
  <c r="H7" i="287"/>
  <c r="J7" i="287"/>
  <c r="C8" i="287"/>
  <c r="H8" i="287"/>
  <c r="J8" i="287"/>
  <c r="C9" i="287"/>
  <c r="H9" i="287"/>
  <c r="J9" i="287"/>
  <c r="C10" i="287"/>
  <c r="H10" i="287"/>
  <c r="J10" i="287"/>
  <c r="C11" i="287"/>
  <c r="H11" i="287"/>
  <c r="J11" i="287"/>
  <c r="C12" i="287"/>
  <c r="H12" i="287"/>
  <c r="J12" i="287"/>
  <c r="C13" i="287"/>
  <c r="H13" i="287"/>
  <c r="J13" i="287"/>
  <c r="C14" i="287"/>
  <c r="H14" i="287"/>
  <c r="J14" i="287"/>
  <c r="C15" i="287"/>
  <c r="H15" i="287"/>
  <c r="J15" i="287"/>
  <c r="C16" i="287"/>
  <c r="H16" i="287"/>
  <c r="J16" i="287"/>
  <c r="C17" i="287"/>
  <c r="H17" i="287"/>
  <c r="J17" i="287"/>
  <c r="C18" i="287"/>
  <c r="H18" i="287"/>
  <c r="J18" i="287"/>
  <c r="C19" i="287"/>
  <c r="H19" i="287"/>
  <c r="J19" i="287"/>
  <c r="C20" i="287"/>
  <c r="H20" i="287"/>
  <c r="J20" i="287"/>
  <c r="C21" i="287"/>
  <c r="H21" i="287"/>
  <c r="J21" i="287"/>
  <c r="C22" i="287"/>
  <c r="H22" i="287"/>
  <c r="J22" i="287"/>
  <c r="C23" i="287"/>
  <c r="H23" i="287"/>
  <c r="J23" i="287"/>
  <c r="C24" i="287"/>
  <c r="H24" i="287"/>
  <c r="J24" i="287"/>
  <c r="C25" i="287"/>
  <c r="H25" i="287"/>
  <c r="J25" i="287"/>
  <c r="C26" i="287"/>
  <c r="H26" i="287"/>
  <c r="J26" i="287"/>
  <c r="C27" i="287"/>
  <c r="H27" i="287"/>
  <c r="J27" i="287"/>
  <c r="C28" i="287"/>
  <c r="H28" i="287"/>
  <c r="J28" i="287"/>
  <c r="C29" i="287"/>
  <c r="H29" i="287"/>
  <c r="J29" i="287"/>
  <c r="C30" i="287"/>
  <c r="H30" i="287"/>
  <c r="J30" i="287"/>
  <c r="C31" i="287"/>
  <c r="H31" i="287"/>
  <c r="J31" i="287"/>
  <c r="C32" i="287"/>
  <c r="H32" i="287"/>
  <c r="J32" i="287"/>
  <c r="C33" i="287"/>
  <c r="H33" i="287"/>
  <c r="J33" i="287"/>
  <c r="C34" i="287"/>
  <c r="H34" i="287"/>
  <c r="J34" i="287"/>
  <c r="C35" i="287"/>
  <c r="H35" i="287"/>
  <c r="J35" i="287"/>
  <c r="C36" i="287"/>
  <c r="H36" i="287"/>
  <c r="J36" i="287"/>
  <c r="C37" i="287"/>
  <c r="H37" i="287"/>
  <c r="J37" i="287"/>
  <c r="C38" i="287"/>
  <c r="H38" i="287"/>
  <c r="J38" i="287"/>
  <c r="C39" i="287"/>
  <c r="H39" i="287"/>
  <c r="J39" i="287"/>
  <c r="C40" i="287"/>
  <c r="H40" i="287"/>
  <c r="J40" i="287"/>
  <c r="C41" i="287"/>
  <c r="H41" i="287"/>
  <c r="J41" i="287"/>
  <c r="C42" i="287"/>
  <c r="J42" i="287"/>
  <c r="C43" i="287"/>
  <c r="J43" i="287"/>
  <c r="C44" i="287"/>
  <c r="J44" i="287"/>
  <c r="C45" i="287"/>
  <c r="J45" i="287"/>
  <c r="C46" i="287"/>
  <c r="J46" i="287"/>
  <c r="C47" i="287"/>
  <c r="J47" i="287"/>
  <c r="C48" i="287"/>
  <c r="J48" i="287"/>
  <c r="C49" i="287"/>
  <c r="J49" i="287"/>
  <c r="C50" i="287"/>
  <c r="J50" i="287"/>
  <c r="H51" i="287"/>
  <c r="I51" i="287"/>
  <c r="J51" i="287"/>
  <c r="H4" i="288"/>
  <c r="J4" i="288"/>
  <c r="C5" i="288"/>
  <c r="H5" i="288"/>
  <c r="J5" i="288"/>
  <c r="C6" i="288"/>
  <c r="H6" i="288"/>
  <c r="J6" i="288"/>
  <c r="C7" i="288"/>
  <c r="H7" i="288"/>
  <c r="J7" i="288"/>
  <c r="C8" i="288"/>
  <c r="H8" i="288"/>
  <c r="J8" i="288"/>
  <c r="C9" i="288"/>
  <c r="H9" i="288"/>
  <c r="J9" i="288"/>
  <c r="C10" i="288"/>
  <c r="H10" i="288"/>
  <c r="J10" i="288"/>
  <c r="C11" i="288"/>
  <c r="H11" i="288"/>
  <c r="J11" i="288"/>
  <c r="C12" i="288"/>
  <c r="H12" i="288"/>
  <c r="J12" i="288"/>
  <c r="C13" i="288"/>
  <c r="H13" i="288"/>
  <c r="J13" i="288"/>
  <c r="C14" i="288"/>
  <c r="H14" i="288"/>
  <c r="J14" i="288"/>
  <c r="C15" i="288"/>
  <c r="H15" i="288"/>
  <c r="J15" i="288"/>
  <c r="C16" i="288"/>
  <c r="H16" i="288"/>
  <c r="J16" i="288"/>
  <c r="C17" i="288"/>
  <c r="H17" i="288"/>
  <c r="J17" i="288"/>
  <c r="C18" i="288"/>
  <c r="J18" i="288"/>
  <c r="C19" i="288"/>
  <c r="H19" i="288"/>
  <c r="J19" i="288"/>
  <c r="C20" i="288"/>
  <c r="H20" i="288"/>
  <c r="J20" i="288"/>
  <c r="C21" i="288"/>
  <c r="H21" i="288"/>
  <c r="J21" i="288"/>
  <c r="C22" i="288"/>
  <c r="H22" i="288"/>
  <c r="J22" i="288"/>
  <c r="C23" i="288"/>
  <c r="H23" i="288"/>
  <c r="J23" i="288"/>
  <c r="C24" i="288"/>
  <c r="J24" i="288"/>
  <c r="C25" i="288"/>
  <c r="H25" i="288"/>
  <c r="J25" i="288"/>
  <c r="C26" i="288"/>
  <c r="H26" i="288"/>
  <c r="J26" i="288"/>
  <c r="C27" i="288"/>
  <c r="H27" i="288"/>
  <c r="J27" i="288"/>
  <c r="C28" i="288"/>
  <c r="H28" i="288"/>
  <c r="J28" i="288"/>
  <c r="C29" i="288"/>
  <c r="J29" i="288"/>
  <c r="C30" i="288"/>
  <c r="H30" i="288"/>
  <c r="J30" i="288"/>
  <c r="C31" i="288"/>
  <c r="J31" i="288"/>
  <c r="C32" i="288"/>
  <c r="H32" i="288"/>
  <c r="J32" i="288"/>
  <c r="C33" i="288"/>
  <c r="H33" i="288"/>
  <c r="J33" i="288"/>
  <c r="C34" i="288"/>
  <c r="H34" i="288"/>
  <c r="J34" i="288"/>
  <c r="C35" i="288"/>
  <c r="H35" i="288"/>
  <c r="J35" i="288"/>
  <c r="C36" i="288"/>
  <c r="H36" i="288"/>
  <c r="J36" i="288"/>
  <c r="C37" i="288"/>
  <c r="H37" i="288"/>
  <c r="J37" i="288"/>
  <c r="C38" i="288"/>
  <c r="H38" i="288"/>
  <c r="J38" i="288"/>
  <c r="C39" i="288"/>
  <c r="H39" i="288"/>
  <c r="J39" i="288"/>
  <c r="C40" i="288"/>
  <c r="H40" i="288"/>
  <c r="J40" i="288"/>
  <c r="C41" i="288"/>
  <c r="H41" i="288"/>
  <c r="J41" i="288"/>
  <c r="C42" i="288"/>
  <c r="H42" i="288"/>
  <c r="J42" i="288"/>
  <c r="C43" i="288"/>
  <c r="H43" i="288"/>
  <c r="J43" i="288"/>
  <c r="C44" i="288"/>
  <c r="H44" i="288"/>
  <c r="J44" i="288"/>
  <c r="C45" i="288"/>
  <c r="H45" i="288"/>
  <c r="J45" i="288"/>
  <c r="C46" i="288"/>
  <c r="H46" i="288"/>
  <c r="J46" i="288"/>
  <c r="C47" i="288"/>
  <c r="H47" i="288"/>
  <c r="J47" i="288"/>
  <c r="C48" i="288"/>
  <c r="H48" i="288"/>
  <c r="J48" i="288"/>
  <c r="C49" i="288"/>
  <c r="H49" i="288"/>
  <c r="J49" i="288"/>
  <c r="C50" i="288"/>
  <c r="H50" i="288"/>
  <c r="J50" i="288"/>
  <c r="H51" i="288"/>
  <c r="I51" i="288"/>
  <c r="J51" i="288"/>
  <c r="J4" i="289"/>
  <c r="C5" i="289"/>
  <c r="J5" i="289"/>
  <c r="C6" i="289"/>
  <c r="J6" i="289"/>
  <c r="C7" i="289"/>
  <c r="J7" i="289"/>
  <c r="C8" i="289"/>
  <c r="J8" i="289"/>
  <c r="C9" i="289"/>
  <c r="J9" i="289"/>
  <c r="C10" i="289"/>
  <c r="J10" i="289"/>
  <c r="C11" i="289"/>
  <c r="J11" i="289"/>
  <c r="C12" i="289"/>
  <c r="J12" i="289"/>
  <c r="C13" i="289"/>
  <c r="J13" i="289"/>
  <c r="C14" i="289"/>
  <c r="J14" i="289"/>
  <c r="C15" i="289"/>
  <c r="J15" i="289"/>
  <c r="C16" i="289"/>
  <c r="J16" i="289"/>
  <c r="C17" i="289"/>
  <c r="J17" i="289"/>
  <c r="C18" i="289"/>
  <c r="J18" i="289"/>
  <c r="C19" i="289"/>
  <c r="J19" i="289"/>
  <c r="C20" i="289"/>
  <c r="J20" i="289"/>
  <c r="C21" i="289"/>
  <c r="H21" i="289"/>
  <c r="J21" i="289"/>
  <c r="C22" i="289"/>
  <c r="H22" i="289"/>
  <c r="J22" i="289"/>
  <c r="C23" i="289"/>
  <c r="H23" i="289"/>
  <c r="J23" i="289"/>
  <c r="C24" i="289"/>
  <c r="H24" i="289"/>
  <c r="J24" i="289"/>
  <c r="C25" i="289"/>
  <c r="H25" i="289"/>
  <c r="J25" i="289"/>
  <c r="C26" i="289"/>
  <c r="H26" i="289"/>
  <c r="J26" i="289"/>
  <c r="C27" i="289"/>
  <c r="H27" i="289"/>
  <c r="J27" i="289"/>
  <c r="C28" i="289"/>
  <c r="H28" i="289"/>
  <c r="J28" i="289"/>
  <c r="C29" i="289"/>
  <c r="H29" i="289"/>
  <c r="J29" i="289"/>
  <c r="C30" i="289"/>
  <c r="H30" i="289"/>
  <c r="J30" i="289"/>
  <c r="C31" i="289"/>
  <c r="H31" i="289"/>
  <c r="J31" i="289"/>
  <c r="C32" i="289"/>
  <c r="H32" i="289"/>
  <c r="J32" i="289"/>
  <c r="C33" i="289"/>
  <c r="H33" i="289"/>
  <c r="J33" i="289"/>
  <c r="C34" i="289"/>
  <c r="H34" i="289"/>
  <c r="J34" i="289"/>
  <c r="C35" i="289"/>
  <c r="H35" i="289"/>
  <c r="J35" i="289"/>
  <c r="C36" i="289"/>
  <c r="H36" i="289"/>
  <c r="J36" i="289"/>
  <c r="C37" i="289"/>
  <c r="H37" i="289"/>
  <c r="J37" i="289"/>
  <c r="C38" i="289"/>
  <c r="H38" i="289"/>
  <c r="J38" i="289"/>
  <c r="C39" i="289"/>
  <c r="H39" i="289"/>
  <c r="J39" i="289"/>
  <c r="C40" i="289"/>
  <c r="H40" i="289"/>
  <c r="J40" i="289"/>
  <c r="C41" i="289"/>
  <c r="H41" i="289"/>
  <c r="J41" i="289"/>
  <c r="C42" i="289"/>
  <c r="H42" i="289"/>
  <c r="J42" i="289"/>
  <c r="C43" i="289"/>
  <c r="H43" i="289"/>
  <c r="J43" i="289"/>
  <c r="C44" i="289"/>
  <c r="H44" i="289"/>
  <c r="J44" i="289"/>
  <c r="C45" i="289"/>
  <c r="H45" i="289"/>
  <c r="J45" i="289"/>
  <c r="C46" i="289"/>
  <c r="H46" i="289"/>
  <c r="J46" i="289"/>
  <c r="C47" i="289"/>
  <c r="H47" i="289"/>
  <c r="J47" i="289"/>
  <c r="C48" i="289"/>
  <c r="H48" i="289"/>
  <c r="J48" i="289"/>
  <c r="C49" i="289"/>
  <c r="H49" i="289"/>
  <c r="J49" i="289"/>
  <c r="C50" i="289"/>
  <c r="H50" i="289"/>
  <c r="J50" i="289"/>
  <c r="H51" i="289"/>
  <c r="I51" i="289"/>
  <c r="J51" i="289"/>
  <c r="H4" i="290"/>
  <c r="J4" i="290"/>
  <c r="C5" i="290"/>
  <c r="H5" i="290"/>
  <c r="J5" i="290"/>
  <c r="C6" i="290"/>
  <c r="H6" i="290"/>
  <c r="J6" i="290"/>
  <c r="C7" i="290"/>
  <c r="H7" i="290"/>
  <c r="J7" i="290"/>
  <c r="C8" i="290"/>
  <c r="H8" i="290"/>
  <c r="J8" i="290"/>
  <c r="C9" i="290"/>
  <c r="H9" i="290"/>
  <c r="J9" i="290"/>
  <c r="C10" i="290"/>
  <c r="H10" i="290"/>
  <c r="J10" i="290"/>
  <c r="C11" i="290"/>
  <c r="H11" i="290"/>
  <c r="J11" i="290"/>
  <c r="C12" i="290"/>
  <c r="H12" i="290"/>
  <c r="J12" i="290"/>
  <c r="C13" i="290"/>
  <c r="H13" i="290"/>
  <c r="J13" i="290"/>
  <c r="C14" i="290"/>
  <c r="H14" i="290"/>
  <c r="J14" i="290"/>
  <c r="C15" i="290"/>
  <c r="H15" i="290"/>
  <c r="J15" i="290"/>
  <c r="C16" i="290"/>
  <c r="H16" i="290"/>
  <c r="J16" i="290"/>
  <c r="C17" i="290"/>
  <c r="H17" i="290"/>
  <c r="J17" i="290"/>
  <c r="C18" i="290"/>
  <c r="H18" i="290"/>
  <c r="J18" i="290"/>
  <c r="C19" i="290"/>
  <c r="J19" i="290"/>
  <c r="C20" i="290"/>
  <c r="H20" i="290"/>
  <c r="J20" i="290"/>
  <c r="C21" i="290"/>
  <c r="H21" i="290"/>
  <c r="J21" i="290"/>
  <c r="C22" i="290"/>
  <c r="H22" i="290"/>
  <c r="J22" i="290"/>
  <c r="C23" i="290"/>
  <c r="H23" i="290"/>
  <c r="J23" i="290"/>
  <c r="C24" i="290"/>
  <c r="H24" i="290"/>
  <c r="J24" i="290"/>
  <c r="C25" i="290"/>
  <c r="H25" i="290"/>
  <c r="J25" i="290"/>
  <c r="C26" i="290"/>
  <c r="H26" i="290"/>
  <c r="J26" i="290"/>
  <c r="C27" i="290"/>
  <c r="H27" i="290"/>
  <c r="J27" i="290"/>
  <c r="C28" i="290"/>
  <c r="H28" i="290"/>
  <c r="J28" i="290"/>
  <c r="C29" i="290"/>
  <c r="H29" i="290"/>
  <c r="J29" i="290"/>
  <c r="C30" i="290"/>
  <c r="H30" i="290"/>
  <c r="J30" i="290"/>
  <c r="C31" i="290"/>
  <c r="H31" i="290"/>
  <c r="J31" i="290"/>
  <c r="C32" i="290"/>
  <c r="H32" i="290"/>
  <c r="J32" i="290"/>
  <c r="C33" i="290"/>
  <c r="H33" i="290"/>
  <c r="J33" i="290"/>
  <c r="C34" i="290"/>
  <c r="H34" i="290"/>
  <c r="J34" i="290"/>
  <c r="C35" i="290"/>
  <c r="H35" i="290"/>
  <c r="J35" i="290"/>
  <c r="C36" i="290"/>
  <c r="H36" i="290"/>
  <c r="J36" i="290"/>
  <c r="C37" i="290"/>
  <c r="H37" i="290"/>
  <c r="J37" i="290"/>
  <c r="C38" i="290"/>
  <c r="H38" i="290"/>
  <c r="J38" i="290"/>
  <c r="C39" i="290"/>
  <c r="H39" i="290"/>
  <c r="J39" i="290"/>
  <c r="C40" i="290"/>
  <c r="H40" i="290"/>
  <c r="J40" i="290"/>
  <c r="C41" i="290"/>
  <c r="H41" i="290"/>
  <c r="J41" i="290"/>
  <c r="C42" i="290"/>
  <c r="H42" i="290"/>
  <c r="J42" i="290"/>
  <c r="C43" i="290"/>
  <c r="H43" i="290"/>
  <c r="J43" i="290"/>
  <c r="C44" i="290"/>
  <c r="H44" i="290"/>
  <c r="J44" i="290"/>
  <c r="C45" i="290"/>
  <c r="H45" i="290"/>
  <c r="J45" i="290"/>
  <c r="C46" i="290"/>
  <c r="H46" i="290"/>
  <c r="J46" i="290"/>
  <c r="C47" i="290"/>
  <c r="H47" i="290"/>
  <c r="J47" i="290"/>
  <c r="C48" i="290"/>
  <c r="H48" i="290"/>
  <c r="J48" i="290"/>
  <c r="C49" i="290"/>
  <c r="H49" i="290"/>
  <c r="J49" i="290"/>
  <c r="C50" i="290"/>
  <c r="H50" i="290"/>
  <c r="J50" i="290"/>
  <c r="H51" i="290"/>
  <c r="I51" i="290"/>
  <c r="J51" i="290"/>
  <c r="H4" i="291"/>
  <c r="J4" i="291"/>
  <c r="C5" i="291"/>
  <c r="H5" i="291"/>
  <c r="J5" i="291"/>
  <c r="C6" i="291"/>
  <c r="J6" i="291"/>
  <c r="C7" i="291"/>
  <c r="H7" i="291"/>
  <c r="J7" i="291"/>
  <c r="C8" i="291"/>
  <c r="H8" i="291"/>
  <c r="J8" i="291"/>
  <c r="C9" i="291"/>
  <c r="H9" i="291"/>
  <c r="J9" i="291"/>
  <c r="C10" i="291"/>
  <c r="H10" i="291"/>
  <c r="J10" i="291"/>
  <c r="C11" i="291"/>
  <c r="H11" i="291"/>
  <c r="J11" i="291"/>
  <c r="C12" i="291"/>
  <c r="H12" i="291"/>
  <c r="J12" i="291"/>
  <c r="C13" i="291"/>
  <c r="H13" i="291"/>
  <c r="J13" i="291"/>
  <c r="C14" i="291"/>
  <c r="H14" i="291"/>
  <c r="J14" i="291"/>
  <c r="C15" i="291"/>
  <c r="H15" i="291"/>
  <c r="J15" i="291"/>
  <c r="C16" i="291"/>
  <c r="H16" i="291"/>
  <c r="J16" i="291"/>
  <c r="C17" i="291"/>
  <c r="H17" i="291"/>
  <c r="J17" i="291"/>
  <c r="C18" i="291"/>
  <c r="H18" i="291"/>
  <c r="J18" i="291"/>
  <c r="C19" i="291"/>
  <c r="H19" i="291"/>
  <c r="J19" i="291"/>
  <c r="C20" i="291"/>
  <c r="H20" i="291"/>
  <c r="J20" i="291"/>
  <c r="C21" i="291"/>
  <c r="H21" i="291"/>
  <c r="J21" i="291"/>
  <c r="C22" i="291"/>
  <c r="H22" i="291"/>
  <c r="J22" i="291"/>
  <c r="C23" i="291"/>
  <c r="H23" i="291"/>
  <c r="J23" i="291"/>
  <c r="C24" i="291"/>
  <c r="H24" i="291"/>
  <c r="J24" i="291"/>
  <c r="C25" i="291"/>
  <c r="H25" i="291"/>
  <c r="J25" i="291"/>
  <c r="C26" i="291"/>
  <c r="H26" i="291"/>
  <c r="J26" i="291"/>
  <c r="C27" i="291"/>
  <c r="H27" i="291"/>
  <c r="J27" i="291"/>
  <c r="C28" i="291"/>
  <c r="H28" i="291"/>
  <c r="J28" i="291"/>
  <c r="C29" i="291"/>
  <c r="H29" i="291"/>
  <c r="J29" i="291"/>
  <c r="C30" i="291"/>
  <c r="H30" i="291"/>
  <c r="J30" i="291"/>
  <c r="C31" i="291"/>
  <c r="H31" i="291"/>
  <c r="J31" i="291"/>
  <c r="C32" i="291"/>
  <c r="H32" i="291"/>
  <c r="J32" i="291"/>
  <c r="C33" i="291"/>
  <c r="H33" i="291"/>
  <c r="J33" i="291"/>
  <c r="C34" i="291"/>
  <c r="H34" i="291"/>
  <c r="J34" i="291"/>
  <c r="C35" i="291"/>
  <c r="H35" i="291"/>
  <c r="J35" i="291"/>
  <c r="C36" i="291"/>
  <c r="H36" i="291"/>
  <c r="J36" i="291"/>
  <c r="C37" i="291"/>
  <c r="H37" i="291"/>
  <c r="J37" i="291"/>
  <c r="C38" i="291"/>
  <c r="H38" i="291"/>
  <c r="J38" i="291"/>
  <c r="C39" i="291"/>
  <c r="H39" i="291"/>
  <c r="J39" i="291"/>
  <c r="C40" i="291"/>
  <c r="H40" i="291"/>
  <c r="J40" i="291"/>
  <c r="C41" i="291"/>
  <c r="H41" i="291"/>
  <c r="J41" i="291"/>
  <c r="C42" i="291"/>
  <c r="H42" i="291"/>
  <c r="J42" i="291"/>
  <c r="C43" i="291"/>
  <c r="H43" i="291"/>
  <c r="J43" i="291"/>
  <c r="C44" i="291"/>
  <c r="H44" i="291"/>
  <c r="J44" i="291"/>
  <c r="C45" i="291"/>
  <c r="H45" i="291"/>
  <c r="J45" i="291"/>
  <c r="C46" i="291"/>
  <c r="H46" i="291"/>
  <c r="J46" i="291"/>
  <c r="C47" i="291"/>
  <c r="H47" i="291"/>
  <c r="J47" i="291"/>
  <c r="C48" i="291"/>
  <c r="H48" i="291"/>
  <c r="J48" i="291"/>
  <c r="C49" i="291"/>
  <c r="H49" i="291"/>
  <c r="J49" i="291"/>
  <c r="C50" i="291"/>
  <c r="H50" i="291"/>
  <c r="J50" i="291"/>
  <c r="H51" i="291"/>
  <c r="I51" i="291"/>
  <c r="J51" i="291"/>
  <c r="J4" i="292"/>
  <c r="C5" i="292"/>
  <c r="J5" i="292"/>
  <c r="C6" i="292"/>
  <c r="J6" i="292"/>
  <c r="C7" i="292"/>
  <c r="J7" i="292"/>
  <c r="C8" i="292"/>
  <c r="J8" i="292"/>
  <c r="C9" i="292"/>
  <c r="J9" i="292"/>
  <c r="C10" i="292"/>
  <c r="J10" i="292"/>
  <c r="C11" i="292"/>
  <c r="J11" i="292"/>
  <c r="C12" i="292"/>
  <c r="J12" i="292"/>
  <c r="C13" i="292"/>
  <c r="J13" i="292"/>
  <c r="C14" i="292"/>
  <c r="J14" i="292"/>
  <c r="C15" i="292"/>
  <c r="J15" i="292"/>
  <c r="C16" i="292"/>
  <c r="J16" i="292"/>
  <c r="C17" i="292"/>
  <c r="J17" i="292"/>
  <c r="C18" i="292"/>
  <c r="J18" i="292"/>
  <c r="C19" i="292"/>
  <c r="J19" i="292"/>
  <c r="C20" i="292"/>
  <c r="J20" i="292"/>
  <c r="C21" i="292"/>
  <c r="H21" i="292"/>
  <c r="J21" i="292"/>
  <c r="C22" i="292"/>
  <c r="H22" i="292"/>
  <c r="J22" i="292"/>
  <c r="C23" i="292"/>
  <c r="H23" i="292"/>
  <c r="J23" i="292"/>
  <c r="C24" i="292"/>
  <c r="H24" i="292"/>
  <c r="J24" i="292"/>
  <c r="C25" i="292"/>
  <c r="H25" i="292"/>
  <c r="J25" i="292"/>
  <c r="C26" i="292"/>
  <c r="H26" i="292"/>
  <c r="J26" i="292"/>
  <c r="C27" i="292"/>
  <c r="H27" i="292"/>
  <c r="J27" i="292"/>
  <c r="C28" i="292"/>
  <c r="H28" i="292"/>
  <c r="J28" i="292"/>
  <c r="C29" i="292"/>
  <c r="H29" i="292"/>
  <c r="J29" i="292"/>
  <c r="C30" i="292"/>
  <c r="H30" i="292"/>
  <c r="J30" i="292"/>
  <c r="C31" i="292"/>
  <c r="H31" i="292"/>
  <c r="J31" i="292"/>
  <c r="C32" i="292"/>
  <c r="H32" i="292"/>
  <c r="J32" i="292"/>
  <c r="C33" i="292"/>
  <c r="H33" i="292"/>
  <c r="J33" i="292"/>
  <c r="C34" i="292"/>
  <c r="H34" i="292"/>
  <c r="J34" i="292"/>
  <c r="C35" i="292"/>
  <c r="H35" i="292"/>
  <c r="J35" i="292"/>
  <c r="C36" i="292"/>
  <c r="H36" i="292"/>
  <c r="J36" i="292"/>
  <c r="C37" i="292"/>
  <c r="H37" i="292"/>
  <c r="J37" i="292"/>
  <c r="C38" i="292"/>
  <c r="H38" i="292"/>
  <c r="J38" i="292"/>
  <c r="C39" i="292"/>
  <c r="H39" i="292"/>
  <c r="J39" i="292"/>
  <c r="C40" i="292"/>
  <c r="H40" i="292"/>
  <c r="J40" i="292"/>
  <c r="C41" i="292"/>
  <c r="H41" i="292"/>
  <c r="J41" i="292"/>
  <c r="C42" i="292"/>
  <c r="H42" i="292"/>
  <c r="J42" i="292"/>
  <c r="C43" i="292"/>
  <c r="H43" i="292"/>
  <c r="J43" i="292"/>
  <c r="C44" i="292"/>
  <c r="H44" i="292"/>
  <c r="J44" i="292"/>
  <c r="C45" i="292"/>
  <c r="H45" i="292"/>
  <c r="J45" i="292"/>
  <c r="C46" i="292"/>
  <c r="H46" i="292"/>
  <c r="J46" i="292"/>
  <c r="C47" i="292"/>
  <c r="H47" i="292"/>
  <c r="J47" i="292"/>
  <c r="C48" i="292"/>
  <c r="H48" i="292"/>
  <c r="J48" i="292"/>
  <c r="C49" i="292"/>
  <c r="H49" i="292"/>
  <c r="J49" i="292"/>
  <c r="C50" i="292"/>
  <c r="H50" i="292"/>
  <c r="J50" i="292"/>
  <c r="H51" i="292"/>
  <c r="I51" i="292"/>
  <c r="J51" i="292"/>
  <c r="J4" i="293"/>
  <c r="C5" i="293"/>
  <c r="J5" i="293"/>
  <c r="C6" i="293"/>
  <c r="J6" i="293"/>
  <c r="C7" i="293"/>
  <c r="J7" i="293"/>
  <c r="C8" i="293"/>
  <c r="J8" i="293"/>
  <c r="C9" i="293"/>
  <c r="J9" i="293"/>
  <c r="C10" i="293"/>
  <c r="J10" i="293"/>
  <c r="C11" i="293"/>
  <c r="J11" i="293"/>
  <c r="C12" i="293"/>
  <c r="J12" i="293"/>
  <c r="C13" i="293"/>
  <c r="J13" i="293"/>
  <c r="C14" i="293"/>
  <c r="J14" i="293"/>
  <c r="C15" i="293"/>
  <c r="J15" i="293"/>
  <c r="C16" i="293"/>
  <c r="J16" i="293"/>
  <c r="C17" i="293"/>
  <c r="J17" i="293"/>
  <c r="C18" i="293"/>
  <c r="J18" i="293"/>
  <c r="C19" i="293"/>
  <c r="J19" i="293"/>
  <c r="C20" i="293"/>
  <c r="J20" i="293"/>
  <c r="C21" i="293"/>
  <c r="H21" i="293"/>
  <c r="J21" i="293"/>
  <c r="C22" i="293"/>
  <c r="H22" i="293"/>
  <c r="J22" i="293"/>
  <c r="C23" i="293"/>
  <c r="H23" i="293"/>
  <c r="J23" i="293"/>
  <c r="C24" i="293"/>
  <c r="H24" i="293"/>
  <c r="J24" i="293"/>
  <c r="C25" i="293"/>
  <c r="H25" i="293"/>
  <c r="J25" i="293"/>
  <c r="C26" i="293"/>
  <c r="H26" i="293"/>
  <c r="J26" i="293"/>
  <c r="C27" i="293"/>
  <c r="H27" i="293"/>
  <c r="J27" i="293"/>
  <c r="C28" i="293"/>
  <c r="H28" i="293"/>
  <c r="J28" i="293"/>
  <c r="C29" i="293"/>
  <c r="H29" i="293"/>
  <c r="J29" i="293"/>
  <c r="C30" i="293"/>
  <c r="H30" i="293"/>
  <c r="J30" i="293"/>
  <c r="C31" i="293"/>
  <c r="H31" i="293"/>
  <c r="J31" i="293"/>
  <c r="C32" i="293"/>
  <c r="H32" i="293"/>
  <c r="J32" i="293"/>
  <c r="C33" i="293"/>
  <c r="H33" i="293"/>
  <c r="J33" i="293"/>
  <c r="C34" i="293"/>
  <c r="H34" i="293"/>
  <c r="J34" i="293"/>
  <c r="C35" i="293"/>
  <c r="H35" i="293"/>
  <c r="J35" i="293"/>
  <c r="C36" i="293"/>
  <c r="H36" i="293"/>
  <c r="J36" i="293"/>
  <c r="C37" i="293"/>
  <c r="H37" i="293"/>
  <c r="J37" i="293"/>
  <c r="C38" i="293"/>
  <c r="H38" i="293"/>
  <c r="J38" i="293"/>
  <c r="C39" i="293"/>
  <c r="H39" i="293"/>
  <c r="J39" i="293"/>
  <c r="C40" i="293"/>
  <c r="H40" i="293"/>
  <c r="J40" i="293"/>
  <c r="C41" i="293"/>
  <c r="H41" i="293"/>
  <c r="J41" i="293"/>
  <c r="C42" i="293"/>
  <c r="H42" i="293"/>
  <c r="J42" i="293"/>
  <c r="C43" i="293"/>
  <c r="H43" i="293"/>
  <c r="J43" i="293"/>
  <c r="C44" i="293"/>
  <c r="H44" i="293"/>
  <c r="J44" i="293"/>
  <c r="C45" i="293"/>
  <c r="H45" i="293"/>
  <c r="J45" i="293"/>
  <c r="C46" i="293"/>
  <c r="H46" i="293"/>
  <c r="J46" i="293"/>
  <c r="C47" i="293"/>
  <c r="H47" i="293"/>
  <c r="J47" i="293"/>
  <c r="C48" i="293"/>
  <c r="H48" i="293"/>
  <c r="J48" i="293"/>
  <c r="C49" i="293"/>
  <c r="H49" i="293"/>
  <c r="J49" i="293"/>
  <c r="C50" i="293"/>
  <c r="H50" i="293"/>
  <c r="J50" i="293"/>
  <c r="H51" i="293"/>
  <c r="I51" i="293"/>
  <c r="J51" i="293"/>
  <c r="J4" i="294"/>
  <c r="C5" i="294"/>
  <c r="J5" i="294"/>
  <c r="C6" i="294"/>
  <c r="J6" i="294"/>
  <c r="C7" i="294"/>
  <c r="J7" i="294"/>
  <c r="C8" i="294"/>
  <c r="J8" i="294"/>
  <c r="C9" i="294"/>
  <c r="J9" i="294"/>
  <c r="C10" i="294"/>
  <c r="J10" i="294"/>
  <c r="C11" i="294"/>
  <c r="J11" i="294"/>
  <c r="C12" i="294"/>
  <c r="J12" i="294"/>
  <c r="C13" i="294"/>
  <c r="J13" i="294"/>
  <c r="C14" i="294"/>
  <c r="J14" i="294"/>
  <c r="C15" i="294"/>
  <c r="J15" i="294"/>
  <c r="C16" i="294"/>
  <c r="J16" i="294"/>
  <c r="C17" i="294"/>
  <c r="J17" i="294"/>
  <c r="C18" i="294"/>
  <c r="J18" i="294"/>
  <c r="C19" i="294"/>
  <c r="J19" i="294"/>
  <c r="C20" i="294"/>
  <c r="J20" i="294"/>
  <c r="C21" i="294"/>
  <c r="H21" i="294"/>
  <c r="J21" i="294"/>
  <c r="C22" i="294"/>
  <c r="H22" i="294"/>
  <c r="J22" i="294"/>
  <c r="C23" i="294"/>
  <c r="H23" i="294"/>
  <c r="J23" i="294"/>
  <c r="C24" i="294"/>
  <c r="H24" i="294"/>
  <c r="J24" i="294"/>
  <c r="C25" i="294"/>
  <c r="H25" i="294"/>
  <c r="J25" i="294"/>
  <c r="C26" i="294"/>
  <c r="H26" i="294"/>
  <c r="J26" i="294"/>
  <c r="C27" i="294"/>
  <c r="H27" i="294"/>
  <c r="J27" i="294"/>
  <c r="C28" i="294"/>
  <c r="H28" i="294"/>
  <c r="J28" i="294"/>
  <c r="C29" i="294"/>
  <c r="H29" i="294"/>
  <c r="J29" i="294"/>
  <c r="C30" i="294"/>
  <c r="H30" i="294"/>
  <c r="J30" i="294"/>
  <c r="C31" i="294"/>
  <c r="H31" i="294"/>
  <c r="J31" i="294"/>
  <c r="C32" i="294"/>
  <c r="H32" i="294"/>
  <c r="J32" i="294"/>
  <c r="C33" i="294"/>
  <c r="H33" i="294"/>
  <c r="J33" i="294"/>
  <c r="C34" i="294"/>
  <c r="H34" i="294"/>
  <c r="J34" i="294"/>
  <c r="C35" i="294"/>
  <c r="H35" i="294"/>
  <c r="J35" i="294"/>
  <c r="C36" i="294"/>
  <c r="H36" i="294"/>
  <c r="J36" i="294"/>
  <c r="C37" i="294"/>
  <c r="H37" i="294"/>
  <c r="J37" i="294"/>
  <c r="C38" i="294"/>
  <c r="H38" i="294"/>
  <c r="J38" i="294"/>
  <c r="C39" i="294"/>
  <c r="H39" i="294"/>
  <c r="J39" i="294"/>
  <c r="C40" i="294"/>
  <c r="H40" i="294"/>
  <c r="J40" i="294"/>
  <c r="C41" i="294"/>
  <c r="H41" i="294"/>
  <c r="J41" i="294"/>
  <c r="C42" i="294"/>
  <c r="H42" i="294"/>
  <c r="J42" i="294"/>
  <c r="C43" i="294"/>
  <c r="H43" i="294"/>
  <c r="J43" i="294"/>
  <c r="C44" i="294"/>
  <c r="H44" i="294"/>
  <c r="J44" i="294"/>
  <c r="C45" i="294"/>
  <c r="H45" i="294"/>
  <c r="J45" i="294"/>
  <c r="C46" i="294"/>
  <c r="H46" i="294"/>
  <c r="J46" i="294"/>
  <c r="C47" i="294"/>
  <c r="H47" i="294"/>
  <c r="J47" i="294"/>
  <c r="C48" i="294"/>
  <c r="H48" i="294"/>
  <c r="J48" i="294"/>
  <c r="C49" i="294"/>
  <c r="H49" i="294"/>
  <c r="J49" i="294"/>
  <c r="C50" i="294"/>
  <c r="H50" i="294"/>
  <c r="J50" i="294"/>
  <c r="H51" i="294"/>
  <c r="I51" i="294"/>
  <c r="J51" i="294"/>
  <c r="J4" i="295"/>
  <c r="C5" i="295"/>
  <c r="J5" i="295"/>
  <c r="C6" i="295"/>
  <c r="J6" i="295"/>
  <c r="C7" i="295"/>
  <c r="J7" i="295"/>
  <c r="C8" i="295"/>
  <c r="J8" i="295"/>
  <c r="C9" i="295"/>
  <c r="J9" i="295"/>
  <c r="C10" i="295"/>
  <c r="J10" i="295"/>
  <c r="C11" i="295"/>
  <c r="J11" i="295"/>
  <c r="C12" i="295"/>
  <c r="J12" i="295"/>
  <c r="C13" i="295"/>
  <c r="J13" i="295"/>
  <c r="C14" i="295"/>
  <c r="J14" i="295"/>
  <c r="C15" i="295"/>
  <c r="J15" i="295"/>
  <c r="C16" i="295"/>
  <c r="J16" i="295"/>
  <c r="C17" i="295"/>
  <c r="J17" i="295"/>
  <c r="C18" i="295"/>
  <c r="J18" i="295"/>
  <c r="C19" i="295"/>
  <c r="J19" i="295"/>
  <c r="C20" i="295"/>
  <c r="J20" i="295"/>
  <c r="C21" i="295"/>
  <c r="H21" i="295"/>
  <c r="J21" i="295"/>
  <c r="C22" i="295"/>
  <c r="H22" i="295"/>
  <c r="J22" i="295"/>
  <c r="C23" i="295"/>
  <c r="H23" i="295"/>
  <c r="J23" i="295"/>
  <c r="C24" i="295"/>
  <c r="H24" i="295"/>
  <c r="J24" i="295"/>
  <c r="C25" i="295"/>
  <c r="H25" i="295"/>
  <c r="J25" i="295"/>
  <c r="C26" i="295"/>
  <c r="H26" i="295"/>
  <c r="J26" i="295"/>
  <c r="C27" i="295"/>
  <c r="H27" i="295"/>
  <c r="J27" i="295"/>
  <c r="C28" i="295"/>
  <c r="H28" i="295"/>
  <c r="J28" i="295"/>
  <c r="C29" i="295"/>
  <c r="H29" i="295"/>
  <c r="J29" i="295"/>
  <c r="C30" i="295"/>
  <c r="H30" i="295"/>
  <c r="J30" i="295"/>
  <c r="C31" i="295"/>
  <c r="H31" i="295"/>
  <c r="J31" i="295"/>
  <c r="C32" i="295"/>
  <c r="H32" i="295"/>
  <c r="J32" i="295"/>
  <c r="C33" i="295"/>
  <c r="H33" i="295"/>
  <c r="J33" i="295"/>
  <c r="C34" i="295"/>
  <c r="H34" i="295"/>
  <c r="J34" i="295"/>
  <c r="C35" i="295"/>
  <c r="H35" i="295"/>
  <c r="J35" i="295"/>
  <c r="C36" i="295"/>
  <c r="H36" i="295"/>
  <c r="J36" i="295"/>
  <c r="C37" i="295"/>
  <c r="H37" i="295"/>
  <c r="J37" i="295"/>
  <c r="C38" i="295"/>
  <c r="H38" i="295"/>
  <c r="J38" i="295"/>
  <c r="C39" i="295"/>
  <c r="H39" i="295"/>
  <c r="J39" i="295"/>
  <c r="C40" i="295"/>
  <c r="H40" i="295"/>
  <c r="J40" i="295"/>
  <c r="C41" i="295"/>
  <c r="H41" i="295"/>
  <c r="J41" i="295"/>
  <c r="C42" i="295"/>
  <c r="H42" i="295"/>
  <c r="J42" i="295"/>
  <c r="C43" i="295"/>
  <c r="H43" i="295"/>
  <c r="J43" i="295"/>
  <c r="C44" i="295"/>
  <c r="H44" i="295"/>
  <c r="J44" i="295"/>
  <c r="C45" i="295"/>
  <c r="H45" i="295"/>
  <c r="J45" i="295"/>
  <c r="C46" i="295"/>
  <c r="H46" i="295"/>
  <c r="J46" i="295"/>
  <c r="C47" i="295"/>
  <c r="H47" i="295"/>
  <c r="J47" i="295"/>
  <c r="C48" i="295"/>
  <c r="H48" i="295"/>
  <c r="J48" i="295"/>
  <c r="C49" i="295"/>
  <c r="H49" i="295"/>
  <c r="J49" i="295"/>
  <c r="C50" i="295"/>
  <c r="H50" i="295"/>
  <c r="J50" i="295"/>
  <c r="H51" i="295"/>
  <c r="I51" i="295"/>
  <c r="J51" i="295"/>
  <c r="J4" i="296"/>
  <c r="C5" i="296"/>
  <c r="J5" i="296"/>
  <c r="C6" i="296"/>
  <c r="J6" i="296"/>
  <c r="C7" i="296"/>
  <c r="J7" i="296"/>
  <c r="C8" i="296"/>
  <c r="J8" i="296"/>
  <c r="C9" i="296"/>
  <c r="J9" i="296"/>
  <c r="C10" i="296"/>
  <c r="J10" i="296"/>
  <c r="C11" i="296"/>
  <c r="J11" i="296"/>
  <c r="C12" i="296"/>
  <c r="J12" i="296"/>
  <c r="C13" i="296"/>
  <c r="J13" i="296"/>
  <c r="C14" i="296"/>
  <c r="J14" i="296"/>
  <c r="C15" i="296"/>
  <c r="J15" i="296"/>
  <c r="C16" i="296"/>
  <c r="J16" i="296"/>
  <c r="C17" i="296"/>
  <c r="J17" i="296"/>
  <c r="C18" i="296"/>
  <c r="J18" i="296"/>
  <c r="C19" i="296"/>
  <c r="J19" i="296"/>
  <c r="C20" i="296"/>
  <c r="J20" i="296"/>
  <c r="C21" i="296"/>
  <c r="H21" i="296"/>
  <c r="J21" i="296"/>
  <c r="C22" i="296"/>
  <c r="H22" i="296"/>
  <c r="J22" i="296"/>
  <c r="C23" i="296"/>
  <c r="H23" i="296"/>
  <c r="J23" i="296"/>
  <c r="C24" i="296"/>
  <c r="H24" i="296"/>
  <c r="J24" i="296"/>
  <c r="C25" i="296"/>
  <c r="H25" i="296"/>
  <c r="J25" i="296"/>
  <c r="C26" i="296"/>
  <c r="H26" i="296"/>
  <c r="J26" i="296"/>
  <c r="C27" i="296"/>
  <c r="H27" i="296"/>
  <c r="J27" i="296"/>
  <c r="C28" i="296"/>
  <c r="H28" i="296"/>
  <c r="J28" i="296"/>
  <c r="C29" i="296"/>
  <c r="H29" i="296"/>
  <c r="J29" i="296"/>
  <c r="C30" i="296"/>
  <c r="H30" i="296"/>
  <c r="J30" i="296"/>
  <c r="C31" i="296"/>
  <c r="H31" i="296"/>
  <c r="J31" i="296"/>
  <c r="C32" i="296"/>
  <c r="H32" i="296"/>
  <c r="J32" i="296"/>
  <c r="C33" i="296"/>
  <c r="H33" i="296"/>
  <c r="J33" i="296"/>
  <c r="C34" i="296"/>
  <c r="H34" i="296"/>
  <c r="J34" i="296"/>
  <c r="C35" i="296"/>
  <c r="H35" i="296"/>
  <c r="J35" i="296"/>
  <c r="C36" i="296"/>
  <c r="H36" i="296"/>
  <c r="J36" i="296"/>
  <c r="C37" i="296"/>
  <c r="H37" i="296"/>
  <c r="J37" i="296"/>
  <c r="C38" i="296"/>
  <c r="H38" i="296"/>
  <c r="J38" i="296"/>
  <c r="C39" i="296"/>
  <c r="H39" i="296"/>
  <c r="J39" i="296"/>
  <c r="C40" i="296"/>
  <c r="H40" i="296"/>
  <c r="J40" i="296"/>
  <c r="C41" i="296"/>
  <c r="H41" i="296"/>
  <c r="J41" i="296"/>
  <c r="C42" i="296"/>
  <c r="H42" i="296"/>
  <c r="J42" i="296"/>
  <c r="C43" i="296"/>
  <c r="H43" i="296"/>
  <c r="J43" i="296"/>
  <c r="C44" i="296"/>
  <c r="H44" i="296"/>
  <c r="J44" i="296"/>
  <c r="C45" i="296"/>
  <c r="H45" i="296"/>
  <c r="J45" i="296"/>
  <c r="C46" i="296"/>
  <c r="H46" i="296"/>
  <c r="J46" i="296"/>
  <c r="C47" i="296"/>
  <c r="H47" i="296"/>
  <c r="J47" i="296"/>
  <c r="C48" i="296"/>
  <c r="H48" i="296"/>
  <c r="J48" i="296"/>
  <c r="C49" i="296"/>
  <c r="H49" i="296"/>
  <c r="J49" i="296"/>
  <c r="C50" i="296"/>
  <c r="H50" i="296"/>
  <c r="J50" i="296"/>
  <c r="H51" i="296"/>
  <c r="I51" i="296"/>
  <c r="J51" i="296"/>
  <c r="H4" i="297"/>
  <c r="J4" i="297"/>
  <c r="C5" i="297"/>
  <c r="H5" i="297"/>
  <c r="J5" i="297"/>
  <c r="C6" i="297"/>
  <c r="H6" i="297"/>
  <c r="J6" i="297"/>
  <c r="C7" i="297"/>
  <c r="H7" i="297"/>
  <c r="J7" i="297"/>
  <c r="C8" i="297"/>
  <c r="H8" i="297"/>
  <c r="J8" i="297"/>
  <c r="C9" i="297"/>
  <c r="H9" i="297"/>
  <c r="J9" i="297"/>
  <c r="C10" i="297"/>
  <c r="H10" i="297"/>
  <c r="J10" i="297"/>
  <c r="C11" i="297"/>
  <c r="H11" i="297"/>
  <c r="J11" i="297"/>
  <c r="C12" i="297"/>
  <c r="H12" i="297"/>
  <c r="J12" i="297"/>
  <c r="C13" i="297"/>
  <c r="H13" i="297"/>
  <c r="J13" i="297"/>
  <c r="C14" i="297"/>
  <c r="H14" i="297"/>
  <c r="J14" i="297"/>
  <c r="C15" i="297"/>
  <c r="H15" i="297"/>
  <c r="J15" i="297"/>
  <c r="C16" i="297"/>
  <c r="H16" i="297"/>
  <c r="J16" i="297"/>
  <c r="C17" i="297"/>
  <c r="H17" i="297"/>
  <c r="J17" i="297"/>
  <c r="C18" i="297"/>
  <c r="H18" i="297"/>
  <c r="J18" i="297"/>
  <c r="C19" i="297"/>
  <c r="H19" i="297"/>
  <c r="J19" i="297"/>
  <c r="C20" i="297"/>
  <c r="H20" i="297"/>
  <c r="J20" i="297"/>
  <c r="C21" i="297"/>
  <c r="H21" i="297"/>
  <c r="J21" i="297"/>
  <c r="C22" i="297"/>
  <c r="H22" i="297"/>
  <c r="J22" i="297"/>
  <c r="C23" i="297"/>
  <c r="H23" i="297"/>
  <c r="J23" i="297"/>
  <c r="C24" i="297"/>
  <c r="H24" i="297"/>
  <c r="J24" i="297"/>
  <c r="C25" i="297"/>
  <c r="H25" i="297"/>
  <c r="J25" i="297"/>
  <c r="C26" i="297"/>
  <c r="H26" i="297"/>
  <c r="J26" i="297"/>
  <c r="C27" i="297"/>
  <c r="H27" i="297"/>
  <c r="J27" i="297"/>
  <c r="C28" i="297"/>
  <c r="H28" i="297"/>
  <c r="J28" i="297"/>
  <c r="C29" i="297"/>
  <c r="H29" i="297"/>
  <c r="J29" i="297"/>
  <c r="C30" i="297"/>
  <c r="H30" i="297"/>
  <c r="J30" i="297"/>
  <c r="C31" i="297"/>
  <c r="H31" i="297"/>
  <c r="J31" i="297"/>
  <c r="C32" i="297"/>
  <c r="H32" i="297"/>
  <c r="J32" i="297"/>
  <c r="C33" i="297"/>
  <c r="H33" i="297"/>
  <c r="J33" i="297"/>
  <c r="C34" i="297"/>
  <c r="H34" i="297"/>
  <c r="J34" i="297"/>
  <c r="C35" i="297"/>
  <c r="H35" i="297"/>
  <c r="J35" i="297"/>
  <c r="C36" i="297"/>
  <c r="H36" i="297"/>
  <c r="J36" i="297"/>
  <c r="C37" i="297"/>
  <c r="H37" i="297"/>
  <c r="J37" i="297"/>
  <c r="C38" i="297"/>
  <c r="H38" i="297"/>
  <c r="J38" i="297"/>
  <c r="C39" i="297"/>
  <c r="H39" i="297"/>
  <c r="J39" i="297"/>
  <c r="C40" i="297"/>
  <c r="H40" i="297"/>
  <c r="J40" i="297"/>
  <c r="C41" i="297"/>
  <c r="H41" i="297"/>
  <c r="J41" i="297"/>
  <c r="C42" i="297"/>
  <c r="H42" i="297"/>
  <c r="J42" i="297"/>
  <c r="C43" i="297"/>
  <c r="H43" i="297"/>
  <c r="J43" i="297"/>
  <c r="C44" i="297"/>
  <c r="H44" i="297"/>
  <c r="J44" i="297"/>
  <c r="C45" i="297"/>
  <c r="H45" i="297"/>
  <c r="J45" i="297"/>
  <c r="C46" i="297"/>
  <c r="H46" i="297"/>
  <c r="J46" i="297"/>
  <c r="C47" i="297"/>
  <c r="H47" i="297"/>
  <c r="J47" i="297"/>
  <c r="C48" i="297"/>
  <c r="H48" i="297"/>
  <c r="J48" i="297"/>
  <c r="C49" i="297"/>
  <c r="H49" i="297"/>
  <c r="J49" i="297"/>
  <c r="C50" i="297"/>
  <c r="H50" i="297"/>
  <c r="J50" i="297"/>
  <c r="H51" i="297"/>
  <c r="I51" i="297"/>
  <c r="J51" i="297"/>
  <c r="J4" i="298"/>
  <c r="C5" i="298"/>
  <c r="J5" i="298"/>
  <c r="C6" i="298"/>
  <c r="J6" i="298"/>
  <c r="C7" i="298"/>
  <c r="J7" i="298"/>
  <c r="C8" i="298"/>
  <c r="J8" i="298"/>
  <c r="C9" i="298"/>
  <c r="J9" i="298"/>
  <c r="C10" i="298"/>
  <c r="J10" i="298"/>
  <c r="C11" i="298"/>
  <c r="J11" i="298"/>
  <c r="C12" i="298"/>
  <c r="J12" i="298"/>
  <c r="C13" i="298"/>
  <c r="J13" i="298"/>
  <c r="C14" i="298"/>
  <c r="J14" i="298"/>
  <c r="C15" i="298"/>
  <c r="J15" i="298"/>
  <c r="C16" i="298"/>
  <c r="J16" i="298"/>
  <c r="C17" i="298"/>
  <c r="J17" i="298"/>
  <c r="C18" i="298"/>
  <c r="J18" i="298"/>
  <c r="C19" i="298"/>
  <c r="J19" i="298"/>
  <c r="C20" i="298"/>
  <c r="J20" i="298"/>
  <c r="C21" i="298"/>
  <c r="H21" i="298"/>
  <c r="J21" i="298"/>
  <c r="C22" i="298"/>
  <c r="H22" i="298"/>
  <c r="J22" i="298"/>
  <c r="C23" i="298"/>
  <c r="H23" i="298"/>
  <c r="J23" i="298"/>
  <c r="C24" i="298"/>
  <c r="H24" i="298"/>
  <c r="J24" i="298"/>
  <c r="C25" i="298"/>
  <c r="H25" i="298"/>
  <c r="J25" i="298"/>
  <c r="C26" i="298"/>
  <c r="H26" i="298"/>
  <c r="J26" i="298"/>
  <c r="C27" i="298"/>
  <c r="H27" i="298"/>
  <c r="J27" i="298"/>
  <c r="C28" i="298"/>
  <c r="H28" i="298"/>
  <c r="J28" i="298"/>
  <c r="C29" i="298"/>
  <c r="H29" i="298"/>
  <c r="J29" i="298"/>
  <c r="C30" i="298"/>
  <c r="H30" i="298"/>
  <c r="J30" i="298"/>
  <c r="C31" i="298"/>
  <c r="H31" i="298"/>
  <c r="J31" i="298"/>
  <c r="C32" i="298"/>
  <c r="H32" i="298"/>
  <c r="J32" i="298"/>
  <c r="C33" i="298"/>
  <c r="H33" i="298"/>
  <c r="J33" i="298"/>
  <c r="C34" i="298"/>
  <c r="H34" i="298"/>
  <c r="J34" i="298"/>
  <c r="C35" i="298"/>
  <c r="H35" i="298"/>
  <c r="J35" i="298"/>
  <c r="C36" i="298"/>
  <c r="H36" i="298"/>
  <c r="J36" i="298"/>
  <c r="C37" i="298"/>
  <c r="H37" i="298"/>
  <c r="J37" i="298"/>
  <c r="C38" i="298"/>
  <c r="H38" i="298"/>
  <c r="J38" i="298"/>
  <c r="C39" i="298"/>
  <c r="H39" i="298"/>
  <c r="J39" i="298"/>
  <c r="C40" i="298"/>
  <c r="H40" i="298"/>
  <c r="J40" i="298"/>
  <c r="C41" i="298"/>
  <c r="H41" i="298"/>
  <c r="J41" i="298"/>
  <c r="C42" i="298"/>
  <c r="H42" i="298"/>
  <c r="J42" i="298"/>
  <c r="C43" i="298"/>
  <c r="H43" i="298"/>
  <c r="J43" i="298"/>
  <c r="C44" i="298"/>
  <c r="H44" i="298"/>
  <c r="J44" i="298"/>
  <c r="C45" i="298"/>
  <c r="H45" i="298"/>
  <c r="J45" i="298"/>
  <c r="C46" i="298"/>
  <c r="H46" i="298"/>
  <c r="J46" i="298"/>
  <c r="C47" i="298"/>
  <c r="H47" i="298"/>
  <c r="J47" i="298"/>
  <c r="C48" i="298"/>
  <c r="H48" i="298"/>
  <c r="J48" i="298"/>
  <c r="C49" i="298"/>
  <c r="H49" i="298"/>
  <c r="J49" i="298"/>
  <c r="C50" i="298"/>
  <c r="H50" i="298"/>
  <c r="J50" i="298"/>
  <c r="H51" i="298"/>
  <c r="I51" i="298"/>
  <c r="J51" i="298"/>
  <c r="J4" i="299"/>
  <c r="C5" i="299"/>
  <c r="J5" i="299"/>
  <c r="C6" i="299"/>
  <c r="J6" i="299"/>
  <c r="C7" i="299"/>
  <c r="J7" i="299"/>
  <c r="C8" i="299"/>
  <c r="J8" i="299"/>
  <c r="C9" i="299"/>
  <c r="J9" i="299"/>
  <c r="C10" i="299"/>
  <c r="J10" i="299"/>
  <c r="C11" i="299"/>
  <c r="J11" i="299"/>
  <c r="C12" i="299"/>
  <c r="J12" i="299"/>
  <c r="C13" i="299"/>
  <c r="J13" i="299"/>
  <c r="C14" i="299"/>
  <c r="J14" i="299"/>
  <c r="C15" i="299"/>
  <c r="J15" i="299"/>
  <c r="C16" i="299"/>
  <c r="J16" i="299"/>
  <c r="C17" i="299"/>
  <c r="J17" i="299"/>
  <c r="C18" i="299"/>
  <c r="J18" i="299"/>
  <c r="C19" i="299"/>
  <c r="J19" i="299"/>
  <c r="C20" i="299"/>
  <c r="J20" i="299"/>
  <c r="C21" i="299"/>
  <c r="H21" i="299"/>
  <c r="J21" i="299"/>
  <c r="C22" i="299"/>
  <c r="H22" i="299"/>
  <c r="J22" i="299"/>
  <c r="C23" i="299"/>
  <c r="H23" i="299"/>
  <c r="J23" i="299"/>
  <c r="C24" i="299"/>
  <c r="H24" i="299"/>
  <c r="J24" i="299"/>
  <c r="C25" i="299"/>
  <c r="H25" i="299"/>
  <c r="J25" i="299"/>
  <c r="C26" i="299"/>
  <c r="H26" i="299"/>
  <c r="J26" i="299"/>
  <c r="C27" i="299"/>
  <c r="H27" i="299"/>
  <c r="J27" i="299"/>
  <c r="C28" i="299"/>
  <c r="H28" i="299"/>
  <c r="J28" i="299"/>
  <c r="C29" i="299"/>
  <c r="H29" i="299"/>
  <c r="J29" i="299"/>
  <c r="C30" i="299"/>
  <c r="H30" i="299"/>
  <c r="J30" i="299"/>
  <c r="C31" i="299"/>
  <c r="H31" i="299"/>
  <c r="J31" i="299"/>
  <c r="C32" i="299"/>
  <c r="H32" i="299"/>
  <c r="J32" i="299"/>
  <c r="C33" i="299"/>
  <c r="H33" i="299"/>
  <c r="J33" i="299"/>
  <c r="C34" i="299"/>
  <c r="H34" i="299"/>
  <c r="J34" i="299"/>
  <c r="C35" i="299"/>
  <c r="H35" i="299"/>
  <c r="J35" i="299"/>
  <c r="C36" i="299"/>
  <c r="H36" i="299"/>
  <c r="J36" i="299"/>
  <c r="C37" i="299"/>
  <c r="H37" i="299"/>
  <c r="J37" i="299"/>
  <c r="C38" i="299"/>
  <c r="H38" i="299"/>
  <c r="J38" i="299"/>
  <c r="C39" i="299"/>
  <c r="H39" i="299"/>
  <c r="J39" i="299"/>
  <c r="C40" i="299"/>
  <c r="H40" i="299"/>
  <c r="J40" i="299"/>
  <c r="C41" i="299"/>
  <c r="H41" i="299"/>
  <c r="J41" i="299"/>
  <c r="C42" i="299"/>
  <c r="H42" i="299"/>
  <c r="J42" i="299"/>
  <c r="C43" i="299"/>
  <c r="H43" i="299"/>
  <c r="J43" i="299"/>
  <c r="C44" i="299"/>
  <c r="H44" i="299"/>
  <c r="J44" i="299"/>
  <c r="C45" i="299"/>
  <c r="H45" i="299"/>
  <c r="J45" i="299"/>
  <c r="C46" i="299"/>
  <c r="H46" i="299"/>
  <c r="J46" i="299"/>
  <c r="C47" i="299"/>
  <c r="H47" i="299"/>
  <c r="J47" i="299"/>
  <c r="C48" i="299"/>
  <c r="H48" i="299"/>
  <c r="J48" i="299"/>
  <c r="C49" i="299"/>
  <c r="H49" i="299"/>
  <c r="J49" i="299"/>
  <c r="C50" i="299"/>
  <c r="H50" i="299"/>
  <c r="J50" i="299"/>
  <c r="H51" i="299"/>
  <c r="I51" i="299"/>
  <c r="J51" i="299"/>
  <c r="J4" i="300"/>
  <c r="C5" i="300"/>
  <c r="J5" i="300"/>
  <c r="C6" i="300"/>
  <c r="J6" i="300"/>
  <c r="C7" i="300"/>
  <c r="J7" i="300"/>
  <c r="C8" i="300"/>
  <c r="J8" i="300"/>
  <c r="C9" i="300"/>
  <c r="J9" i="300"/>
  <c r="C10" i="300"/>
  <c r="J10" i="300"/>
  <c r="C11" i="300"/>
  <c r="J11" i="300"/>
  <c r="C12" i="300"/>
  <c r="J12" i="300"/>
  <c r="C13" i="300"/>
  <c r="J13" i="300"/>
  <c r="C14" i="300"/>
  <c r="J14" i="300"/>
  <c r="C15" i="300"/>
  <c r="J15" i="300"/>
  <c r="C16" i="300"/>
  <c r="J16" i="300"/>
  <c r="C17" i="300"/>
  <c r="J17" i="300"/>
  <c r="C18" i="300"/>
  <c r="J18" i="300"/>
  <c r="C19" i="300"/>
  <c r="J19" i="300"/>
  <c r="C20" i="300"/>
  <c r="J20" i="300"/>
  <c r="C21" i="300"/>
  <c r="H21" i="300"/>
  <c r="J21" i="300"/>
  <c r="C22" i="300"/>
  <c r="H22" i="300"/>
  <c r="J22" i="300"/>
  <c r="C23" i="300"/>
  <c r="H23" i="300"/>
  <c r="J23" i="300"/>
  <c r="C24" i="300"/>
  <c r="H24" i="300"/>
  <c r="J24" i="300"/>
  <c r="C25" i="300"/>
  <c r="H25" i="300"/>
  <c r="J25" i="300"/>
  <c r="C26" i="300"/>
  <c r="H26" i="300"/>
  <c r="J26" i="300"/>
  <c r="C27" i="300"/>
  <c r="H27" i="300"/>
  <c r="J27" i="300"/>
  <c r="C28" i="300"/>
  <c r="H28" i="300"/>
  <c r="J28" i="300"/>
  <c r="C29" i="300"/>
  <c r="H29" i="300"/>
  <c r="J29" i="300"/>
  <c r="C30" i="300"/>
  <c r="H30" i="300"/>
  <c r="J30" i="300"/>
  <c r="C31" i="300"/>
  <c r="H31" i="300"/>
  <c r="J31" i="300"/>
  <c r="C32" i="300"/>
  <c r="H32" i="300"/>
  <c r="J32" i="300"/>
  <c r="C33" i="300"/>
  <c r="H33" i="300"/>
  <c r="J33" i="300"/>
  <c r="C34" i="300"/>
  <c r="H34" i="300"/>
  <c r="J34" i="300"/>
  <c r="C35" i="300"/>
  <c r="H35" i="300"/>
  <c r="J35" i="300"/>
  <c r="C36" i="300"/>
  <c r="H36" i="300"/>
  <c r="J36" i="300"/>
  <c r="C37" i="300"/>
  <c r="H37" i="300"/>
  <c r="J37" i="300"/>
  <c r="C38" i="300"/>
  <c r="H38" i="300"/>
  <c r="J38" i="300"/>
  <c r="C39" i="300"/>
  <c r="H39" i="300"/>
  <c r="J39" i="300"/>
  <c r="C40" i="300"/>
  <c r="H40" i="300"/>
  <c r="J40" i="300"/>
  <c r="C41" i="300"/>
  <c r="H41" i="300"/>
  <c r="J41" i="300"/>
  <c r="C42" i="300"/>
  <c r="H42" i="300"/>
  <c r="J42" i="300"/>
  <c r="C43" i="300"/>
  <c r="H43" i="300"/>
  <c r="J43" i="300"/>
  <c r="C44" i="300"/>
  <c r="H44" i="300"/>
  <c r="J44" i="300"/>
  <c r="C45" i="300"/>
  <c r="H45" i="300"/>
  <c r="J45" i="300"/>
  <c r="C46" i="300"/>
  <c r="H46" i="300"/>
  <c r="J46" i="300"/>
  <c r="C47" i="300"/>
  <c r="H47" i="300"/>
  <c r="J47" i="300"/>
  <c r="C48" i="300"/>
  <c r="H48" i="300"/>
  <c r="J48" i="300"/>
  <c r="C49" i="300"/>
  <c r="H49" i="300"/>
  <c r="J49" i="300"/>
  <c r="C50" i="300"/>
  <c r="H50" i="300"/>
  <c r="J50" i="300"/>
  <c r="H51" i="300"/>
  <c r="I51" i="300"/>
  <c r="J51" i="300"/>
  <c r="J4" i="301"/>
  <c r="C5" i="301"/>
  <c r="J5" i="301"/>
  <c r="C6" i="301"/>
  <c r="J6" i="301"/>
  <c r="C7" i="301"/>
  <c r="J7" i="301"/>
  <c r="C8" i="301"/>
  <c r="J8" i="301"/>
  <c r="C9" i="301"/>
  <c r="J9" i="301"/>
  <c r="C10" i="301"/>
  <c r="J10" i="301"/>
  <c r="C11" i="301"/>
  <c r="J11" i="301"/>
  <c r="C12" i="301"/>
  <c r="J12" i="301"/>
  <c r="C13" i="301"/>
  <c r="J13" i="301"/>
  <c r="C14" i="301"/>
  <c r="J14" i="301"/>
  <c r="C15" i="301"/>
  <c r="J15" i="301"/>
  <c r="C16" i="301"/>
  <c r="J16" i="301"/>
  <c r="C17" i="301"/>
  <c r="J17" i="301"/>
  <c r="C18" i="301"/>
  <c r="J18" i="301"/>
  <c r="C19" i="301"/>
  <c r="J19" i="301"/>
  <c r="C20" i="301"/>
  <c r="J20" i="301"/>
  <c r="C21" i="301"/>
  <c r="H21" i="301"/>
  <c r="J21" i="301"/>
  <c r="C22" i="301"/>
  <c r="H22" i="301"/>
  <c r="J22" i="301"/>
  <c r="C23" i="301"/>
  <c r="H23" i="301"/>
  <c r="J23" i="301"/>
  <c r="C24" i="301"/>
  <c r="H24" i="301"/>
  <c r="J24" i="301"/>
  <c r="C25" i="301"/>
  <c r="H25" i="301"/>
  <c r="J25" i="301"/>
  <c r="C26" i="301"/>
  <c r="H26" i="301"/>
  <c r="J26" i="301"/>
  <c r="C27" i="301"/>
  <c r="H27" i="301"/>
  <c r="J27" i="301"/>
  <c r="C28" i="301"/>
  <c r="H28" i="301"/>
  <c r="J28" i="301"/>
  <c r="C29" i="301"/>
  <c r="H29" i="301"/>
  <c r="J29" i="301"/>
  <c r="C30" i="301"/>
  <c r="H30" i="301"/>
  <c r="J30" i="301"/>
  <c r="C31" i="301"/>
  <c r="H31" i="301"/>
  <c r="J31" i="301"/>
  <c r="C32" i="301"/>
  <c r="H32" i="301"/>
  <c r="J32" i="301"/>
  <c r="C33" i="301"/>
  <c r="H33" i="301"/>
  <c r="J33" i="301"/>
  <c r="C34" i="301"/>
  <c r="H34" i="301"/>
  <c r="J34" i="301"/>
  <c r="C35" i="301"/>
  <c r="H35" i="301"/>
  <c r="J35" i="301"/>
  <c r="C36" i="301"/>
  <c r="H36" i="301"/>
  <c r="J36" i="301"/>
  <c r="C37" i="301"/>
  <c r="H37" i="301"/>
  <c r="J37" i="301"/>
  <c r="C38" i="301"/>
  <c r="H38" i="301"/>
  <c r="J38" i="301"/>
  <c r="C39" i="301"/>
  <c r="H39" i="301"/>
  <c r="J39" i="301"/>
  <c r="C40" i="301"/>
  <c r="H40" i="301"/>
  <c r="J40" i="301"/>
  <c r="C41" i="301"/>
  <c r="H41" i="301"/>
  <c r="J41" i="301"/>
  <c r="C42" i="301"/>
  <c r="H42" i="301"/>
  <c r="J42" i="301"/>
  <c r="C43" i="301"/>
  <c r="H43" i="301"/>
  <c r="J43" i="301"/>
  <c r="C44" i="301"/>
  <c r="H44" i="301"/>
  <c r="J44" i="301"/>
  <c r="C45" i="301"/>
  <c r="H45" i="301"/>
  <c r="J45" i="301"/>
  <c r="C46" i="301"/>
  <c r="H46" i="301"/>
  <c r="J46" i="301"/>
  <c r="C47" i="301"/>
  <c r="H47" i="301"/>
  <c r="J47" i="301"/>
  <c r="C48" i="301"/>
  <c r="H48" i="301"/>
  <c r="J48" i="301"/>
  <c r="C49" i="301"/>
  <c r="H49" i="301"/>
  <c r="J49" i="301"/>
  <c r="C50" i="301"/>
  <c r="H50" i="301"/>
  <c r="J50" i="301"/>
  <c r="H51" i="301"/>
  <c r="I51" i="301"/>
  <c r="J51" i="301"/>
  <c r="J4" i="302"/>
  <c r="C5" i="302"/>
  <c r="J5" i="302"/>
  <c r="C6" i="302"/>
  <c r="J6" i="302"/>
  <c r="C7" i="302"/>
  <c r="J7" i="302"/>
  <c r="C8" i="302"/>
  <c r="J8" i="302"/>
  <c r="C9" i="302"/>
  <c r="J9" i="302"/>
  <c r="C10" i="302"/>
  <c r="J10" i="302"/>
  <c r="C11" i="302"/>
  <c r="J11" i="302"/>
  <c r="C12" i="302"/>
  <c r="J12" i="302"/>
  <c r="C13" i="302"/>
  <c r="J13" i="302"/>
  <c r="C14" i="302"/>
  <c r="J14" i="302"/>
  <c r="C15" i="302"/>
  <c r="J15" i="302"/>
  <c r="C16" i="302"/>
  <c r="J16" i="302"/>
  <c r="C17" i="302"/>
  <c r="J17" i="302"/>
  <c r="C18" i="302"/>
  <c r="J18" i="302"/>
  <c r="C19" i="302"/>
  <c r="J19" i="302"/>
  <c r="C20" i="302"/>
  <c r="J20" i="302"/>
  <c r="C21" i="302"/>
  <c r="H21" i="302"/>
  <c r="J21" i="302"/>
  <c r="C22" i="302"/>
  <c r="H22" i="302"/>
  <c r="J22" i="302"/>
  <c r="C23" i="302"/>
  <c r="H23" i="302"/>
  <c r="J23" i="302"/>
  <c r="C24" i="302"/>
  <c r="H24" i="302"/>
  <c r="J24" i="302"/>
  <c r="C25" i="302"/>
  <c r="H25" i="302"/>
  <c r="J25" i="302"/>
  <c r="C26" i="302"/>
  <c r="H26" i="302"/>
  <c r="J26" i="302"/>
  <c r="C27" i="302"/>
  <c r="H27" i="302"/>
  <c r="J27" i="302"/>
  <c r="C28" i="302"/>
  <c r="H28" i="302"/>
  <c r="J28" i="302"/>
  <c r="C29" i="302"/>
  <c r="H29" i="302"/>
  <c r="J29" i="302"/>
  <c r="C30" i="302"/>
  <c r="H30" i="302"/>
  <c r="J30" i="302"/>
  <c r="C31" i="302"/>
  <c r="H31" i="302"/>
  <c r="J31" i="302"/>
  <c r="C32" i="302"/>
  <c r="H32" i="302"/>
  <c r="J32" i="302"/>
  <c r="C33" i="302"/>
  <c r="H33" i="302"/>
  <c r="J33" i="302"/>
  <c r="C34" i="302"/>
  <c r="H34" i="302"/>
  <c r="J34" i="302"/>
  <c r="C35" i="302"/>
  <c r="H35" i="302"/>
  <c r="J35" i="302"/>
  <c r="C36" i="302"/>
  <c r="H36" i="302"/>
  <c r="J36" i="302"/>
  <c r="C37" i="302"/>
  <c r="H37" i="302"/>
  <c r="J37" i="302"/>
  <c r="C38" i="302"/>
  <c r="H38" i="302"/>
  <c r="J38" i="302"/>
  <c r="C39" i="302"/>
  <c r="H39" i="302"/>
  <c r="J39" i="302"/>
  <c r="C40" i="302"/>
  <c r="H40" i="302"/>
  <c r="J40" i="302"/>
  <c r="C41" i="302"/>
  <c r="H41" i="302"/>
  <c r="J41" i="302"/>
  <c r="C42" i="302"/>
  <c r="H42" i="302"/>
  <c r="J42" i="302"/>
  <c r="C43" i="302"/>
  <c r="H43" i="302"/>
  <c r="J43" i="302"/>
  <c r="C44" i="302"/>
  <c r="H44" i="302"/>
  <c r="J44" i="302"/>
  <c r="C45" i="302"/>
  <c r="H45" i="302"/>
  <c r="J45" i="302"/>
  <c r="C46" i="302"/>
  <c r="H46" i="302"/>
  <c r="J46" i="302"/>
  <c r="C47" i="302"/>
  <c r="H47" i="302"/>
  <c r="J47" i="302"/>
  <c r="C48" i="302"/>
  <c r="H48" i="302"/>
  <c r="J48" i="302"/>
  <c r="C49" i="302"/>
  <c r="H49" i="302"/>
  <c r="J49" i="302"/>
  <c r="C50" i="302"/>
  <c r="H50" i="302"/>
  <c r="J50" i="302"/>
  <c r="H51" i="302"/>
  <c r="I51" i="302"/>
  <c r="J51" i="302"/>
  <c r="J4" i="303"/>
  <c r="C5" i="303"/>
  <c r="J5" i="303"/>
  <c r="C6" i="303"/>
  <c r="J6" i="303"/>
  <c r="C7" i="303"/>
  <c r="J7" i="303"/>
  <c r="C8" i="303"/>
  <c r="J8" i="303"/>
  <c r="C9" i="303"/>
  <c r="J9" i="303"/>
  <c r="C10" i="303"/>
  <c r="J10" i="303"/>
  <c r="C11" i="303"/>
  <c r="J11" i="303"/>
  <c r="C12" i="303"/>
  <c r="J12" i="303"/>
  <c r="C13" i="303"/>
  <c r="J13" i="303"/>
  <c r="C14" i="303"/>
  <c r="J14" i="303"/>
  <c r="C15" i="303"/>
  <c r="J15" i="303"/>
  <c r="C16" i="303"/>
  <c r="J16" i="303"/>
  <c r="C17" i="303"/>
  <c r="J17" i="303"/>
  <c r="C18" i="303"/>
  <c r="J18" i="303"/>
  <c r="C19" i="303"/>
  <c r="J19" i="303"/>
  <c r="C20" i="303"/>
  <c r="J20" i="303"/>
  <c r="C21" i="303"/>
  <c r="H21" i="303"/>
  <c r="J21" i="303"/>
  <c r="C22" i="303"/>
  <c r="H22" i="303"/>
  <c r="J22" i="303"/>
  <c r="C23" i="303"/>
  <c r="H23" i="303"/>
  <c r="J23" i="303"/>
  <c r="C24" i="303"/>
  <c r="H24" i="303"/>
  <c r="J24" i="303"/>
  <c r="C25" i="303"/>
  <c r="H25" i="303"/>
  <c r="J25" i="303"/>
  <c r="C26" i="303"/>
  <c r="H26" i="303"/>
  <c r="J26" i="303"/>
  <c r="C27" i="303"/>
  <c r="H27" i="303"/>
  <c r="J27" i="303"/>
  <c r="C28" i="303"/>
  <c r="H28" i="303"/>
  <c r="J28" i="303"/>
  <c r="C29" i="303"/>
  <c r="H29" i="303"/>
  <c r="J29" i="303"/>
  <c r="C30" i="303"/>
  <c r="H30" i="303"/>
  <c r="J30" i="303"/>
  <c r="C31" i="303"/>
  <c r="H31" i="303"/>
  <c r="J31" i="303"/>
  <c r="C32" i="303"/>
  <c r="H32" i="303"/>
  <c r="J32" i="303"/>
  <c r="C33" i="303"/>
  <c r="H33" i="303"/>
  <c r="J33" i="303"/>
  <c r="C34" i="303"/>
  <c r="H34" i="303"/>
  <c r="J34" i="303"/>
  <c r="C35" i="303"/>
  <c r="H35" i="303"/>
  <c r="J35" i="303"/>
  <c r="C36" i="303"/>
  <c r="H36" i="303"/>
  <c r="J36" i="303"/>
  <c r="C37" i="303"/>
  <c r="H37" i="303"/>
  <c r="J37" i="303"/>
  <c r="C38" i="303"/>
  <c r="H38" i="303"/>
  <c r="J38" i="303"/>
  <c r="C39" i="303"/>
  <c r="H39" i="303"/>
  <c r="J39" i="303"/>
  <c r="C40" i="303"/>
  <c r="H40" i="303"/>
  <c r="J40" i="303"/>
  <c r="C41" i="303"/>
  <c r="H41" i="303"/>
  <c r="J41" i="303"/>
  <c r="C42" i="303"/>
  <c r="H42" i="303"/>
  <c r="J42" i="303"/>
  <c r="C43" i="303"/>
  <c r="H43" i="303"/>
  <c r="J43" i="303"/>
  <c r="C44" i="303"/>
  <c r="H44" i="303"/>
  <c r="J44" i="303"/>
  <c r="C45" i="303"/>
  <c r="H45" i="303"/>
  <c r="J45" i="303"/>
  <c r="C46" i="303"/>
  <c r="H46" i="303"/>
  <c r="J46" i="303"/>
  <c r="C47" i="303"/>
  <c r="H47" i="303"/>
  <c r="J47" i="303"/>
  <c r="C48" i="303"/>
  <c r="H48" i="303"/>
  <c r="J48" i="303"/>
  <c r="C49" i="303"/>
  <c r="H49" i="303"/>
  <c r="J49" i="303"/>
  <c r="C50" i="303"/>
  <c r="H50" i="303"/>
  <c r="J50" i="303"/>
  <c r="H51" i="303"/>
  <c r="I51" i="303"/>
  <c r="J51" i="303"/>
  <c r="J4" i="307"/>
  <c r="C5" i="307"/>
  <c r="J5" i="307"/>
  <c r="C6" i="307"/>
  <c r="J6" i="307"/>
  <c r="C7" i="307"/>
  <c r="J7" i="307"/>
  <c r="C8" i="307"/>
  <c r="J8" i="307"/>
  <c r="C9" i="307"/>
  <c r="J9" i="307"/>
  <c r="C10" i="307"/>
  <c r="J10" i="307"/>
  <c r="C11" i="307"/>
  <c r="J11" i="307"/>
  <c r="C12" i="307"/>
  <c r="J12" i="307"/>
  <c r="C13" i="307"/>
  <c r="J13" i="307"/>
  <c r="C14" i="307"/>
  <c r="J14" i="307"/>
  <c r="C15" i="307"/>
  <c r="J15" i="307"/>
  <c r="C16" i="307"/>
  <c r="J16" i="307"/>
  <c r="C17" i="307"/>
  <c r="J17" i="307"/>
  <c r="C18" i="307"/>
  <c r="J18" i="307"/>
  <c r="C19" i="307"/>
  <c r="J19" i="307"/>
  <c r="C20" i="307"/>
  <c r="J20" i="307"/>
  <c r="C21" i="307"/>
  <c r="H21" i="307"/>
  <c r="J21" i="307"/>
  <c r="C22" i="307"/>
  <c r="H22" i="307"/>
  <c r="J22" i="307"/>
  <c r="C23" i="307"/>
  <c r="H23" i="307"/>
  <c r="J23" i="307"/>
  <c r="C24" i="307"/>
  <c r="H24" i="307"/>
  <c r="J24" i="307"/>
  <c r="C25" i="307"/>
  <c r="H25" i="307"/>
  <c r="J25" i="307"/>
  <c r="C26" i="307"/>
  <c r="H26" i="307"/>
  <c r="J26" i="307"/>
  <c r="C27" i="307"/>
  <c r="H27" i="307"/>
  <c r="J27" i="307"/>
  <c r="C28" i="307"/>
  <c r="H28" i="307"/>
  <c r="J28" i="307"/>
  <c r="C29" i="307"/>
  <c r="H29" i="307"/>
  <c r="J29" i="307"/>
  <c r="C30" i="307"/>
  <c r="H30" i="307"/>
  <c r="J30" i="307"/>
  <c r="C31" i="307"/>
  <c r="H31" i="307"/>
  <c r="J31" i="307"/>
  <c r="C32" i="307"/>
  <c r="H32" i="307"/>
  <c r="J32" i="307"/>
  <c r="C33" i="307"/>
  <c r="H33" i="307"/>
  <c r="J33" i="307"/>
  <c r="C34" i="307"/>
  <c r="H34" i="307"/>
  <c r="J34" i="307"/>
  <c r="C35" i="307"/>
  <c r="H35" i="307"/>
  <c r="J35" i="307"/>
  <c r="C36" i="307"/>
  <c r="H36" i="307"/>
  <c r="J36" i="307"/>
  <c r="C37" i="307"/>
  <c r="H37" i="307"/>
  <c r="J37" i="307"/>
  <c r="C38" i="307"/>
  <c r="H38" i="307"/>
  <c r="J38" i="307"/>
  <c r="C39" i="307"/>
  <c r="H39" i="307"/>
  <c r="J39" i="307"/>
  <c r="C40" i="307"/>
  <c r="H40" i="307"/>
  <c r="J40" i="307"/>
  <c r="C41" i="307"/>
  <c r="H41" i="307"/>
  <c r="J41" i="307"/>
  <c r="C42" i="307"/>
  <c r="H42" i="307"/>
  <c r="J42" i="307"/>
  <c r="C43" i="307"/>
  <c r="H43" i="307"/>
  <c r="J43" i="307"/>
  <c r="C44" i="307"/>
  <c r="H44" i="307"/>
  <c r="J44" i="307"/>
  <c r="C45" i="307"/>
  <c r="H45" i="307"/>
  <c r="J45" i="307"/>
  <c r="C46" i="307"/>
  <c r="H46" i="307"/>
  <c r="J46" i="307"/>
  <c r="C47" i="307"/>
  <c r="H47" i="307"/>
  <c r="J47" i="307"/>
  <c r="C48" i="307"/>
  <c r="H48" i="307"/>
  <c r="J48" i="307"/>
  <c r="C49" i="307"/>
  <c r="H49" i="307"/>
  <c r="J49" i="307"/>
  <c r="C50" i="307"/>
  <c r="H50" i="307"/>
  <c r="J50" i="307"/>
  <c r="H51" i="307"/>
  <c r="I51" i="307"/>
  <c r="J51" i="307"/>
  <c r="H4" i="308"/>
  <c r="J4" i="308"/>
  <c r="C5" i="308"/>
  <c r="H5" i="308"/>
  <c r="J5" i="308"/>
  <c r="C6" i="308"/>
  <c r="H6" i="308"/>
  <c r="J6" i="308"/>
  <c r="C7" i="308"/>
  <c r="H7" i="308"/>
  <c r="J7" i="308"/>
  <c r="C8" i="308"/>
  <c r="H8" i="308"/>
  <c r="J8" i="308"/>
  <c r="C9" i="308"/>
  <c r="H9" i="308"/>
  <c r="J9" i="308"/>
  <c r="C10" i="308"/>
  <c r="H10" i="308"/>
  <c r="J10" i="308"/>
  <c r="C11" i="308"/>
  <c r="H11" i="308"/>
  <c r="J11" i="308"/>
  <c r="C12" i="308"/>
  <c r="H12" i="308"/>
  <c r="J12" i="308"/>
  <c r="C13" i="308"/>
  <c r="H13" i="308"/>
  <c r="J13" i="308"/>
  <c r="C14" i="308"/>
  <c r="H14" i="308"/>
  <c r="J14" i="308"/>
  <c r="C15" i="308"/>
  <c r="H15" i="308"/>
  <c r="J15" i="308"/>
  <c r="C16" i="308"/>
  <c r="H16" i="308"/>
  <c r="J16" i="308"/>
  <c r="C17" i="308"/>
  <c r="H17" i="308"/>
  <c r="J17" i="308"/>
  <c r="C18" i="308"/>
  <c r="H18" i="308"/>
  <c r="J18" i="308"/>
  <c r="C19" i="308"/>
  <c r="H19" i="308"/>
  <c r="J19" i="308"/>
  <c r="C20" i="308"/>
  <c r="H20" i="308"/>
  <c r="J20" i="308"/>
  <c r="C21" i="308"/>
  <c r="H21" i="308"/>
  <c r="J21" i="308"/>
  <c r="C22" i="308"/>
  <c r="H22" i="308"/>
  <c r="J22" i="308"/>
  <c r="C23" i="308"/>
  <c r="H23" i="308"/>
  <c r="J23" i="308"/>
  <c r="C24" i="308"/>
  <c r="H24" i="308"/>
  <c r="J24" i="308"/>
  <c r="C25" i="308"/>
  <c r="H25" i="308"/>
  <c r="J25" i="308"/>
  <c r="C26" i="308"/>
  <c r="H26" i="308"/>
  <c r="J26" i="308"/>
  <c r="C27" i="308"/>
  <c r="H27" i="308"/>
  <c r="J27" i="308"/>
  <c r="C28" i="308"/>
  <c r="H28" i="308"/>
  <c r="J28" i="308"/>
  <c r="C29" i="308"/>
  <c r="H29" i="308"/>
  <c r="J29" i="308"/>
  <c r="C30" i="308"/>
  <c r="H30" i="308"/>
  <c r="J30" i="308"/>
  <c r="C31" i="308"/>
  <c r="H31" i="308"/>
  <c r="J31" i="308"/>
  <c r="C32" i="308"/>
  <c r="H32" i="308"/>
  <c r="J32" i="308"/>
  <c r="C33" i="308"/>
  <c r="H33" i="308"/>
  <c r="J33" i="308"/>
  <c r="C34" i="308"/>
  <c r="H34" i="308"/>
  <c r="J34" i="308"/>
  <c r="C35" i="308"/>
  <c r="H35" i="308"/>
  <c r="J35" i="308"/>
  <c r="C36" i="308"/>
  <c r="H36" i="308"/>
  <c r="J36" i="308"/>
  <c r="C37" i="308"/>
  <c r="H37" i="308"/>
  <c r="J37" i="308"/>
  <c r="C38" i="308"/>
  <c r="H38" i="308"/>
  <c r="J38" i="308"/>
  <c r="C39" i="308"/>
  <c r="H39" i="308"/>
  <c r="J39" i="308"/>
  <c r="C40" i="308"/>
  <c r="H40" i="308"/>
  <c r="J40" i="308"/>
  <c r="C41" i="308"/>
  <c r="H41" i="308"/>
  <c r="J41" i="308"/>
  <c r="C42" i="308"/>
  <c r="H42" i="308"/>
  <c r="J42" i="308"/>
  <c r="C43" i="308"/>
  <c r="H43" i="308"/>
  <c r="J43" i="308"/>
  <c r="C44" i="308"/>
  <c r="H44" i="308"/>
  <c r="J44" i="308"/>
  <c r="C45" i="308"/>
  <c r="H45" i="308"/>
  <c r="J45" i="308"/>
  <c r="C46" i="308"/>
  <c r="H46" i="308"/>
  <c r="J46" i="308"/>
  <c r="C47" i="308"/>
  <c r="H47" i="308"/>
  <c r="J47" i="308"/>
  <c r="C48" i="308"/>
  <c r="H48" i="308"/>
  <c r="J48" i="308"/>
  <c r="C49" i="308"/>
  <c r="H49" i="308"/>
  <c r="J49" i="308"/>
  <c r="C50" i="308"/>
  <c r="H50" i="308"/>
  <c r="J50" i="308"/>
  <c r="H51" i="308"/>
  <c r="I51" i="308"/>
  <c r="J51" i="308"/>
  <c r="H4" i="309"/>
  <c r="J4" i="309"/>
  <c r="C5" i="309"/>
  <c r="H5" i="309"/>
  <c r="J5" i="309"/>
  <c r="C6" i="309"/>
  <c r="H6" i="309"/>
  <c r="J6" i="309"/>
  <c r="C7" i="309"/>
  <c r="H7" i="309"/>
  <c r="J7" i="309"/>
  <c r="C8" i="309"/>
  <c r="H8" i="309"/>
  <c r="J8" i="309"/>
  <c r="C9" i="309"/>
  <c r="H9" i="309"/>
  <c r="J9" i="309"/>
  <c r="C10" i="309"/>
  <c r="H10" i="309"/>
  <c r="J10" i="309"/>
  <c r="C11" i="309"/>
  <c r="H11" i="309"/>
  <c r="J11" i="309"/>
  <c r="C12" i="309"/>
  <c r="H12" i="309"/>
  <c r="J12" i="309"/>
  <c r="C13" i="309"/>
  <c r="H13" i="309"/>
  <c r="J13" i="309"/>
  <c r="C14" i="309"/>
  <c r="H14" i="309"/>
  <c r="J14" i="309"/>
  <c r="C15" i="309"/>
  <c r="H15" i="309"/>
  <c r="J15" i="309"/>
  <c r="C16" i="309"/>
  <c r="H16" i="309"/>
  <c r="J16" i="309"/>
  <c r="C17" i="309"/>
  <c r="H17" i="309"/>
  <c r="J17" i="309"/>
  <c r="C18" i="309"/>
  <c r="H18" i="309"/>
  <c r="J18" i="309"/>
  <c r="C19" i="309"/>
  <c r="H19" i="309"/>
  <c r="J19" i="309"/>
  <c r="C20" i="309"/>
  <c r="H20" i="309"/>
  <c r="J20" i="309"/>
  <c r="C21" i="309"/>
  <c r="H21" i="309"/>
  <c r="J21" i="309"/>
  <c r="C22" i="309"/>
  <c r="H22" i="309"/>
  <c r="J22" i="309"/>
  <c r="C23" i="309"/>
  <c r="H23" i="309"/>
  <c r="J23" i="309"/>
  <c r="C24" i="309"/>
  <c r="H24" i="309"/>
  <c r="J24" i="309"/>
  <c r="C25" i="309"/>
  <c r="H25" i="309"/>
  <c r="J25" i="309"/>
  <c r="C26" i="309"/>
  <c r="H26" i="309"/>
  <c r="J26" i="309"/>
  <c r="C27" i="309"/>
  <c r="H27" i="309"/>
  <c r="J27" i="309"/>
  <c r="C28" i="309"/>
  <c r="H28" i="309"/>
  <c r="J28" i="309"/>
  <c r="C29" i="309"/>
  <c r="H29" i="309"/>
  <c r="J29" i="309"/>
  <c r="C30" i="309"/>
  <c r="H30" i="309"/>
  <c r="J30" i="309"/>
  <c r="C31" i="309"/>
  <c r="H31" i="309"/>
  <c r="J31" i="309"/>
  <c r="C32" i="309"/>
  <c r="H32" i="309"/>
  <c r="J32" i="309"/>
  <c r="C33" i="309"/>
  <c r="H33" i="309"/>
  <c r="J33" i="309"/>
  <c r="C34" i="309"/>
  <c r="H34" i="309"/>
  <c r="J34" i="309"/>
  <c r="C35" i="309"/>
  <c r="H35" i="309"/>
  <c r="J35" i="309"/>
  <c r="C36" i="309"/>
  <c r="H36" i="309"/>
  <c r="J36" i="309"/>
  <c r="C37" i="309"/>
  <c r="H37" i="309"/>
  <c r="J37" i="309"/>
  <c r="C38" i="309"/>
  <c r="H38" i="309"/>
  <c r="J38" i="309"/>
  <c r="C39" i="309"/>
  <c r="H39" i="309"/>
  <c r="J39" i="309"/>
  <c r="C40" i="309"/>
  <c r="H40" i="309"/>
  <c r="J40" i="309"/>
  <c r="C41" i="309"/>
  <c r="H41" i="309"/>
  <c r="J41" i="309"/>
  <c r="C42" i="309"/>
  <c r="H42" i="309"/>
  <c r="J42" i="309"/>
  <c r="C43" i="309"/>
  <c r="H43" i="309"/>
  <c r="J43" i="309"/>
  <c r="C44" i="309"/>
  <c r="H44" i="309"/>
  <c r="J44" i="309"/>
  <c r="C45" i="309"/>
  <c r="H45" i="309"/>
  <c r="J45" i="309"/>
  <c r="C46" i="309"/>
  <c r="H46" i="309"/>
  <c r="J46" i="309"/>
  <c r="C47" i="309"/>
  <c r="H47" i="309"/>
  <c r="J47" i="309"/>
  <c r="C48" i="309"/>
  <c r="H48" i="309"/>
  <c r="J48" i="309"/>
  <c r="C49" i="309"/>
  <c r="H49" i="309"/>
  <c r="J49" i="309"/>
  <c r="C50" i="309"/>
  <c r="H50" i="309"/>
  <c r="J50" i="309"/>
  <c r="H51" i="309"/>
  <c r="I51" i="309"/>
  <c r="J51" i="309"/>
  <c r="J4" i="310"/>
  <c r="C5" i="310"/>
  <c r="J5" i="310"/>
  <c r="C6" i="310"/>
  <c r="J6" i="310"/>
  <c r="C7" i="310"/>
  <c r="J7" i="310"/>
  <c r="C8" i="310"/>
  <c r="J8" i="310"/>
  <c r="C9" i="310"/>
  <c r="J9" i="310"/>
  <c r="C10" i="310"/>
  <c r="J10" i="310"/>
  <c r="C11" i="310"/>
  <c r="J11" i="310"/>
  <c r="C12" i="310"/>
  <c r="J12" i="310"/>
  <c r="C13" i="310"/>
  <c r="J13" i="310"/>
  <c r="C14" i="310"/>
  <c r="J14" i="310"/>
  <c r="C15" i="310"/>
  <c r="J15" i="310"/>
  <c r="C16" i="310"/>
  <c r="J16" i="310"/>
  <c r="C17" i="310"/>
  <c r="J17" i="310"/>
  <c r="C18" i="310"/>
  <c r="J18" i="310"/>
  <c r="C19" i="310"/>
  <c r="J19" i="310"/>
  <c r="C20" i="310"/>
  <c r="J20" i="310"/>
  <c r="C21" i="310"/>
  <c r="H21" i="310"/>
  <c r="J21" i="310"/>
  <c r="C22" i="310"/>
  <c r="H22" i="310"/>
  <c r="J22" i="310"/>
  <c r="C23" i="310"/>
  <c r="H23" i="310"/>
  <c r="J23" i="310"/>
  <c r="C24" i="310"/>
  <c r="H24" i="310"/>
  <c r="J24" i="310"/>
  <c r="C25" i="310"/>
  <c r="H25" i="310"/>
  <c r="J25" i="310"/>
  <c r="C26" i="310"/>
  <c r="H26" i="310"/>
  <c r="J26" i="310"/>
  <c r="C27" i="310"/>
  <c r="H27" i="310"/>
  <c r="J27" i="310"/>
  <c r="C28" i="310"/>
  <c r="H28" i="310"/>
  <c r="J28" i="310"/>
  <c r="C29" i="310"/>
  <c r="H29" i="310"/>
  <c r="J29" i="310"/>
  <c r="C30" i="310"/>
  <c r="H30" i="310"/>
  <c r="J30" i="310"/>
  <c r="C31" i="310"/>
  <c r="H31" i="310"/>
  <c r="J31" i="310"/>
  <c r="C32" i="310"/>
  <c r="H32" i="310"/>
  <c r="J32" i="310"/>
  <c r="C33" i="310"/>
  <c r="H33" i="310"/>
  <c r="J33" i="310"/>
  <c r="C34" i="310"/>
  <c r="H34" i="310"/>
  <c r="J34" i="310"/>
  <c r="C35" i="310"/>
  <c r="H35" i="310"/>
  <c r="J35" i="310"/>
  <c r="C36" i="310"/>
  <c r="H36" i="310"/>
  <c r="J36" i="310"/>
  <c r="C37" i="310"/>
  <c r="H37" i="310"/>
  <c r="J37" i="310"/>
  <c r="C38" i="310"/>
  <c r="H38" i="310"/>
  <c r="J38" i="310"/>
  <c r="C39" i="310"/>
  <c r="H39" i="310"/>
  <c r="J39" i="310"/>
  <c r="C40" i="310"/>
  <c r="H40" i="310"/>
  <c r="J40" i="310"/>
  <c r="C41" i="310"/>
  <c r="H41" i="310"/>
  <c r="J41" i="310"/>
  <c r="C42" i="310"/>
  <c r="H42" i="310"/>
  <c r="J42" i="310"/>
  <c r="C43" i="310"/>
  <c r="H43" i="310"/>
  <c r="J43" i="310"/>
  <c r="C44" i="310"/>
  <c r="H44" i="310"/>
  <c r="J44" i="310"/>
  <c r="C45" i="310"/>
  <c r="H45" i="310"/>
  <c r="J45" i="310"/>
  <c r="C46" i="310"/>
  <c r="H46" i="310"/>
  <c r="J46" i="310"/>
  <c r="C47" i="310"/>
  <c r="H47" i="310"/>
  <c r="J47" i="310"/>
  <c r="C48" i="310"/>
  <c r="H48" i="310"/>
  <c r="J48" i="310"/>
  <c r="C49" i="310"/>
  <c r="H49" i="310"/>
  <c r="J49" i="310"/>
  <c r="C50" i="310"/>
  <c r="H50" i="310"/>
  <c r="J50" i="310"/>
  <c r="H51" i="310"/>
  <c r="I51" i="310"/>
  <c r="J51" i="310"/>
  <c r="J4" i="311"/>
  <c r="C5" i="311"/>
  <c r="J5" i="311"/>
  <c r="C6" i="311"/>
  <c r="J6" i="311"/>
  <c r="C7" i="311"/>
  <c r="J7" i="311"/>
  <c r="C8" i="311"/>
  <c r="J8" i="311"/>
  <c r="C9" i="311"/>
  <c r="J9" i="311"/>
  <c r="C10" i="311"/>
  <c r="J10" i="311"/>
  <c r="C11" i="311"/>
  <c r="J11" i="311"/>
  <c r="C12" i="311"/>
  <c r="J12" i="311"/>
  <c r="C13" i="311"/>
  <c r="J13" i="311"/>
  <c r="C14" i="311"/>
  <c r="J14" i="311"/>
  <c r="C15" i="311"/>
  <c r="J15" i="311"/>
  <c r="C16" i="311"/>
  <c r="J16" i="311"/>
  <c r="C17" i="311"/>
  <c r="J17" i="311"/>
  <c r="C18" i="311"/>
  <c r="J18" i="311"/>
  <c r="C19" i="311"/>
  <c r="J19" i="311"/>
  <c r="C20" i="311"/>
  <c r="J20" i="311"/>
  <c r="C21" i="311"/>
  <c r="H21" i="311"/>
  <c r="J21" i="311"/>
  <c r="C22" i="311"/>
  <c r="H22" i="311"/>
  <c r="J22" i="311"/>
  <c r="C23" i="311"/>
  <c r="H23" i="311"/>
  <c r="J23" i="311"/>
  <c r="C24" i="311"/>
  <c r="H24" i="311"/>
  <c r="J24" i="311"/>
  <c r="C25" i="311"/>
  <c r="H25" i="311"/>
  <c r="J25" i="311"/>
  <c r="C26" i="311"/>
  <c r="H26" i="311"/>
  <c r="J26" i="311"/>
  <c r="C27" i="311"/>
  <c r="H27" i="311"/>
  <c r="J27" i="311"/>
  <c r="C28" i="311"/>
  <c r="H28" i="311"/>
  <c r="J28" i="311"/>
  <c r="C29" i="311"/>
  <c r="H29" i="311"/>
  <c r="J29" i="311"/>
  <c r="C30" i="311"/>
  <c r="H30" i="311"/>
  <c r="J30" i="311"/>
  <c r="C31" i="311"/>
  <c r="H31" i="311"/>
  <c r="J31" i="311"/>
  <c r="C32" i="311"/>
  <c r="H32" i="311"/>
  <c r="J32" i="311"/>
  <c r="C33" i="311"/>
  <c r="H33" i="311"/>
  <c r="J33" i="311"/>
  <c r="C34" i="311"/>
  <c r="H34" i="311"/>
  <c r="J34" i="311"/>
  <c r="C35" i="311"/>
  <c r="H35" i="311"/>
  <c r="J35" i="311"/>
  <c r="C36" i="311"/>
  <c r="H36" i="311"/>
  <c r="J36" i="311"/>
  <c r="C37" i="311"/>
  <c r="H37" i="311"/>
  <c r="J37" i="311"/>
  <c r="C38" i="311"/>
  <c r="H38" i="311"/>
  <c r="J38" i="311"/>
  <c r="C39" i="311"/>
  <c r="H39" i="311"/>
  <c r="J39" i="311"/>
  <c r="C40" i="311"/>
  <c r="H40" i="311"/>
  <c r="J40" i="311"/>
  <c r="C41" i="311"/>
  <c r="H41" i="311"/>
  <c r="J41" i="311"/>
  <c r="C42" i="311"/>
  <c r="H42" i="311"/>
  <c r="J42" i="311"/>
  <c r="C43" i="311"/>
  <c r="H43" i="311"/>
  <c r="J43" i="311"/>
  <c r="C44" i="311"/>
  <c r="H44" i="311"/>
  <c r="J44" i="311"/>
  <c r="C45" i="311"/>
  <c r="H45" i="311"/>
  <c r="J45" i="311"/>
  <c r="C46" i="311"/>
  <c r="H46" i="311"/>
  <c r="J46" i="311"/>
  <c r="C47" i="311"/>
  <c r="H47" i="311"/>
  <c r="J47" i="311"/>
  <c r="C48" i="311"/>
  <c r="H48" i="311"/>
  <c r="J48" i="311"/>
  <c r="C49" i="311"/>
  <c r="H49" i="311"/>
  <c r="J49" i="311"/>
  <c r="C50" i="311"/>
  <c r="H50" i="311"/>
  <c r="J50" i="311"/>
  <c r="H51" i="311"/>
  <c r="I51" i="311"/>
  <c r="J51" i="311"/>
  <c r="J4" i="312"/>
  <c r="C5" i="312"/>
  <c r="J5" i="312"/>
  <c r="C6" i="312"/>
  <c r="J6" i="312"/>
  <c r="C7" i="312"/>
  <c r="J7" i="312"/>
  <c r="C8" i="312"/>
  <c r="J8" i="312"/>
  <c r="C9" i="312"/>
  <c r="J9" i="312"/>
  <c r="C10" i="312"/>
  <c r="J10" i="312"/>
  <c r="C11" i="312"/>
  <c r="J11" i="312"/>
  <c r="C12" i="312"/>
  <c r="J12" i="312"/>
  <c r="C13" i="312"/>
  <c r="J13" i="312"/>
  <c r="C14" i="312"/>
  <c r="J14" i="312"/>
  <c r="C15" i="312"/>
  <c r="J15" i="312"/>
  <c r="C16" i="312"/>
  <c r="J16" i="312"/>
  <c r="C17" i="312"/>
  <c r="J17" i="312"/>
  <c r="C18" i="312"/>
  <c r="J18" i="312"/>
  <c r="C19" i="312"/>
  <c r="J19" i="312"/>
  <c r="C20" i="312"/>
  <c r="J20" i="312"/>
  <c r="C21" i="312"/>
  <c r="H21" i="312"/>
  <c r="J21" i="312"/>
  <c r="C22" i="312"/>
  <c r="H22" i="312"/>
  <c r="J22" i="312"/>
  <c r="C23" i="312"/>
  <c r="H23" i="312"/>
  <c r="J23" i="312"/>
  <c r="C24" i="312"/>
  <c r="H24" i="312"/>
  <c r="J24" i="312"/>
  <c r="C25" i="312"/>
  <c r="H25" i="312"/>
  <c r="J25" i="312"/>
  <c r="C26" i="312"/>
  <c r="H26" i="312"/>
  <c r="J26" i="312"/>
  <c r="C27" i="312"/>
  <c r="H27" i="312"/>
  <c r="J27" i="312"/>
  <c r="C28" i="312"/>
  <c r="H28" i="312"/>
  <c r="J28" i="312"/>
  <c r="C29" i="312"/>
  <c r="H29" i="312"/>
  <c r="J29" i="312"/>
  <c r="C30" i="312"/>
  <c r="H30" i="312"/>
  <c r="J30" i="312"/>
  <c r="C31" i="312"/>
  <c r="H31" i="312"/>
  <c r="J31" i="312"/>
  <c r="C32" i="312"/>
  <c r="H32" i="312"/>
  <c r="J32" i="312"/>
  <c r="C33" i="312"/>
  <c r="H33" i="312"/>
  <c r="J33" i="312"/>
  <c r="C34" i="312"/>
  <c r="H34" i="312"/>
  <c r="J34" i="312"/>
  <c r="C35" i="312"/>
  <c r="H35" i="312"/>
  <c r="J35" i="312"/>
  <c r="C36" i="312"/>
  <c r="H36" i="312"/>
  <c r="J36" i="312"/>
  <c r="C37" i="312"/>
  <c r="H37" i="312"/>
  <c r="J37" i="312"/>
  <c r="C38" i="312"/>
  <c r="H38" i="312"/>
  <c r="J38" i="312"/>
  <c r="C39" i="312"/>
  <c r="H39" i="312"/>
  <c r="J39" i="312"/>
  <c r="C40" i="312"/>
  <c r="H40" i="312"/>
  <c r="J40" i="312"/>
  <c r="C41" i="312"/>
  <c r="H41" i="312"/>
  <c r="J41" i="312"/>
  <c r="C42" i="312"/>
  <c r="H42" i="312"/>
  <c r="J42" i="312"/>
  <c r="C43" i="312"/>
  <c r="H43" i="312"/>
  <c r="J43" i="312"/>
  <c r="C44" i="312"/>
  <c r="H44" i="312"/>
  <c r="J44" i="312"/>
  <c r="C45" i="312"/>
  <c r="H45" i="312"/>
  <c r="J45" i="312"/>
  <c r="C46" i="312"/>
  <c r="H46" i="312"/>
  <c r="J46" i="312"/>
  <c r="C47" i="312"/>
  <c r="H47" i="312"/>
  <c r="J47" i="312"/>
  <c r="C48" i="312"/>
  <c r="H48" i="312"/>
  <c r="J48" i="312"/>
  <c r="C49" i="312"/>
  <c r="H49" i="312"/>
  <c r="J49" i="312"/>
  <c r="C50" i="312"/>
  <c r="H50" i="312"/>
  <c r="J50" i="312"/>
  <c r="H51" i="312"/>
  <c r="I51" i="312"/>
  <c r="J51" i="312"/>
  <c r="J4" i="313"/>
  <c r="C5" i="313"/>
  <c r="J5" i="313"/>
  <c r="C6" i="313"/>
  <c r="J6" i="313"/>
  <c r="C7" i="313"/>
  <c r="J7" i="313"/>
  <c r="C8" i="313"/>
  <c r="J8" i="313"/>
  <c r="C9" i="313"/>
  <c r="J9" i="313"/>
  <c r="C10" i="313"/>
  <c r="J10" i="313"/>
  <c r="C11" i="313"/>
  <c r="J11" i="313"/>
  <c r="C12" i="313"/>
  <c r="J12" i="313"/>
  <c r="C13" i="313"/>
  <c r="J13" i="313"/>
  <c r="C14" i="313"/>
  <c r="J14" i="313"/>
  <c r="C15" i="313"/>
  <c r="J15" i="313"/>
  <c r="C16" i="313"/>
  <c r="J16" i="313"/>
  <c r="C17" i="313"/>
  <c r="J17" i="313"/>
  <c r="C18" i="313"/>
  <c r="J18" i="313"/>
  <c r="C19" i="313"/>
  <c r="J19" i="313"/>
  <c r="C20" i="313"/>
  <c r="J20" i="313"/>
  <c r="C21" i="313"/>
  <c r="H21" i="313"/>
  <c r="J21" i="313"/>
  <c r="C22" i="313"/>
  <c r="H22" i="313"/>
  <c r="J22" i="313"/>
  <c r="C23" i="313"/>
  <c r="H23" i="313"/>
  <c r="J23" i="313"/>
  <c r="C24" i="313"/>
  <c r="H24" i="313"/>
  <c r="J24" i="313"/>
  <c r="C25" i="313"/>
  <c r="H25" i="313"/>
  <c r="J25" i="313"/>
  <c r="C26" i="313"/>
  <c r="H26" i="313"/>
  <c r="J26" i="313"/>
  <c r="C27" i="313"/>
  <c r="H27" i="313"/>
  <c r="J27" i="313"/>
  <c r="C28" i="313"/>
  <c r="H28" i="313"/>
  <c r="J28" i="313"/>
  <c r="C29" i="313"/>
  <c r="H29" i="313"/>
  <c r="J29" i="313"/>
  <c r="C30" i="313"/>
  <c r="H30" i="313"/>
  <c r="J30" i="313"/>
  <c r="C31" i="313"/>
  <c r="H31" i="313"/>
  <c r="J31" i="313"/>
  <c r="C32" i="313"/>
  <c r="H32" i="313"/>
  <c r="J32" i="313"/>
  <c r="C33" i="313"/>
  <c r="H33" i="313"/>
  <c r="J33" i="313"/>
  <c r="C34" i="313"/>
  <c r="H34" i="313"/>
  <c r="J34" i="313"/>
  <c r="C35" i="313"/>
  <c r="H35" i="313"/>
  <c r="J35" i="313"/>
  <c r="C36" i="313"/>
  <c r="H36" i="313"/>
  <c r="J36" i="313"/>
  <c r="C37" i="313"/>
  <c r="H37" i="313"/>
  <c r="J37" i="313"/>
  <c r="C38" i="313"/>
  <c r="H38" i="313"/>
  <c r="J38" i="313"/>
  <c r="C39" i="313"/>
  <c r="H39" i="313"/>
  <c r="J39" i="313"/>
  <c r="C40" i="313"/>
  <c r="H40" i="313"/>
  <c r="J40" i="313"/>
  <c r="C41" i="313"/>
  <c r="H41" i="313"/>
  <c r="J41" i="313"/>
  <c r="C42" i="313"/>
  <c r="H42" i="313"/>
  <c r="J42" i="313"/>
  <c r="C43" i="313"/>
  <c r="H43" i="313"/>
  <c r="J43" i="313"/>
  <c r="C44" i="313"/>
  <c r="H44" i="313"/>
  <c r="J44" i="313"/>
  <c r="C45" i="313"/>
  <c r="H45" i="313"/>
  <c r="J45" i="313"/>
  <c r="C46" i="313"/>
  <c r="H46" i="313"/>
  <c r="J46" i="313"/>
  <c r="C47" i="313"/>
  <c r="H47" i="313"/>
  <c r="J47" i="313"/>
  <c r="C48" i="313"/>
  <c r="H48" i="313"/>
  <c r="J48" i="313"/>
  <c r="C49" i="313"/>
  <c r="H49" i="313"/>
  <c r="J49" i="313"/>
  <c r="C50" i="313"/>
  <c r="H50" i="313"/>
  <c r="J50" i="313"/>
  <c r="H51" i="313"/>
  <c r="I51" i="313"/>
  <c r="J51" i="313"/>
  <c r="H4" i="314"/>
  <c r="J4" i="314"/>
  <c r="C5" i="314"/>
  <c r="H5" i="314"/>
  <c r="J5" i="314"/>
  <c r="C6" i="314"/>
  <c r="J6" i="314"/>
  <c r="C7" i="314"/>
  <c r="H7" i="314"/>
  <c r="J7" i="314"/>
  <c r="C8" i="314"/>
  <c r="H8" i="314"/>
  <c r="J8" i="314"/>
  <c r="C9" i="314"/>
  <c r="H9" i="314"/>
  <c r="J9" i="314"/>
  <c r="C10" i="314"/>
  <c r="H10" i="314"/>
  <c r="J10" i="314"/>
  <c r="C11" i="314"/>
  <c r="H11" i="314"/>
  <c r="J11" i="314"/>
  <c r="C12" i="314"/>
  <c r="H12" i="314"/>
  <c r="J12" i="314"/>
  <c r="C13" i="314"/>
  <c r="H13" i="314"/>
  <c r="J13" i="314"/>
  <c r="C14" i="314"/>
  <c r="H14" i="314"/>
  <c r="J14" i="314"/>
  <c r="C15" i="314"/>
  <c r="H15" i="314"/>
  <c r="J15" i="314"/>
  <c r="C16" i="314"/>
  <c r="H16" i="314"/>
  <c r="J16" i="314"/>
  <c r="C17" i="314"/>
  <c r="H17" i="314"/>
  <c r="J17" i="314"/>
  <c r="C18" i="314"/>
  <c r="H18" i="314"/>
  <c r="J18" i="314"/>
  <c r="C19" i="314"/>
  <c r="H19" i="314"/>
  <c r="J19" i="314"/>
  <c r="C20" i="314"/>
  <c r="H20" i="314"/>
  <c r="J20" i="314"/>
  <c r="C21" i="314"/>
  <c r="H21" i="314"/>
  <c r="J21" i="314"/>
  <c r="C22" i="314"/>
  <c r="H22" i="314"/>
  <c r="J22" i="314"/>
  <c r="C23" i="314"/>
  <c r="H23" i="314"/>
  <c r="J23" i="314"/>
  <c r="C24" i="314"/>
  <c r="H24" i="314"/>
  <c r="J24" i="314"/>
  <c r="C25" i="314"/>
  <c r="H25" i="314"/>
  <c r="J25" i="314"/>
  <c r="C26" i="314"/>
  <c r="H26" i="314"/>
  <c r="J26" i="314"/>
  <c r="C27" i="314"/>
  <c r="H27" i="314"/>
  <c r="J27" i="314"/>
  <c r="C28" i="314"/>
  <c r="H28" i="314"/>
  <c r="J28" i="314"/>
  <c r="C29" i="314"/>
  <c r="H29" i="314"/>
  <c r="J29" i="314"/>
  <c r="C30" i="314"/>
  <c r="H30" i="314"/>
  <c r="J30" i="314"/>
  <c r="C31" i="314"/>
  <c r="H31" i="314"/>
  <c r="J31" i="314"/>
  <c r="C32" i="314"/>
  <c r="H32" i="314"/>
  <c r="J32" i="314"/>
  <c r="C33" i="314"/>
  <c r="H33" i="314"/>
  <c r="J33" i="314"/>
  <c r="C34" i="314"/>
  <c r="H34" i="314"/>
  <c r="J34" i="314"/>
  <c r="C35" i="314"/>
  <c r="H35" i="314"/>
  <c r="J35" i="314"/>
  <c r="C36" i="314"/>
  <c r="H36" i="314"/>
  <c r="J36" i="314"/>
  <c r="C37" i="314"/>
  <c r="H37" i="314"/>
  <c r="J37" i="314"/>
  <c r="C38" i="314"/>
  <c r="H38" i="314"/>
  <c r="J38" i="314"/>
  <c r="C39" i="314"/>
  <c r="H39" i="314"/>
  <c r="J39" i="314"/>
  <c r="C40" i="314"/>
  <c r="H40" i="314"/>
  <c r="J40" i="314"/>
  <c r="C41" i="314"/>
  <c r="H41" i="314"/>
  <c r="J41" i="314"/>
  <c r="C42" i="314"/>
  <c r="H42" i="314"/>
  <c r="J42" i="314"/>
  <c r="C43" i="314"/>
  <c r="H43" i="314"/>
  <c r="J43" i="314"/>
  <c r="C44" i="314"/>
  <c r="H44" i="314"/>
  <c r="J44" i="314"/>
  <c r="C45" i="314"/>
  <c r="H45" i="314"/>
  <c r="J45" i="314"/>
  <c r="C46" i="314"/>
  <c r="H46" i="314"/>
  <c r="J46" i="314"/>
  <c r="C47" i="314"/>
  <c r="H47" i="314"/>
  <c r="J47" i="314"/>
  <c r="C48" i="314"/>
  <c r="H48" i="314"/>
  <c r="J48" i="314"/>
  <c r="C49" i="314"/>
  <c r="H49" i="314"/>
  <c r="J49" i="314"/>
  <c r="C50" i="314"/>
  <c r="H50" i="314"/>
  <c r="J50" i="314"/>
  <c r="H51" i="314"/>
  <c r="I51" i="314"/>
  <c r="J51" i="314"/>
  <c r="J4" i="315"/>
  <c r="C5" i="315"/>
  <c r="J5" i="315"/>
  <c r="C6" i="315"/>
  <c r="J6" i="315"/>
  <c r="C7" i="315"/>
  <c r="J7" i="315"/>
  <c r="C8" i="315"/>
  <c r="J8" i="315"/>
  <c r="C9" i="315"/>
  <c r="J9" i="315"/>
  <c r="C10" i="315"/>
  <c r="J10" i="315"/>
  <c r="C11" i="315"/>
  <c r="J11" i="315"/>
  <c r="C12" i="315"/>
  <c r="J12" i="315"/>
  <c r="C13" i="315"/>
  <c r="J13" i="315"/>
  <c r="C14" i="315"/>
  <c r="J14" i="315"/>
  <c r="C15" i="315"/>
  <c r="J15" i="315"/>
  <c r="C16" i="315"/>
  <c r="J16" i="315"/>
  <c r="C17" i="315"/>
  <c r="J17" i="315"/>
  <c r="C18" i="315"/>
  <c r="J18" i="315"/>
  <c r="C19" i="315"/>
  <c r="J19" i="315"/>
  <c r="C20" i="315"/>
  <c r="J20" i="315"/>
  <c r="C21" i="315"/>
  <c r="H21" i="315"/>
  <c r="J21" i="315"/>
  <c r="C22" i="315"/>
  <c r="H22" i="315"/>
  <c r="J22" i="315"/>
  <c r="C23" i="315"/>
  <c r="H23" i="315"/>
  <c r="J23" i="315"/>
  <c r="C24" i="315"/>
  <c r="H24" i="315"/>
  <c r="J24" i="315"/>
  <c r="C25" i="315"/>
  <c r="H25" i="315"/>
  <c r="J25" i="315"/>
  <c r="C26" i="315"/>
  <c r="H26" i="315"/>
  <c r="J26" i="315"/>
  <c r="C27" i="315"/>
  <c r="H27" i="315"/>
  <c r="J27" i="315"/>
  <c r="C28" i="315"/>
  <c r="H28" i="315"/>
  <c r="J28" i="315"/>
  <c r="C29" i="315"/>
  <c r="H29" i="315"/>
  <c r="J29" i="315"/>
  <c r="C30" i="315"/>
  <c r="H30" i="315"/>
  <c r="J30" i="315"/>
  <c r="C31" i="315"/>
  <c r="H31" i="315"/>
  <c r="J31" i="315"/>
  <c r="C32" i="315"/>
  <c r="H32" i="315"/>
  <c r="J32" i="315"/>
  <c r="C33" i="315"/>
  <c r="H33" i="315"/>
  <c r="J33" i="315"/>
  <c r="C34" i="315"/>
  <c r="H34" i="315"/>
  <c r="J34" i="315"/>
  <c r="C35" i="315"/>
  <c r="H35" i="315"/>
  <c r="J35" i="315"/>
  <c r="C36" i="315"/>
  <c r="H36" i="315"/>
  <c r="J36" i="315"/>
  <c r="C37" i="315"/>
  <c r="H37" i="315"/>
  <c r="J37" i="315"/>
  <c r="C38" i="315"/>
  <c r="H38" i="315"/>
  <c r="J38" i="315"/>
  <c r="C39" i="315"/>
  <c r="H39" i="315"/>
  <c r="J39" i="315"/>
  <c r="C40" i="315"/>
  <c r="H40" i="315"/>
  <c r="J40" i="315"/>
  <c r="C41" i="315"/>
  <c r="H41" i="315"/>
  <c r="J41" i="315"/>
  <c r="C42" i="315"/>
  <c r="H42" i="315"/>
  <c r="J42" i="315"/>
  <c r="C43" i="315"/>
  <c r="H43" i="315"/>
  <c r="J43" i="315"/>
  <c r="C44" i="315"/>
  <c r="H44" i="315"/>
  <c r="J44" i="315"/>
  <c r="C45" i="315"/>
  <c r="H45" i="315"/>
  <c r="J45" i="315"/>
  <c r="C46" i="315"/>
  <c r="H46" i="315"/>
  <c r="J46" i="315"/>
  <c r="C47" i="315"/>
  <c r="H47" i="315"/>
  <c r="J47" i="315"/>
  <c r="C48" i="315"/>
  <c r="H48" i="315"/>
  <c r="J48" i="315"/>
  <c r="C49" i="315"/>
  <c r="H49" i="315"/>
  <c r="J49" i="315"/>
  <c r="C50" i="315"/>
  <c r="H50" i="315"/>
  <c r="J50" i="315"/>
  <c r="H51" i="315"/>
  <c r="I51" i="315"/>
  <c r="J51" i="315"/>
  <c r="J4" i="316"/>
  <c r="C5" i="316"/>
  <c r="J5" i="316"/>
  <c r="C6" i="316"/>
  <c r="J6" i="316"/>
  <c r="C7" i="316"/>
  <c r="J7" i="316"/>
  <c r="C8" i="316"/>
  <c r="J8" i="316"/>
  <c r="C9" i="316"/>
  <c r="J9" i="316"/>
  <c r="C10" i="316"/>
  <c r="J10" i="316"/>
  <c r="C11" i="316"/>
  <c r="J11" i="316"/>
  <c r="C12" i="316"/>
  <c r="J12" i="316"/>
  <c r="C13" i="316"/>
  <c r="J13" i="316"/>
  <c r="C14" i="316"/>
  <c r="J14" i="316"/>
  <c r="C15" i="316"/>
  <c r="J15" i="316"/>
  <c r="C16" i="316"/>
  <c r="J16" i="316"/>
  <c r="C17" i="316"/>
  <c r="J17" i="316"/>
  <c r="C18" i="316"/>
  <c r="J18" i="316"/>
  <c r="C19" i="316"/>
  <c r="J19" i="316"/>
  <c r="C20" i="316"/>
  <c r="J20" i="316"/>
  <c r="C21" i="316"/>
  <c r="H21" i="316"/>
  <c r="J21" i="316"/>
  <c r="C22" i="316"/>
  <c r="H22" i="316"/>
  <c r="J22" i="316"/>
  <c r="C23" i="316"/>
  <c r="H23" i="316"/>
  <c r="J23" i="316"/>
  <c r="C24" i="316"/>
  <c r="H24" i="316"/>
  <c r="J24" i="316"/>
  <c r="C25" i="316"/>
  <c r="H25" i="316"/>
  <c r="J25" i="316"/>
  <c r="C26" i="316"/>
  <c r="H26" i="316"/>
  <c r="J26" i="316"/>
  <c r="C27" i="316"/>
  <c r="H27" i="316"/>
  <c r="J27" i="316"/>
  <c r="C28" i="316"/>
  <c r="H28" i="316"/>
  <c r="J28" i="316"/>
  <c r="C29" i="316"/>
  <c r="H29" i="316"/>
  <c r="J29" i="316"/>
  <c r="C30" i="316"/>
  <c r="H30" i="316"/>
  <c r="J30" i="316"/>
  <c r="C31" i="316"/>
  <c r="H31" i="316"/>
  <c r="J31" i="316"/>
  <c r="C32" i="316"/>
  <c r="H32" i="316"/>
  <c r="J32" i="316"/>
  <c r="C33" i="316"/>
  <c r="H33" i="316"/>
  <c r="J33" i="316"/>
  <c r="C34" i="316"/>
  <c r="H34" i="316"/>
  <c r="J34" i="316"/>
  <c r="C35" i="316"/>
  <c r="H35" i="316"/>
  <c r="J35" i="316"/>
  <c r="C36" i="316"/>
  <c r="H36" i="316"/>
  <c r="J36" i="316"/>
  <c r="C37" i="316"/>
  <c r="H37" i="316"/>
  <c r="J37" i="316"/>
  <c r="C38" i="316"/>
  <c r="H38" i="316"/>
  <c r="J38" i="316"/>
  <c r="C39" i="316"/>
  <c r="H39" i="316"/>
  <c r="J39" i="316"/>
  <c r="C40" i="316"/>
  <c r="H40" i="316"/>
  <c r="J40" i="316"/>
  <c r="C41" i="316"/>
  <c r="H41" i="316"/>
  <c r="J41" i="316"/>
  <c r="C42" i="316"/>
  <c r="H42" i="316"/>
  <c r="J42" i="316"/>
  <c r="C43" i="316"/>
  <c r="H43" i="316"/>
  <c r="J43" i="316"/>
  <c r="C44" i="316"/>
  <c r="H44" i="316"/>
  <c r="J44" i="316"/>
  <c r="C45" i="316"/>
  <c r="H45" i="316"/>
  <c r="J45" i="316"/>
  <c r="C46" i="316"/>
  <c r="H46" i="316"/>
  <c r="J46" i="316"/>
  <c r="C47" i="316"/>
  <c r="H47" i="316"/>
  <c r="J47" i="316"/>
  <c r="C48" i="316"/>
  <c r="H48" i="316"/>
  <c r="J48" i="316"/>
  <c r="C49" i="316"/>
  <c r="H49" i="316"/>
  <c r="J49" i="316"/>
  <c r="C50" i="316"/>
  <c r="H50" i="316"/>
  <c r="J50" i="316"/>
  <c r="H51" i="316"/>
  <c r="I51" i="316"/>
  <c r="J51" i="316"/>
  <c r="J4" i="317"/>
  <c r="C5" i="317"/>
  <c r="J5" i="317"/>
  <c r="C6" i="317"/>
  <c r="J6" i="317"/>
  <c r="C7" i="317"/>
  <c r="J7" i="317"/>
  <c r="C8" i="317"/>
  <c r="J8" i="317"/>
  <c r="C9" i="317"/>
  <c r="J9" i="317"/>
  <c r="C10" i="317"/>
  <c r="J10" i="317"/>
  <c r="C11" i="317"/>
  <c r="J11" i="317"/>
  <c r="C12" i="317"/>
  <c r="J12" i="317"/>
  <c r="C13" i="317"/>
  <c r="J13" i="317"/>
  <c r="C14" i="317"/>
  <c r="J14" i="317"/>
  <c r="C15" i="317"/>
  <c r="J15" i="317"/>
  <c r="C16" i="317"/>
  <c r="J16" i="317"/>
  <c r="C17" i="317"/>
  <c r="J17" i="317"/>
  <c r="C18" i="317"/>
  <c r="J18" i="317"/>
  <c r="C19" i="317"/>
  <c r="J19" i="317"/>
  <c r="C20" i="317"/>
  <c r="J20" i="317"/>
  <c r="C21" i="317"/>
  <c r="H21" i="317"/>
  <c r="J21" i="317"/>
  <c r="C22" i="317"/>
  <c r="H22" i="317"/>
  <c r="J22" i="317"/>
  <c r="C23" i="317"/>
  <c r="H23" i="317"/>
  <c r="J23" i="317"/>
  <c r="C24" i="317"/>
  <c r="H24" i="317"/>
  <c r="J24" i="317"/>
  <c r="C25" i="317"/>
  <c r="H25" i="317"/>
  <c r="J25" i="317"/>
  <c r="C26" i="317"/>
  <c r="H26" i="317"/>
  <c r="J26" i="317"/>
  <c r="C27" i="317"/>
  <c r="H27" i="317"/>
  <c r="J27" i="317"/>
  <c r="C28" i="317"/>
  <c r="H28" i="317"/>
  <c r="J28" i="317"/>
  <c r="C29" i="317"/>
  <c r="H29" i="317"/>
  <c r="J29" i="317"/>
  <c r="C30" i="317"/>
  <c r="H30" i="317"/>
  <c r="J30" i="317"/>
  <c r="C31" i="317"/>
  <c r="H31" i="317"/>
  <c r="J31" i="317"/>
  <c r="C32" i="317"/>
  <c r="H32" i="317"/>
  <c r="J32" i="317"/>
  <c r="C33" i="317"/>
  <c r="H33" i="317"/>
  <c r="J33" i="317"/>
  <c r="C34" i="317"/>
  <c r="H34" i="317"/>
  <c r="J34" i="317"/>
  <c r="C35" i="317"/>
  <c r="H35" i="317"/>
  <c r="J35" i="317"/>
  <c r="C36" i="317"/>
  <c r="H36" i="317"/>
  <c r="J36" i="317"/>
  <c r="C37" i="317"/>
  <c r="H37" i="317"/>
  <c r="J37" i="317"/>
  <c r="C38" i="317"/>
  <c r="H38" i="317"/>
  <c r="J38" i="317"/>
  <c r="C39" i="317"/>
  <c r="H39" i="317"/>
  <c r="J39" i="317"/>
  <c r="C40" i="317"/>
  <c r="H40" i="317"/>
  <c r="J40" i="317"/>
  <c r="C41" i="317"/>
  <c r="H41" i="317"/>
  <c r="J41" i="317"/>
  <c r="C42" i="317"/>
  <c r="H42" i="317"/>
  <c r="J42" i="317"/>
  <c r="C43" i="317"/>
  <c r="H43" i="317"/>
  <c r="J43" i="317"/>
  <c r="C44" i="317"/>
  <c r="H44" i="317"/>
  <c r="J44" i="317"/>
  <c r="C45" i="317"/>
  <c r="H45" i="317"/>
  <c r="J45" i="317"/>
  <c r="C46" i="317"/>
  <c r="H46" i="317"/>
  <c r="J46" i="317"/>
  <c r="C47" i="317"/>
  <c r="H47" i="317"/>
  <c r="J47" i="317"/>
  <c r="C48" i="317"/>
  <c r="H48" i="317"/>
  <c r="J48" i="317"/>
  <c r="C49" i="317"/>
  <c r="H49" i="317"/>
  <c r="J49" i="317"/>
  <c r="C50" i="317"/>
  <c r="H50" i="317"/>
  <c r="J50" i="317"/>
  <c r="H51" i="317"/>
  <c r="I51" i="317"/>
  <c r="J51" i="317"/>
  <c r="J4" i="318"/>
  <c r="C5" i="318"/>
  <c r="J5" i="318"/>
  <c r="C6" i="318"/>
  <c r="J6" i="318"/>
  <c r="C7" i="318"/>
  <c r="J7" i="318"/>
  <c r="C8" i="318"/>
  <c r="J8" i="318"/>
  <c r="C9" i="318"/>
  <c r="J9" i="318"/>
  <c r="C10" i="318"/>
  <c r="J10" i="318"/>
  <c r="C11" i="318"/>
  <c r="J11" i="318"/>
  <c r="C12" i="318"/>
  <c r="J12" i="318"/>
  <c r="C13" i="318"/>
  <c r="J13" i="318"/>
  <c r="C14" i="318"/>
  <c r="J14" i="318"/>
  <c r="C15" i="318"/>
  <c r="J15" i="318"/>
  <c r="C16" i="318"/>
  <c r="J16" i="318"/>
  <c r="C17" i="318"/>
  <c r="J17" i="318"/>
  <c r="C18" i="318"/>
  <c r="J18" i="318"/>
  <c r="C19" i="318"/>
  <c r="J19" i="318"/>
  <c r="C20" i="318"/>
  <c r="J20" i="318"/>
  <c r="C21" i="318"/>
  <c r="H21" i="318"/>
  <c r="J21" i="318"/>
  <c r="C22" i="318"/>
  <c r="H22" i="318"/>
  <c r="J22" i="318"/>
  <c r="C23" i="318"/>
  <c r="H23" i="318"/>
  <c r="J23" i="318"/>
  <c r="C24" i="318"/>
  <c r="H24" i="318"/>
  <c r="J24" i="318"/>
  <c r="C25" i="318"/>
  <c r="H25" i="318"/>
  <c r="J25" i="318"/>
  <c r="C26" i="318"/>
  <c r="H26" i="318"/>
  <c r="J26" i="318"/>
  <c r="C27" i="318"/>
  <c r="H27" i="318"/>
  <c r="J27" i="318"/>
  <c r="C28" i="318"/>
  <c r="H28" i="318"/>
  <c r="J28" i="318"/>
  <c r="C29" i="318"/>
  <c r="H29" i="318"/>
  <c r="J29" i="318"/>
  <c r="C30" i="318"/>
  <c r="H30" i="318"/>
  <c r="J30" i="318"/>
  <c r="C31" i="318"/>
  <c r="H31" i="318"/>
  <c r="J31" i="318"/>
  <c r="C32" i="318"/>
  <c r="H32" i="318"/>
  <c r="J32" i="318"/>
  <c r="C33" i="318"/>
  <c r="H33" i="318"/>
  <c r="J33" i="318"/>
  <c r="C34" i="318"/>
  <c r="H34" i="318"/>
  <c r="J34" i="318"/>
  <c r="C35" i="318"/>
  <c r="H35" i="318"/>
  <c r="J35" i="318"/>
  <c r="C36" i="318"/>
  <c r="H36" i="318"/>
  <c r="J36" i="318"/>
  <c r="C37" i="318"/>
  <c r="H37" i="318"/>
  <c r="J37" i="318"/>
  <c r="C38" i="318"/>
  <c r="H38" i="318"/>
  <c r="J38" i="318"/>
  <c r="C39" i="318"/>
  <c r="H39" i="318"/>
  <c r="J39" i="318"/>
  <c r="C40" i="318"/>
  <c r="H40" i="318"/>
  <c r="J40" i="318"/>
  <c r="C41" i="318"/>
  <c r="H41" i="318"/>
  <c r="J41" i="318"/>
  <c r="C42" i="318"/>
  <c r="H42" i="318"/>
  <c r="J42" i="318"/>
  <c r="C43" i="318"/>
  <c r="H43" i="318"/>
  <c r="J43" i="318"/>
  <c r="C44" i="318"/>
  <c r="H44" i="318"/>
  <c r="J44" i="318"/>
  <c r="C45" i="318"/>
  <c r="H45" i="318"/>
  <c r="J45" i="318"/>
  <c r="C46" i="318"/>
  <c r="H46" i="318"/>
  <c r="J46" i="318"/>
  <c r="C47" i="318"/>
  <c r="H47" i="318"/>
  <c r="J47" i="318"/>
  <c r="C48" i="318"/>
  <c r="H48" i="318"/>
  <c r="J48" i="318"/>
  <c r="C49" i="318"/>
  <c r="H49" i="318"/>
  <c r="J49" i="318"/>
  <c r="C50" i="318"/>
  <c r="H50" i="318"/>
  <c r="J50" i="318"/>
  <c r="H51" i="318"/>
  <c r="I51" i="318"/>
  <c r="J51" i="318"/>
  <c r="J4" i="319"/>
  <c r="C5" i="319"/>
  <c r="J5" i="319"/>
  <c r="C6" i="319"/>
  <c r="J6" i="319"/>
  <c r="C7" i="319"/>
  <c r="J7" i="319"/>
  <c r="C8" i="319"/>
  <c r="J8" i="319"/>
  <c r="C9" i="319"/>
  <c r="J9" i="319"/>
  <c r="C10" i="319"/>
  <c r="J10" i="319"/>
  <c r="C11" i="319"/>
  <c r="J11" i="319"/>
  <c r="C12" i="319"/>
  <c r="J12" i="319"/>
  <c r="C13" i="319"/>
  <c r="J13" i="319"/>
  <c r="C14" i="319"/>
  <c r="J14" i="319"/>
  <c r="C15" i="319"/>
  <c r="J15" i="319"/>
  <c r="C16" i="319"/>
  <c r="J16" i="319"/>
  <c r="C17" i="319"/>
  <c r="J17" i="319"/>
  <c r="C18" i="319"/>
  <c r="J18" i="319"/>
  <c r="C19" i="319"/>
  <c r="J19" i="319"/>
  <c r="C20" i="319"/>
  <c r="J20" i="319"/>
  <c r="C21" i="319"/>
  <c r="H21" i="319"/>
  <c r="J21" i="319"/>
  <c r="C22" i="319"/>
  <c r="H22" i="319"/>
  <c r="J22" i="319"/>
  <c r="C23" i="319"/>
  <c r="H23" i="319"/>
  <c r="J23" i="319"/>
  <c r="C24" i="319"/>
  <c r="H24" i="319"/>
  <c r="J24" i="319"/>
  <c r="C25" i="319"/>
  <c r="H25" i="319"/>
  <c r="J25" i="319"/>
  <c r="C26" i="319"/>
  <c r="H26" i="319"/>
  <c r="J26" i="319"/>
  <c r="C27" i="319"/>
  <c r="H27" i="319"/>
  <c r="J27" i="319"/>
  <c r="C28" i="319"/>
  <c r="H28" i="319"/>
  <c r="J28" i="319"/>
  <c r="C29" i="319"/>
  <c r="H29" i="319"/>
  <c r="J29" i="319"/>
  <c r="C30" i="319"/>
  <c r="H30" i="319"/>
  <c r="J30" i="319"/>
  <c r="C31" i="319"/>
  <c r="H31" i="319"/>
  <c r="J31" i="319"/>
  <c r="C32" i="319"/>
  <c r="H32" i="319"/>
  <c r="J32" i="319"/>
  <c r="C33" i="319"/>
  <c r="H33" i="319"/>
  <c r="J33" i="319"/>
  <c r="C34" i="319"/>
  <c r="H34" i="319"/>
  <c r="J34" i="319"/>
  <c r="C35" i="319"/>
  <c r="H35" i="319"/>
  <c r="J35" i="319"/>
  <c r="C36" i="319"/>
  <c r="H36" i="319"/>
  <c r="J36" i="319"/>
  <c r="C37" i="319"/>
  <c r="H37" i="319"/>
  <c r="J37" i="319"/>
  <c r="C38" i="319"/>
  <c r="H38" i="319"/>
  <c r="J38" i="319"/>
  <c r="C39" i="319"/>
  <c r="H39" i="319"/>
  <c r="J39" i="319"/>
  <c r="C40" i="319"/>
  <c r="H40" i="319"/>
  <c r="J40" i="319"/>
  <c r="C41" i="319"/>
  <c r="H41" i="319"/>
  <c r="J41" i="319"/>
  <c r="C42" i="319"/>
  <c r="H42" i="319"/>
  <c r="J42" i="319"/>
  <c r="C43" i="319"/>
  <c r="H43" i="319"/>
  <c r="J43" i="319"/>
  <c r="C44" i="319"/>
  <c r="H44" i="319"/>
  <c r="J44" i="319"/>
  <c r="C45" i="319"/>
  <c r="H45" i="319"/>
  <c r="J45" i="319"/>
  <c r="C46" i="319"/>
  <c r="H46" i="319"/>
  <c r="J46" i="319"/>
  <c r="C47" i="319"/>
  <c r="H47" i="319"/>
  <c r="J47" i="319"/>
  <c r="C48" i="319"/>
  <c r="H48" i="319"/>
  <c r="J48" i="319"/>
  <c r="C49" i="319"/>
  <c r="H49" i="319"/>
  <c r="J49" i="319"/>
  <c r="C50" i="319"/>
  <c r="H50" i="319"/>
  <c r="J50" i="319"/>
  <c r="H51" i="319"/>
  <c r="I51" i="319"/>
  <c r="J51" i="319"/>
  <c r="J4" i="320"/>
  <c r="C5" i="320"/>
  <c r="J5" i="320"/>
  <c r="C6" i="320"/>
  <c r="J6" i="320"/>
  <c r="C7" i="320"/>
  <c r="J7" i="320"/>
  <c r="C8" i="320"/>
  <c r="J8" i="320"/>
  <c r="C9" i="320"/>
  <c r="J9" i="320"/>
  <c r="C10" i="320"/>
  <c r="J10" i="320"/>
  <c r="C11" i="320"/>
  <c r="J11" i="320"/>
  <c r="C12" i="320"/>
  <c r="J12" i="320"/>
  <c r="C13" i="320"/>
  <c r="J13" i="320"/>
  <c r="C14" i="320"/>
  <c r="J14" i="320"/>
  <c r="C15" i="320"/>
  <c r="J15" i="320"/>
  <c r="C16" i="320"/>
  <c r="J16" i="320"/>
  <c r="C17" i="320"/>
  <c r="J17" i="320"/>
  <c r="C18" i="320"/>
  <c r="J18" i="320"/>
  <c r="C19" i="320"/>
  <c r="J19" i="320"/>
  <c r="C20" i="320"/>
  <c r="J20" i="320"/>
  <c r="C21" i="320"/>
  <c r="H21" i="320"/>
  <c r="J21" i="320"/>
  <c r="C22" i="320"/>
  <c r="H22" i="320"/>
  <c r="J22" i="320"/>
  <c r="C23" i="320"/>
  <c r="H23" i="320"/>
  <c r="J23" i="320"/>
  <c r="C24" i="320"/>
  <c r="H24" i="320"/>
  <c r="J24" i="320"/>
  <c r="C25" i="320"/>
  <c r="H25" i="320"/>
  <c r="J25" i="320"/>
  <c r="C26" i="320"/>
  <c r="H26" i="320"/>
  <c r="J26" i="320"/>
  <c r="C27" i="320"/>
  <c r="H27" i="320"/>
  <c r="J27" i="320"/>
  <c r="C28" i="320"/>
  <c r="H28" i="320"/>
  <c r="J28" i="320"/>
  <c r="C29" i="320"/>
  <c r="H29" i="320"/>
  <c r="J29" i="320"/>
  <c r="C30" i="320"/>
  <c r="H30" i="320"/>
  <c r="J30" i="320"/>
  <c r="C31" i="320"/>
  <c r="H31" i="320"/>
  <c r="J31" i="320"/>
  <c r="C32" i="320"/>
  <c r="H32" i="320"/>
  <c r="J32" i="320"/>
  <c r="C33" i="320"/>
  <c r="H33" i="320"/>
  <c r="J33" i="320"/>
  <c r="C34" i="320"/>
  <c r="H34" i="320"/>
  <c r="J34" i="320"/>
  <c r="C35" i="320"/>
  <c r="H35" i="320"/>
  <c r="J35" i="320"/>
  <c r="C36" i="320"/>
  <c r="H36" i="320"/>
  <c r="J36" i="320"/>
  <c r="C37" i="320"/>
  <c r="H37" i="320"/>
  <c r="J37" i="320"/>
  <c r="C38" i="320"/>
  <c r="H38" i="320"/>
  <c r="J38" i="320"/>
  <c r="C39" i="320"/>
  <c r="H39" i="320"/>
  <c r="J39" i="320"/>
  <c r="C40" i="320"/>
  <c r="H40" i="320"/>
  <c r="J40" i="320"/>
  <c r="C41" i="320"/>
  <c r="H41" i="320"/>
  <c r="J41" i="320"/>
  <c r="C42" i="320"/>
  <c r="H42" i="320"/>
  <c r="J42" i="320"/>
  <c r="C43" i="320"/>
  <c r="H43" i="320"/>
  <c r="J43" i="320"/>
  <c r="C44" i="320"/>
  <c r="H44" i="320"/>
  <c r="J44" i="320"/>
  <c r="C45" i="320"/>
  <c r="H45" i="320"/>
  <c r="J45" i="320"/>
  <c r="C46" i="320"/>
  <c r="H46" i="320"/>
  <c r="J46" i="320"/>
  <c r="C47" i="320"/>
  <c r="H47" i="320"/>
  <c r="J47" i="320"/>
  <c r="C48" i="320"/>
  <c r="H48" i="320"/>
  <c r="J48" i="320"/>
  <c r="C49" i="320"/>
  <c r="H49" i="320"/>
  <c r="J49" i="320"/>
  <c r="C50" i="320"/>
  <c r="H50" i="320"/>
  <c r="J50" i="320"/>
  <c r="H51" i="320"/>
  <c r="I51" i="320"/>
  <c r="J51" i="320"/>
  <c r="J4" i="321"/>
  <c r="C5" i="321"/>
  <c r="J5" i="321"/>
  <c r="C6" i="321"/>
  <c r="J6" i="321"/>
  <c r="C7" i="321"/>
  <c r="J7" i="321"/>
  <c r="C8" i="321"/>
  <c r="J8" i="321"/>
  <c r="C9" i="321"/>
  <c r="J9" i="321"/>
  <c r="C10" i="321"/>
  <c r="J10" i="321"/>
  <c r="C11" i="321"/>
  <c r="J11" i="321"/>
  <c r="C12" i="321"/>
  <c r="J12" i="321"/>
  <c r="C13" i="321"/>
  <c r="J13" i="321"/>
  <c r="C14" i="321"/>
  <c r="J14" i="321"/>
  <c r="C15" i="321"/>
  <c r="J15" i="321"/>
  <c r="C16" i="321"/>
  <c r="J16" i="321"/>
  <c r="C17" i="321"/>
  <c r="J17" i="321"/>
  <c r="C18" i="321"/>
  <c r="J18" i="321"/>
  <c r="C19" i="321"/>
  <c r="J19" i="321"/>
  <c r="C20" i="321"/>
  <c r="J20" i="321"/>
  <c r="C21" i="321"/>
  <c r="H21" i="321"/>
  <c r="J21" i="321"/>
  <c r="C22" i="321"/>
  <c r="H22" i="321"/>
  <c r="J22" i="321"/>
  <c r="C23" i="321"/>
  <c r="H23" i="321"/>
  <c r="J23" i="321"/>
  <c r="C24" i="321"/>
  <c r="H24" i="321"/>
  <c r="J24" i="321"/>
  <c r="C25" i="321"/>
  <c r="H25" i="321"/>
  <c r="J25" i="321"/>
  <c r="C26" i="321"/>
  <c r="H26" i="321"/>
  <c r="J26" i="321"/>
  <c r="C27" i="321"/>
  <c r="H27" i="321"/>
  <c r="J27" i="321"/>
  <c r="C28" i="321"/>
  <c r="H28" i="321"/>
  <c r="J28" i="321"/>
  <c r="C29" i="321"/>
  <c r="H29" i="321"/>
  <c r="J29" i="321"/>
  <c r="C30" i="321"/>
  <c r="H30" i="321"/>
  <c r="J30" i="321"/>
  <c r="C31" i="321"/>
  <c r="H31" i="321"/>
  <c r="J31" i="321"/>
  <c r="C32" i="321"/>
  <c r="H32" i="321"/>
  <c r="J32" i="321"/>
  <c r="C33" i="321"/>
  <c r="H33" i="321"/>
  <c r="J33" i="321"/>
  <c r="C34" i="321"/>
  <c r="H34" i="321"/>
  <c r="J34" i="321"/>
  <c r="C35" i="321"/>
  <c r="H35" i="321"/>
  <c r="J35" i="321"/>
  <c r="C36" i="321"/>
  <c r="H36" i="321"/>
  <c r="J36" i="321"/>
  <c r="C37" i="321"/>
  <c r="H37" i="321"/>
  <c r="J37" i="321"/>
  <c r="C38" i="321"/>
  <c r="H38" i="321"/>
  <c r="J38" i="321"/>
  <c r="C39" i="321"/>
  <c r="H39" i="321"/>
  <c r="J39" i="321"/>
  <c r="C40" i="321"/>
  <c r="H40" i="321"/>
  <c r="J40" i="321"/>
  <c r="C41" i="321"/>
  <c r="H41" i="321"/>
  <c r="J41" i="321"/>
  <c r="C42" i="321"/>
  <c r="H42" i="321"/>
  <c r="J42" i="321"/>
  <c r="C43" i="321"/>
  <c r="H43" i="321"/>
  <c r="J43" i="321"/>
  <c r="C44" i="321"/>
  <c r="H44" i="321"/>
  <c r="J44" i="321"/>
  <c r="C45" i="321"/>
  <c r="H45" i="321"/>
  <c r="J45" i="321"/>
  <c r="C46" i="321"/>
  <c r="H46" i="321"/>
  <c r="J46" i="321"/>
  <c r="C47" i="321"/>
  <c r="H47" i="321"/>
  <c r="J47" i="321"/>
  <c r="C48" i="321"/>
  <c r="H48" i="321"/>
  <c r="J48" i="321"/>
  <c r="C49" i="321"/>
  <c r="H49" i="321"/>
  <c r="J49" i="321"/>
  <c r="C50" i="321"/>
  <c r="H50" i="321"/>
  <c r="J50" i="321"/>
  <c r="H51" i="321"/>
  <c r="I51" i="321"/>
  <c r="J51" i="321"/>
  <c r="J4" i="322"/>
  <c r="C5" i="322"/>
  <c r="J5" i="322"/>
  <c r="C6" i="322"/>
  <c r="J6" i="322"/>
  <c r="C7" i="322"/>
  <c r="J7" i="322"/>
  <c r="C8" i="322"/>
  <c r="J8" i="322"/>
  <c r="C9" i="322"/>
  <c r="J9" i="322"/>
  <c r="C10" i="322"/>
  <c r="J10" i="322"/>
  <c r="C11" i="322"/>
  <c r="J11" i="322"/>
  <c r="C12" i="322"/>
  <c r="J12" i="322"/>
  <c r="C13" i="322"/>
  <c r="J13" i="322"/>
  <c r="C14" i="322"/>
  <c r="J14" i="322"/>
  <c r="C15" i="322"/>
  <c r="J15" i="322"/>
  <c r="C16" i="322"/>
  <c r="J16" i="322"/>
  <c r="C17" i="322"/>
  <c r="J17" i="322"/>
  <c r="C18" i="322"/>
  <c r="J18" i="322"/>
  <c r="C19" i="322"/>
  <c r="J19" i="322"/>
  <c r="C20" i="322"/>
  <c r="J20" i="322"/>
  <c r="C21" i="322"/>
  <c r="H21" i="322"/>
  <c r="J21" i="322"/>
  <c r="C22" i="322"/>
  <c r="H22" i="322"/>
  <c r="J22" i="322"/>
  <c r="C23" i="322"/>
  <c r="H23" i="322"/>
  <c r="J23" i="322"/>
  <c r="C24" i="322"/>
  <c r="H24" i="322"/>
  <c r="J24" i="322"/>
  <c r="C25" i="322"/>
  <c r="H25" i="322"/>
  <c r="J25" i="322"/>
  <c r="C26" i="322"/>
  <c r="H26" i="322"/>
  <c r="J26" i="322"/>
  <c r="C27" i="322"/>
  <c r="H27" i="322"/>
  <c r="J27" i="322"/>
  <c r="C28" i="322"/>
  <c r="H28" i="322"/>
  <c r="J28" i="322"/>
  <c r="C29" i="322"/>
  <c r="H29" i="322"/>
  <c r="J29" i="322"/>
  <c r="C30" i="322"/>
  <c r="H30" i="322"/>
  <c r="J30" i="322"/>
  <c r="C31" i="322"/>
  <c r="H31" i="322"/>
  <c r="J31" i="322"/>
  <c r="C32" i="322"/>
  <c r="H32" i="322"/>
  <c r="J32" i="322"/>
  <c r="C33" i="322"/>
  <c r="H33" i="322"/>
  <c r="J33" i="322"/>
  <c r="C34" i="322"/>
  <c r="H34" i="322"/>
  <c r="J34" i="322"/>
  <c r="C35" i="322"/>
  <c r="H35" i="322"/>
  <c r="J35" i="322"/>
  <c r="C36" i="322"/>
  <c r="H36" i="322"/>
  <c r="J36" i="322"/>
  <c r="C37" i="322"/>
  <c r="H37" i="322"/>
  <c r="J37" i="322"/>
  <c r="C38" i="322"/>
  <c r="H38" i="322"/>
  <c r="J38" i="322"/>
  <c r="C39" i="322"/>
  <c r="H39" i="322"/>
  <c r="J39" i="322"/>
  <c r="C40" i="322"/>
  <c r="H40" i="322"/>
  <c r="J40" i="322"/>
  <c r="C41" i="322"/>
  <c r="H41" i="322"/>
  <c r="J41" i="322"/>
  <c r="C42" i="322"/>
  <c r="H42" i="322"/>
  <c r="J42" i="322"/>
  <c r="C43" i="322"/>
  <c r="H43" i="322"/>
  <c r="J43" i="322"/>
  <c r="C44" i="322"/>
  <c r="H44" i="322"/>
  <c r="J44" i="322"/>
  <c r="C45" i="322"/>
  <c r="H45" i="322"/>
  <c r="J45" i="322"/>
  <c r="C46" i="322"/>
  <c r="H46" i="322"/>
  <c r="J46" i="322"/>
  <c r="C47" i="322"/>
  <c r="H47" i="322"/>
  <c r="J47" i="322"/>
  <c r="C48" i="322"/>
  <c r="H48" i="322"/>
  <c r="J48" i="322"/>
  <c r="C49" i="322"/>
  <c r="H49" i="322"/>
  <c r="J49" i="322"/>
  <c r="C50" i="322"/>
  <c r="H50" i="322"/>
  <c r="J50" i="322"/>
  <c r="H51" i="322"/>
  <c r="I51" i="322"/>
  <c r="J51" i="322"/>
  <c r="H4" i="323"/>
  <c r="L4" i="323"/>
  <c r="C5" i="323"/>
  <c r="L5" i="323"/>
  <c r="C6" i="323"/>
  <c r="H6" i="323"/>
  <c r="L6" i="323"/>
  <c r="C7" i="323"/>
  <c r="H7" i="323"/>
  <c r="L7" i="323"/>
  <c r="C8" i="323"/>
  <c r="H8" i="323"/>
  <c r="L8" i="323"/>
  <c r="C9" i="323"/>
  <c r="H9" i="323"/>
  <c r="L9" i="323"/>
  <c r="C10" i="323"/>
  <c r="H10" i="323"/>
  <c r="L10" i="323"/>
  <c r="C11" i="323"/>
  <c r="H11" i="323"/>
  <c r="L11" i="323"/>
  <c r="C12" i="323"/>
  <c r="H12" i="323"/>
  <c r="L12" i="323"/>
  <c r="C13" i="323"/>
  <c r="H13" i="323"/>
  <c r="L13" i="323"/>
  <c r="C14" i="323"/>
  <c r="H14" i="323"/>
  <c r="L14" i="323"/>
  <c r="C15" i="323"/>
  <c r="H15" i="323"/>
  <c r="L15" i="323"/>
  <c r="C16" i="323"/>
  <c r="H16" i="323"/>
  <c r="L16" i="323"/>
  <c r="C17" i="323"/>
  <c r="H17" i="323"/>
  <c r="L17" i="323"/>
  <c r="C18" i="323"/>
  <c r="H18" i="323"/>
  <c r="L18" i="323"/>
  <c r="C19" i="323"/>
  <c r="H19" i="323"/>
  <c r="L19" i="323"/>
  <c r="C20" i="323"/>
  <c r="H20" i="323"/>
  <c r="L20" i="323"/>
  <c r="C21" i="323"/>
  <c r="H21" i="323"/>
  <c r="L21" i="323"/>
  <c r="C22" i="323"/>
  <c r="H22" i="323"/>
  <c r="L22" i="323"/>
  <c r="C23" i="323"/>
  <c r="H23" i="323"/>
  <c r="L23" i="323"/>
  <c r="C24" i="323"/>
  <c r="H24" i="323"/>
  <c r="L24" i="323"/>
  <c r="C25" i="323"/>
  <c r="H25" i="323"/>
  <c r="L25" i="323"/>
  <c r="C26" i="323"/>
  <c r="H26" i="323"/>
  <c r="L26" i="323"/>
  <c r="C27" i="323"/>
  <c r="H27" i="323"/>
  <c r="L27" i="323"/>
  <c r="C28" i="323"/>
  <c r="H28" i="323"/>
  <c r="L28" i="323"/>
  <c r="C29" i="323"/>
  <c r="H29" i="323"/>
  <c r="L29" i="323"/>
  <c r="C30" i="323"/>
  <c r="H30" i="323"/>
  <c r="L30" i="323"/>
  <c r="C31" i="323"/>
  <c r="H31" i="323"/>
  <c r="L31" i="323"/>
  <c r="C32" i="323"/>
  <c r="H32" i="323"/>
  <c r="L32" i="323"/>
  <c r="C33" i="323"/>
  <c r="H33" i="323"/>
  <c r="L33" i="323"/>
  <c r="C34" i="323"/>
  <c r="H34" i="323"/>
  <c r="L34" i="323"/>
  <c r="C35" i="323"/>
  <c r="H35" i="323"/>
  <c r="L35" i="323"/>
  <c r="C36" i="323"/>
  <c r="H36" i="323"/>
  <c r="L36" i="323"/>
  <c r="C37" i="323"/>
  <c r="H37" i="323"/>
  <c r="L37" i="323"/>
  <c r="C38" i="323"/>
  <c r="H38" i="323"/>
  <c r="L38" i="323"/>
  <c r="C39" i="323"/>
  <c r="H39" i="323"/>
  <c r="L39" i="323"/>
  <c r="C40" i="323"/>
  <c r="H40" i="323"/>
  <c r="L40" i="323"/>
  <c r="C41" i="323"/>
  <c r="H41" i="323"/>
  <c r="L41" i="323"/>
  <c r="C42" i="323"/>
  <c r="H42" i="323"/>
  <c r="L42" i="323"/>
  <c r="C43" i="323"/>
  <c r="H43" i="323"/>
  <c r="L43" i="323"/>
  <c r="C44" i="323"/>
  <c r="H44" i="323"/>
  <c r="L44" i="323"/>
  <c r="C45" i="323"/>
  <c r="H45" i="323"/>
  <c r="L45" i="323"/>
  <c r="C46" i="323"/>
  <c r="H46" i="323"/>
  <c r="L46" i="323"/>
  <c r="C47" i="323"/>
  <c r="H47" i="323"/>
  <c r="L47" i="323"/>
  <c r="C48" i="323"/>
  <c r="H48" i="323"/>
  <c r="L48" i="323"/>
  <c r="C49" i="323"/>
  <c r="H49" i="323"/>
  <c r="L49" i="323"/>
  <c r="C50" i="323"/>
  <c r="H50" i="323"/>
  <c r="L50" i="323"/>
  <c r="C51" i="323"/>
  <c r="H51" i="323"/>
  <c r="L51" i="323"/>
  <c r="C52" i="323"/>
  <c r="H52" i="323"/>
  <c r="L52" i="323"/>
  <c r="C53" i="323"/>
  <c r="H53" i="323"/>
  <c r="L53" i="323"/>
  <c r="C54" i="323"/>
  <c r="H54" i="323"/>
  <c r="L54" i="323"/>
  <c r="C55" i="323"/>
  <c r="H55" i="323"/>
  <c r="L55" i="323"/>
  <c r="C56" i="323"/>
  <c r="H56" i="323"/>
  <c r="L56" i="323"/>
  <c r="C57" i="323"/>
  <c r="H57" i="323"/>
  <c r="L57" i="323"/>
  <c r="C58" i="323"/>
  <c r="H58" i="323"/>
  <c r="L58" i="323"/>
  <c r="C59" i="323"/>
  <c r="H59" i="323"/>
  <c r="L59" i="323"/>
  <c r="C60" i="323"/>
  <c r="H60" i="323"/>
  <c r="L60" i="323"/>
  <c r="C61" i="323"/>
  <c r="H61" i="323"/>
  <c r="L61" i="323"/>
  <c r="C62" i="323"/>
  <c r="H62" i="323"/>
  <c r="L62" i="323"/>
  <c r="C63" i="323"/>
  <c r="H63" i="323"/>
  <c r="L63" i="323"/>
  <c r="C64" i="323"/>
  <c r="H64" i="323"/>
  <c r="K64" i="323"/>
  <c r="L64" i="323"/>
  <c r="C65" i="323"/>
  <c r="H65" i="323"/>
  <c r="K65" i="323"/>
  <c r="L65" i="323"/>
  <c r="C66" i="323"/>
  <c r="H66" i="323"/>
  <c r="K66" i="323"/>
  <c r="L66" i="323"/>
  <c r="C67" i="323"/>
  <c r="H67" i="323"/>
  <c r="K67" i="323"/>
  <c r="L67" i="323"/>
  <c r="C68" i="323"/>
  <c r="H68" i="323"/>
  <c r="K68" i="323"/>
  <c r="L68" i="323"/>
  <c r="C69" i="323"/>
  <c r="H69" i="323"/>
  <c r="K69" i="323"/>
  <c r="L69" i="323"/>
  <c r="C70" i="323"/>
  <c r="H70" i="323"/>
  <c r="K70" i="323"/>
  <c r="L70" i="323"/>
  <c r="C71" i="323"/>
  <c r="H71" i="323"/>
  <c r="K71" i="323"/>
  <c r="L71" i="323"/>
  <c r="C72" i="323"/>
  <c r="H72" i="323"/>
  <c r="K72" i="323"/>
  <c r="L72" i="323"/>
  <c r="C73" i="323"/>
  <c r="H73" i="323"/>
  <c r="K73" i="323"/>
  <c r="L73" i="323"/>
  <c r="C74" i="323"/>
  <c r="H74" i="323"/>
  <c r="K74" i="323"/>
  <c r="L74" i="323"/>
  <c r="C75" i="323"/>
  <c r="H75" i="323"/>
  <c r="K75" i="323"/>
  <c r="L75" i="323"/>
  <c r="C76" i="323"/>
  <c r="H76" i="323"/>
  <c r="K76" i="323"/>
  <c r="L76" i="323"/>
  <c r="C77" i="323"/>
  <c r="H77" i="323"/>
  <c r="K77" i="323"/>
  <c r="L77" i="323"/>
  <c r="C78" i="323"/>
  <c r="H78" i="323"/>
  <c r="K78" i="323"/>
  <c r="L78" i="323"/>
  <c r="C79" i="323"/>
  <c r="H79" i="323"/>
  <c r="K79" i="323"/>
  <c r="L79" i="323"/>
  <c r="C80" i="323"/>
  <c r="H80" i="323"/>
  <c r="K80" i="323"/>
  <c r="L80" i="323"/>
  <c r="C81" i="323"/>
  <c r="H81" i="323"/>
  <c r="K81" i="323"/>
  <c r="L81" i="323"/>
  <c r="C82" i="323"/>
  <c r="H82" i="323"/>
  <c r="K82" i="323"/>
  <c r="L82" i="323"/>
  <c r="C83" i="323"/>
  <c r="H83" i="323"/>
  <c r="K83" i="323"/>
  <c r="L83" i="323"/>
  <c r="C84" i="323"/>
  <c r="H84" i="323"/>
  <c r="K84" i="323"/>
  <c r="L84" i="323"/>
  <c r="C85" i="323"/>
  <c r="H85" i="323"/>
  <c r="K85" i="323"/>
  <c r="L85" i="323"/>
  <c r="C86" i="323"/>
  <c r="H86" i="323"/>
  <c r="K86" i="323"/>
  <c r="L86" i="323"/>
  <c r="C87" i="323"/>
  <c r="H87" i="323"/>
  <c r="K87" i="323"/>
  <c r="L87" i="323"/>
  <c r="C88" i="323"/>
  <c r="H88" i="323"/>
  <c r="K88" i="323"/>
  <c r="L88" i="323"/>
  <c r="C89" i="323"/>
  <c r="H89" i="323"/>
  <c r="K89" i="323"/>
  <c r="L89" i="323"/>
  <c r="C90" i="323"/>
  <c r="H90" i="323"/>
  <c r="K90" i="323"/>
  <c r="L90" i="323"/>
  <c r="C91" i="323"/>
  <c r="H91" i="323"/>
  <c r="K91" i="323"/>
  <c r="L91" i="323"/>
  <c r="C92" i="323"/>
  <c r="H92" i="323"/>
  <c r="K92" i="323"/>
  <c r="L92" i="323"/>
  <c r="C93" i="323"/>
  <c r="H93" i="323"/>
  <c r="K93" i="323"/>
  <c r="L93" i="323"/>
  <c r="C94" i="323"/>
  <c r="H94" i="323"/>
  <c r="K94" i="323"/>
  <c r="L94" i="323"/>
  <c r="C95" i="323"/>
  <c r="H95" i="323"/>
  <c r="K95" i="323"/>
  <c r="L95" i="323"/>
  <c r="C96" i="323"/>
  <c r="H96" i="323"/>
  <c r="K96" i="323"/>
  <c r="L96" i="323"/>
  <c r="C97" i="323"/>
  <c r="H97" i="323"/>
  <c r="K97" i="323"/>
  <c r="L97" i="323"/>
  <c r="C98" i="323"/>
  <c r="H98" i="323"/>
  <c r="K98" i="323"/>
  <c r="L98" i="323"/>
  <c r="C99" i="323"/>
  <c r="H99" i="323"/>
  <c r="K99" i="323"/>
  <c r="L99" i="323"/>
  <c r="C100" i="323"/>
  <c r="H100" i="323"/>
  <c r="K100" i="323"/>
  <c r="L100" i="323"/>
  <c r="C101" i="323"/>
  <c r="H101" i="323"/>
  <c r="K101" i="323"/>
  <c r="L101" i="323"/>
  <c r="C102" i="323"/>
  <c r="H102" i="323"/>
  <c r="K102" i="323"/>
  <c r="L102" i="323"/>
  <c r="C103" i="323"/>
  <c r="H103" i="323"/>
  <c r="K103" i="323"/>
  <c r="L103" i="323"/>
  <c r="C104" i="323"/>
  <c r="H104" i="323"/>
  <c r="K104" i="323"/>
  <c r="L104" i="323"/>
  <c r="C105" i="323"/>
  <c r="H105" i="323"/>
  <c r="K105" i="323"/>
  <c r="L105" i="323"/>
  <c r="C106" i="323"/>
  <c r="H106" i="323"/>
  <c r="K106" i="323"/>
  <c r="L106" i="323"/>
  <c r="C107" i="323"/>
  <c r="H107" i="323"/>
  <c r="K107" i="323"/>
  <c r="L107" i="323"/>
  <c r="C108" i="323"/>
  <c r="H108" i="323"/>
  <c r="K108" i="323"/>
  <c r="L108" i="323"/>
  <c r="C109" i="323"/>
  <c r="H109" i="323"/>
  <c r="K109" i="323"/>
  <c r="L109" i="323"/>
  <c r="C110" i="323"/>
  <c r="H110" i="323"/>
  <c r="K110" i="323"/>
  <c r="L110" i="323"/>
  <c r="C111" i="323"/>
  <c r="H111" i="323"/>
  <c r="K111" i="323"/>
  <c r="L111" i="323"/>
  <c r="C112" i="323"/>
  <c r="H112" i="323"/>
  <c r="K112" i="323"/>
  <c r="L112" i="323"/>
  <c r="C113" i="323"/>
  <c r="H113" i="323"/>
  <c r="K113" i="323"/>
  <c r="L113" i="323"/>
  <c r="C114" i="323"/>
  <c r="H114" i="323"/>
  <c r="K114" i="323"/>
  <c r="L114" i="323"/>
  <c r="C115" i="323"/>
  <c r="H115" i="323"/>
  <c r="K115" i="323"/>
  <c r="L115" i="323"/>
  <c r="J4" i="324"/>
  <c r="C5" i="324"/>
  <c r="J5" i="324"/>
  <c r="C6" i="324"/>
  <c r="J6" i="324"/>
  <c r="C7" i="324"/>
  <c r="J7" i="324"/>
  <c r="C8" i="324"/>
  <c r="J8" i="324"/>
  <c r="C9" i="324"/>
  <c r="J9" i="324"/>
  <c r="C10" i="324"/>
  <c r="J10" i="324"/>
  <c r="C11" i="324"/>
  <c r="J11" i="324"/>
  <c r="C12" i="324"/>
  <c r="J12" i="324"/>
  <c r="C13" i="324"/>
  <c r="J13" i="324"/>
  <c r="C14" i="324"/>
  <c r="J14" i="324"/>
  <c r="C15" i="324"/>
  <c r="J15" i="324"/>
  <c r="C16" i="324"/>
  <c r="J16" i="324"/>
  <c r="C17" i="324"/>
  <c r="J17" i="324"/>
  <c r="C18" i="324"/>
  <c r="J18" i="324"/>
  <c r="C19" i="324"/>
  <c r="J19" i="324"/>
  <c r="C20" i="324"/>
  <c r="J20" i="324"/>
  <c r="C21" i="324"/>
  <c r="H21" i="324"/>
  <c r="J21" i="324"/>
  <c r="C22" i="324"/>
  <c r="H22" i="324"/>
  <c r="J22" i="324"/>
  <c r="C23" i="324"/>
  <c r="H23" i="324"/>
  <c r="J23" i="324"/>
  <c r="C24" i="324"/>
  <c r="H24" i="324"/>
  <c r="J24" i="324"/>
  <c r="C25" i="324"/>
  <c r="H25" i="324"/>
  <c r="J25" i="324"/>
  <c r="C26" i="324"/>
  <c r="H26" i="324"/>
  <c r="J26" i="324"/>
  <c r="C27" i="324"/>
  <c r="H27" i="324"/>
  <c r="J27" i="324"/>
  <c r="C28" i="324"/>
  <c r="H28" i="324"/>
  <c r="J28" i="324"/>
  <c r="C29" i="324"/>
  <c r="H29" i="324"/>
  <c r="J29" i="324"/>
  <c r="C30" i="324"/>
  <c r="H30" i="324"/>
  <c r="J30" i="324"/>
  <c r="C31" i="324"/>
  <c r="H31" i="324"/>
  <c r="J31" i="324"/>
  <c r="C32" i="324"/>
  <c r="H32" i="324"/>
  <c r="J32" i="324"/>
  <c r="C33" i="324"/>
  <c r="H33" i="324"/>
  <c r="J33" i="324"/>
  <c r="C34" i="324"/>
  <c r="H34" i="324"/>
  <c r="J34" i="324"/>
  <c r="C35" i="324"/>
  <c r="H35" i="324"/>
  <c r="J35" i="324"/>
  <c r="C36" i="324"/>
  <c r="H36" i="324"/>
  <c r="J36" i="324"/>
  <c r="C37" i="324"/>
  <c r="H37" i="324"/>
  <c r="J37" i="324"/>
  <c r="C38" i="324"/>
  <c r="H38" i="324"/>
  <c r="J38" i="324"/>
  <c r="C39" i="324"/>
  <c r="H39" i="324"/>
  <c r="J39" i="324"/>
  <c r="C40" i="324"/>
  <c r="H40" i="324"/>
  <c r="J40" i="324"/>
  <c r="C41" i="324"/>
  <c r="H41" i="324"/>
  <c r="J41" i="324"/>
  <c r="C42" i="324"/>
  <c r="H42" i="324"/>
  <c r="J42" i="324"/>
  <c r="C43" i="324"/>
  <c r="H43" i="324"/>
  <c r="J43" i="324"/>
  <c r="C44" i="324"/>
  <c r="H44" i="324"/>
  <c r="J44" i="324"/>
  <c r="C45" i="324"/>
  <c r="H45" i="324"/>
  <c r="J45" i="324"/>
  <c r="C46" i="324"/>
  <c r="H46" i="324"/>
  <c r="J46" i="324"/>
  <c r="C47" i="324"/>
  <c r="H47" i="324"/>
  <c r="J47" i="324"/>
  <c r="C48" i="324"/>
  <c r="H48" i="324"/>
  <c r="J48" i="324"/>
  <c r="C49" i="324"/>
  <c r="H49" i="324"/>
  <c r="J49" i="324"/>
  <c r="C50" i="324"/>
  <c r="H50" i="324"/>
  <c r="J50" i="324"/>
  <c r="H51" i="324"/>
  <c r="I51" i="324"/>
  <c r="J51" i="324"/>
  <c r="J4" i="325"/>
  <c r="C5" i="325"/>
  <c r="J5" i="325"/>
  <c r="C6" i="325"/>
  <c r="J6" i="325"/>
  <c r="C7" i="325"/>
  <c r="J7" i="325"/>
  <c r="C8" i="325"/>
  <c r="J8" i="325"/>
  <c r="C9" i="325"/>
  <c r="J9" i="325"/>
  <c r="C10" i="325"/>
  <c r="J10" i="325"/>
  <c r="C11" i="325"/>
  <c r="J11" i="325"/>
  <c r="C12" i="325"/>
  <c r="J12" i="325"/>
  <c r="C13" i="325"/>
  <c r="J13" i="325"/>
  <c r="C14" i="325"/>
  <c r="J14" i="325"/>
  <c r="C15" i="325"/>
  <c r="J15" i="325"/>
  <c r="C16" i="325"/>
  <c r="J16" i="325"/>
  <c r="C17" i="325"/>
  <c r="J17" i="325"/>
  <c r="C18" i="325"/>
  <c r="J18" i="325"/>
  <c r="C19" i="325"/>
  <c r="J19" i="325"/>
  <c r="C20" i="325"/>
  <c r="J20" i="325"/>
  <c r="C21" i="325"/>
  <c r="H21" i="325"/>
  <c r="J21" i="325"/>
  <c r="C22" i="325"/>
  <c r="H22" i="325"/>
  <c r="J22" i="325"/>
  <c r="C23" i="325"/>
  <c r="H23" i="325"/>
  <c r="J23" i="325"/>
  <c r="C24" i="325"/>
  <c r="H24" i="325"/>
  <c r="J24" i="325"/>
  <c r="C25" i="325"/>
  <c r="H25" i="325"/>
  <c r="J25" i="325"/>
  <c r="C26" i="325"/>
  <c r="H26" i="325"/>
  <c r="J26" i="325"/>
  <c r="C27" i="325"/>
  <c r="H27" i="325"/>
  <c r="J27" i="325"/>
  <c r="C28" i="325"/>
  <c r="H28" i="325"/>
  <c r="J28" i="325"/>
  <c r="C29" i="325"/>
  <c r="H29" i="325"/>
  <c r="J29" i="325"/>
  <c r="C30" i="325"/>
  <c r="H30" i="325"/>
  <c r="J30" i="325"/>
  <c r="C31" i="325"/>
  <c r="H31" i="325"/>
  <c r="J31" i="325"/>
  <c r="C32" i="325"/>
  <c r="H32" i="325"/>
  <c r="J32" i="325"/>
  <c r="C33" i="325"/>
  <c r="H33" i="325"/>
  <c r="J33" i="325"/>
  <c r="C34" i="325"/>
  <c r="H34" i="325"/>
  <c r="J34" i="325"/>
  <c r="C35" i="325"/>
  <c r="H35" i="325"/>
  <c r="J35" i="325"/>
  <c r="C36" i="325"/>
  <c r="H36" i="325"/>
  <c r="J36" i="325"/>
  <c r="C37" i="325"/>
  <c r="H37" i="325"/>
  <c r="J37" i="325"/>
  <c r="C38" i="325"/>
  <c r="H38" i="325"/>
  <c r="J38" i="325"/>
  <c r="C39" i="325"/>
  <c r="H39" i="325"/>
  <c r="J39" i="325"/>
  <c r="C40" i="325"/>
  <c r="H40" i="325"/>
  <c r="J40" i="325"/>
  <c r="C41" i="325"/>
  <c r="H41" i="325"/>
  <c r="J41" i="325"/>
  <c r="C42" i="325"/>
  <c r="H42" i="325"/>
  <c r="J42" i="325"/>
  <c r="C43" i="325"/>
  <c r="H43" i="325"/>
  <c r="J43" i="325"/>
  <c r="C44" i="325"/>
  <c r="H44" i="325"/>
  <c r="J44" i="325"/>
  <c r="C45" i="325"/>
  <c r="H45" i="325"/>
  <c r="J45" i="325"/>
  <c r="C46" i="325"/>
  <c r="H46" i="325"/>
  <c r="J46" i="325"/>
  <c r="C47" i="325"/>
  <c r="H47" i="325"/>
  <c r="J47" i="325"/>
  <c r="C48" i="325"/>
  <c r="H48" i="325"/>
  <c r="J48" i="325"/>
  <c r="C49" i="325"/>
  <c r="H49" i="325"/>
  <c r="J49" i="325"/>
  <c r="C50" i="325"/>
  <c r="H50" i="325"/>
  <c r="J50" i="325"/>
  <c r="H51" i="325"/>
  <c r="I51" i="325"/>
  <c r="J51" i="325"/>
  <c r="J4" i="326"/>
  <c r="C5" i="326"/>
  <c r="J5" i="326"/>
  <c r="C6" i="326"/>
  <c r="J6" i="326"/>
  <c r="C7" i="326"/>
  <c r="J7" i="326"/>
  <c r="C8" i="326"/>
  <c r="J8" i="326"/>
  <c r="C9" i="326"/>
  <c r="J9" i="326"/>
  <c r="C10" i="326"/>
  <c r="J10" i="326"/>
  <c r="C11" i="326"/>
  <c r="J11" i="326"/>
  <c r="C12" i="326"/>
  <c r="J12" i="326"/>
  <c r="C13" i="326"/>
  <c r="J13" i="326"/>
  <c r="C14" i="326"/>
  <c r="J14" i="326"/>
  <c r="C15" i="326"/>
  <c r="J15" i="326"/>
  <c r="C16" i="326"/>
  <c r="J16" i="326"/>
  <c r="C17" i="326"/>
  <c r="J17" i="326"/>
  <c r="C18" i="326"/>
  <c r="J18" i="326"/>
  <c r="C19" i="326"/>
  <c r="J19" i="326"/>
  <c r="C20" i="326"/>
  <c r="J20" i="326"/>
  <c r="C21" i="326"/>
  <c r="H21" i="326"/>
  <c r="J21" i="326"/>
  <c r="C22" i="326"/>
  <c r="H22" i="326"/>
  <c r="J22" i="326"/>
  <c r="C23" i="326"/>
  <c r="H23" i="326"/>
  <c r="J23" i="326"/>
  <c r="C24" i="326"/>
  <c r="H24" i="326"/>
  <c r="J24" i="326"/>
  <c r="C25" i="326"/>
  <c r="H25" i="326"/>
  <c r="J25" i="326"/>
  <c r="C26" i="326"/>
  <c r="H26" i="326"/>
  <c r="J26" i="326"/>
  <c r="C27" i="326"/>
  <c r="H27" i="326"/>
  <c r="J27" i="326"/>
  <c r="C28" i="326"/>
  <c r="H28" i="326"/>
  <c r="J28" i="326"/>
  <c r="C29" i="326"/>
  <c r="H29" i="326"/>
  <c r="J29" i="326"/>
  <c r="C30" i="326"/>
  <c r="H30" i="326"/>
  <c r="J30" i="326"/>
  <c r="C31" i="326"/>
  <c r="H31" i="326"/>
  <c r="J31" i="326"/>
  <c r="C32" i="326"/>
  <c r="H32" i="326"/>
  <c r="J32" i="326"/>
  <c r="C33" i="326"/>
  <c r="H33" i="326"/>
  <c r="J33" i="326"/>
  <c r="C34" i="326"/>
  <c r="H34" i="326"/>
  <c r="J34" i="326"/>
  <c r="C35" i="326"/>
  <c r="H35" i="326"/>
  <c r="J35" i="326"/>
  <c r="C36" i="326"/>
  <c r="H36" i="326"/>
  <c r="J36" i="326"/>
  <c r="C37" i="326"/>
  <c r="H37" i="326"/>
  <c r="J37" i="326"/>
  <c r="C38" i="326"/>
  <c r="H38" i="326"/>
  <c r="J38" i="326"/>
  <c r="C39" i="326"/>
  <c r="H39" i="326"/>
  <c r="J39" i="326"/>
  <c r="C40" i="326"/>
  <c r="H40" i="326"/>
  <c r="J40" i="326"/>
  <c r="C41" i="326"/>
  <c r="H41" i="326"/>
  <c r="J41" i="326"/>
  <c r="C42" i="326"/>
  <c r="H42" i="326"/>
  <c r="J42" i="326"/>
  <c r="C43" i="326"/>
  <c r="H43" i="326"/>
  <c r="J43" i="326"/>
  <c r="C44" i="326"/>
  <c r="H44" i="326"/>
  <c r="J44" i="326"/>
  <c r="C45" i="326"/>
  <c r="H45" i="326"/>
  <c r="J45" i="326"/>
  <c r="C46" i="326"/>
  <c r="H46" i="326"/>
  <c r="J46" i="326"/>
  <c r="C47" i="326"/>
  <c r="H47" i="326"/>
  <c r="J47" i="326"/>
  <c r="C48" i="326"/>
  <c r="H48" i="326"/>
  <c r="J48" i="326"/>
  <c r="C49" i="326"/>
  <c r="H49" i="326"/>
  <c r="J49" i="326"/>
  <c r="C50" i="326"/>
  <c r="H50" i="326"/>
  <c r="J50" i="326"/>
  <c r="H51" i="326"/>
  <c r="I51" i="326"/>
  <c r="J51" i="326"/>
  <c r="J4" i="327"/>
  <c r="C5" i="327"/>
  <c r="J5" i="327"/>
  <c r="C6" i="327"/>
  <c r="J6" i="327"/>
  <c r="C7" i="327"/>
  <c r="J7" i="327"/>
  <c r="C8" i="327"/>
  <c r="J8" i="327"/>
  <c r="C9" i="327"/>
  <c r="J9" i="327"/>
  <c r="C10" i="327"/>
  <c r="J10" i="327"/>
  <c r="C11" i="327"/>
  <c r="J11" i="327"/>
  <c r="C12" i="327"/>
  <c r="J12" i="327"/>
  <c r="C13" i="327"/>
  <c r="J13" i="327"/>
  <c r="C14" i="327"/>
  <c r="J14" i="327"/>
  <c r="C15" i="327"/>
  <c r="J15" i="327"/>
  <c r="C16" i="327"/>
  <c r="J16" i="327"/>
  <c r="C17" i="327"/>
  <c r="J17" i="327"/>
  <c r="C18" i="327"/>
  <c r="J18" i="327"/>
  <c r="C19" i="327"/>
  <c r="J19" i="327"/>
  <c r="C20" i="327"/>
  <c r="J20" i="327"/>
  <c r="C21" i="327"/>
  <c r="H21" i="327"/>
  <c r="J21" i="327"/>
  <c r="C22" i="327"/>
  <c r="H22" i="327"/>
  <c r="J22" i="327"/>
  <c r="C23" i="327"/>
  <c r="H23" i="327"/>
  <c r="J23" i="327"/>
  <c r="C24" i="327"/>
  <c r="H24" i="327"/>
  <c r="J24" i="327"/>
  <c r="C25" i="327"/>
  <c r="H25" i="327"/>
  <c r="J25" i="327"/>
  <c r="C26" i="327"/>
  <c r="H26" i="327"/>
  <c r="J26" i="327"/>
  <c r="C27" i="327"/>
  <c r="H27" i="327"/>
  <c r="J27" i="327"/>
  <c r="C28" i="327"/>
  <c r="H28" i="327"/>
  <c r="J28" i="327"/>
  <c r="C29" i="327"/>
  <c r="H29" i="327"/>
  <c r="J29" i="327"/>
  <c r="C30" i="327"/>
  <c r="H30" i="327"/>
  <c r="J30" i="327"/>
  <c r="C31" i="327"/>
  <c r="H31" i="327"/>
  <c r="J31" i="327"/>
  <c r="C32" i="327"/>
  <c r="H32" i="327"/>
  <c r="J32" i="327"/>
  <c r="C33" i="327"/>
  <c r="H33" i="327"/>
  <c r="J33" i="327"/>
  <c r="C34" i="327"/>
  <c r="H34" i="327"/>
  <c r="J34" i="327"/>
  <c r="C35" i="327"/>
  <c r="H35" i="327"/>
  <c r="J35" i="327"/>
  <c r="C36" i="327"/>
  <c r="H36" i="327"/>
  <c r="J36" i="327"/>
  <c r="C37" i="327"/>
  <c r="H37" i="327"/>
  <c r="J37" i="327"/>
  <c r="C38" i="327"/>
  <c r="H38" i="327"/>
  <c r="J38" i="327"/>
  <c r="C39" i="327"/>
  <c r="H39" i="327"/>
  <c r="J39" i="327"/>
  <c r="C40" i="327"/>
  <c r="H40" i="327"/>
  <c r="J40" i="327"/>
  <c r="C41" i="327"/>
  <c r="H41" i="327"/>
  <c r="J41" i="327"/>
  <c r="C42" i="327"/>
  <c r="H42" i="327"/>
  <c r="J42" i="327"/>
  <c r="C43" i="327"/>
  <c r="H43" i="327"/>
  <c r="J43" i="327"/>
  <c r="C44" i="327"/>
  <c r="H44" i="327"/>
  <c r="J44" i="327"/>
  <c r="C45" i="327"/>
  <c r="H45" i="327"/>
  <c r="J45" i="327"/>
  <c r="C46" i="327"/>
  <c r="H46" i="327"/>
  <c r="J46" i="327"/>
  <c r="C47" i="327"/>
  <c r="H47" i="327"/>
  <c r="J47" i="327"/>
  <c r="C48" i="327"/>
  <c r="H48" i="327"/>
  <c r="J48" i="327"/>
  <c r="C49" i="327"/>
  <c r="H49" i="327"/>
  <c r="J49" i="327"/>
  <c r="C50" i="327"/>
  <c r="H50" i="327"/>
  <c r="J50" i="327"/>
  <c r="H51" i="327"/>
  <c r="I51" i="327"/>
  <c r="J51" i="327"/>
  <c r="J4" i="328"/>
  <c r="C5" i="328"/>
  <c r="J5" i="328"/>
  <c r="C6" i="328"/>
  <c r="J6" i="328"/>
  <c r="C7" i="328"/>
  <c r="J7" i="328"/>
  <c r="C8" i="328"/>
  <c r="J8" i="328"/>
  <c r="C9" i="328"/>
  <c r="J9" i="328"/>
  <c r="C10" i="328"/>
  <c r="J10" i="328"/>
  <c r="C11" i="328"/>
  <c r="J11" i="328"/>
  <c r="C12" i="328"/>
  <c r="J12" i="328"/>
  <c r="C13" i="328"/>
  <c r="J13" i="328"/>
  <c r="C14" i="328"/>
  <c r="J14" i="328"/>
  <c r="C15" i="328"/>
  <c r="J15" i="328"/>
  <c r="C16" i="328"/>
  <c r="J16" i="328"/>
  <c r="C17" i="328"/>
  <c r="J17" i="328"/>
  <c r="C18" i="328"/>
  <c r="J18" i="328"/>
  <c r="C19" i="328"/>
  <c r="J19" i="328"/>
  <c r="C20" i="328"/>
  <c r="J20" i="328"/>
  <c r="C21" i="328"/>
  <c r="H21" i="328"/>
  <c r="J21" i="328"/>
  <c r="C22" i="328"/>
  <c r="H22" i="328"/>
  <c r="J22" i="328"/>
  <c r="C23" i="328"/>
  <c r="H23" i="328"/>
  <c r="J23" i="328"/>
  <c r="C24" i="328"/>
  <c r="H24" i="328"/>
  <c r="J24" i="328"/>
  <c r="C25" i="328"/>
  <c r="H25" i="328"/>
  <c r="J25" i="328"/>
  <c r="C26" i="328"/>
  <c r="H26" i="328"/>
  <c r="J26" i="328"/>
  <c r="C27" i="328"/>
  <c r="H27" i="328"/>
  <c r="J27" i="328"/>
  <c r="C28" i="328"/>
  <c r="H28" i="328"/>
  <c r="J28" i="328"/>
  <c r="C29" i="328"/>
  <c r="H29" i="328"/>
  <c r="J29" i="328"/>
  <c r="C30" i="328"/>
  <c r="H30" i="328"/>
  <c r="J30" i="328"/>
  <c r="C31" i="328"/>
  <c r="H31" i="328"/>
  <c r="J31" i="328"/>
  <c r="C32" i="328"/>
  <c r="H32" i="328"/>
  <c r="J32" i="328"/>
  <c r="C33" i="328"/>
  <c r="H33" i="328"/>
  <c r="J33" i="328"/>
  <c r="C34" i="328"/>
  <c r="H34" i="328"/>
  <c r="J34" i="328"/>
  <c r="C35" i="328"/>
  <c r="H35" i="328"/>
  <c r="J35" i="328"/>
  <c r="C36" i="328"/>
  <c r="H36" i="328"/>
  <c r="J36" i="328"/>
  <c r="C37" i="328"/>
  <c r="H37" i="328"/>
  <c r="J37" i="328"/>
  <c r="C38" i="328"/>
  <c r="H38" i="328"/>
  <c r="J38" i="328"/>
  <c r="C39" i="328"/>
  <c r="H39" i="328"/>
  <c r="J39" i="328"/>
  <c r="C40" i="328"/>
  <c r="H40" i="328"/>
  <c r="J40" i="328"/>
  <c r="C41" i="328"/>
  <c r="H41" i="328"/>
  <c r="J41" i="328"/>
  <c r="C42" i="328"/>
  <c r="H42" i="328"/>
  <c r="J42" i="328"/>
  <c r="C43" i="328"/>
  <c r="H43" i="328"/>
  <c r="J43" i="328"/>
  <c r="C44" i="328"/>
  <c r="H44" i="328"/>
  <c r="J44" i="328"/>
  <c r="C45" i="328"/>
  <c r="H45" i="328"/>
  <c r="J45" i="328"/>
  <c r="C46" i="328"/>
  <c r="H46" i="328"/>
  <c r="J46" i="328"/>
  <c r="C47" i="328"/>
  <c r="H47" i="328"/>
  <c r="J47" i="328"/>
  <c r="C48" i="328"/>
  <c r="H48" i="328"/>
  <c r="J48" i="328"/>
  <c r="C49" i="328"/>
  <c r="H49" i="328"/>
  <c r="J49" i="328"/>
  <c r="C50" i="328"/>
  <c r="H50" i="328"/>
  <c r="J50" i="328"/>
  <c r="H51" i="328"/>
  <c r="I51" i="328"/>
  <c r="J51" i="328"/>
  <c r="J4" i="329"/>
  <c r="C5" i="329"/>
  <c r="J5" i="329"/>
  <c r="C6" i="329"/>
  <c r="J6" i="329"/>
  <c r="C7" i="329"/>
  <c r="J7" i="329"/>
  <c r="C8" i="329"/>
  <c r="J8" i="329"/>
  <c r="C9" i="329"/>
  <c r="J9" i="329"/>
  <c r="C10" i="329"/>
  <c r="J10" i="329"/>
  <c r="C11" i="329"/>
  <c r="J11" i="329"/>
  <c r="C12" i="329"/>
  <c r="J12" i="329"/>
  <c r="C13" i="329"/>
  <c r="J13" i="329"/>
  <c r="C14" i="329"/>
  <c r="J14" i="329"/>
  <c r="C15" i="329"/>
  <c r="J15" i="329"/>
  <c r="C16" i="329"/>
  <c r="J16" i="329"/>
  <c r="C17" i="329"/>
  <c r="J17" i="329"/>
  <c r="C18" i="329"/>
  <c r="J18" i="329"/>
  <c r="C19" i="329"/>
  <c r="J19" i="329"/>
  <c r="C20" i="329"/>
  <c r="J20" i="329"/>
  <c r="C21" i="329"/>
  <c r="H21" i="329"/>
  <c r="J21" i="329"/>
  <c r="C22" i="329"/>
  <c r="H22" i="329"/>
  <c r="J22" i="329"/>
  <c r="C23" i="329"/>
  <c r="H23" i="329"/>
  <c r="J23" i="329"/>
  <c r="C24" i="329"/>
  <c r="H24" i="329"/>
  <c r="J24" i="329"/>
  <c r="C25" i="329"/>
  <c r="H25" i="329"/>
  <c r="J25" i="329"/>
  <c r="C26" i="329"/>
  <c r="H26" i="329"/>
  <c r="J26" i="329"/>
  <c r="C27" i="329"/>
  <c r="H27" i="329"/>
  <c r="J27" i="329"/>
  <c r="C28" i="329"/>
  <c r="H28" i="329"/>
  <c r="J28" i="329"/>
  <c r="C29" i="329"/>
  <c r="H29" i="329"/>
  <c r="J29" i="329"/>
  <c r="C30" i="329"/>
  <c r="H30" i="329"/>
  <c r="J30" i="329"/>
  <c r="C31" i="329"/>
  <c r="H31" i="329"/>
  <c r="J31" i="329"/>
  <c r="C32" i="329"/>
  <c r="H32" i="329"/>
  <c r="J32" i="329"/>
  <c r="C33" i="329"/>
  <c r="H33" i="329"/>
  <c r="J33" i="329"/>
  <c r="C34" i="329"/>
  <c r="H34" i="329"/>
  <c r="J34" i="329"/>
  <c r="C35" i="329"/>
  <c r="H35" i="329"/>
  <c r="J35" i="329"/>
  <c r="C36" i="329"/>
  <c r="H36" i="329"/>
  <c r="J36" i="329"/>
  <c r="C37" i="329"/>
  <c r="H37" i="329"/>
  <c r="J37" i="329"/>
  <c r="C38" i="329"/>
  <c r="H38" i="329"/>
  <c r="J38" i="329"/>
  <c r="C39" i="329"/>
  <c r="H39" i="329"/>
  <c r="J39" i="329"/>
  <c r="C40" i="329"/>
  <c r="H40" i="329"/>
  <c r="J40" i="329"/>
  <c r="C41" i="329"/>
  <c r="H41" i="329"/>
  <c r="J41" i="329"/>
  <c r="C42" i="329"/>
  <c r="H42" i="329"/>
  <c r="J42" i="329"/>
  <c r="C43" i="329"/>
  <c r="H43" i="329"/>
  <c r="J43" i="329"/>
  <c r="C44" i="329"/>
  <c r="H44" i="329"/>
  <c r="J44" i="329"/>
  <c r="C45" i="329"/>
  <c r="H45" i="329"/>
  <c r="J45" i="329"/>
  <c r="C46" i="329"/>
  <c r="H46" i="329"/>
  <c r="J46" i="329"/>
  <c r="C47" i="329"/>
  <c r="H47" i="329"/>
  <c r="J47" i="329"/>
  <c r="C48" i="329"/>
  <c r="H48" i="329"/>
  <c r="J48" i="329"/>
  <c r="C49" i="329"/>
  <c r="H49" i="329"/>
  <c r="J49" i="329"/>
  <c r="C50" i="329"/>
  <c r="H50" i="329"/>
  <c r="J50" i="329"/>
  <c r="H51" i="329"/>
  <c r="I51" i="329"/>
  <c r="J51" i="329"/>
  <c r="J4" i="330"/>
  <c r="C5" i="330"/>
  <c r="J5" i="330"/>
  <c r="C6" i="330"/>
  <c r="J6" i="330"/>
  <c r="C7" i="330"/>
  <c r="J7" i="330"/>
  <c r="C8" i="330"/>
  <c r="J8" i="330"/>
  <c r="C9" i="330"/>
  <c r="J9" i="330"/>
  <c r="C10" i="330"/>
  <c r="J10" i="330"/>
  <c r="C11" i="330"/>
  <c r="J11" i="330"/>
  <c r="C12" i="330"/>
  <c r="J12" i="330"/>
  <c r="C13" i="330"/>
  <c r="J13" i="330"/>
  <c r="C14" i="330"/>
  <c r="J14" i="330"/>
  <c r="C15" i="330"/>
  <c r="J15" i="330"/>
  <c r="C16" i="330"/>
  <c r="J16" i="330"/>
  <c r="C17" i="330"/>
  <c r="J17" i="330"/>
  <c r="C18" i="330"/>
  <c r="J18" i="330"/>
  <c r="C19" i="330"/>
  <c r="J19" i="330"/>
  <c r="C20" i="330"/>
  <c r="J20" i="330"/>
  <c r="C21" i="330"/>
  <c r="H21" i="330"/>
  <c r="J21" i="330"/>
  <c r="C22" i="330"/>
  <c r="H22" i="330"/>
  <c r="J22" i="330"/>
  <c r="C23" i="330"/>
  <c r="H23" i="330"/>
  <c r="J23" i="330"/>
  <c r="C24" i="330"/>
  <c r="H24" i="330"/>
  <c r="J24" i="330"/>
  <c r="C25" i="330"/>
  <c r="H25" i="330"/>
  <c r="J25" i="330"/>
  <c r="C26" i="330"/>
  <c r="H26" i="330"/>
  <c r="J26" i="330"/>
  <c r="C27" i="330"/>
  <c r="H27" i="330"/>
  <c r="J27" i="330"/>
  <c r="C28" i="330"/>
  <c r="H28" i="330"/>
  <c r="J28" i="330"/>
  <c r="C29" i="330"/>
  <c r="H29" i="330"/>
  <c r="J29" i="330"/>
  <c r="C30" i="330"/>
  <c r="H30" i="330"/>
  <c r="J30" i="330"/>
  <c r="C31" i="330"/>
  <c r="H31" i="330"/>
  <c r="J31" i="330"/>
  <c r="C32" i="330"/>
  <c r="H32" i="330"/>
  <c r="J32" i="330"/>
  <c r="C33" i="330"/>
  <c r="H33" i="330"/>
  <c r="J33" i="330"/>
  <c r="C34" i="330"/>
  <c r="H34" i="330"/>
  <c r="J34" i="330"/>
  <c r="C35" i="330"/>
  <c r="H35" i="330"/>
  <c r="J35" i="330"/>
  <c r="C36" i="330"/>
  <c r="H36" i="330"/>
  <c r="J36" i="330"/>
  <c r="C37" i="330"/>
  <c r="H37" i="330"/>
  <c r="J37" i="330"/>
  <c r="C38" i="330"/>
  <c r="H38" i="330"/>
  <c r="J38" i="330"/>
  <c r="C39" i="330"/>
  <c r="H39" i="330"/>
  <c r="J39" i="330"/>
  <c r="C40" i="330"/>
  <c r="H40" i="330"/>
  <c r="J40" i="330"/>
  <c r="C41" i="330"/>
  <c r="H41" i="330"/>
  <c r="J41" i="330"/>
  <c r="C42" i="330"/>
  <c r="H42" i="330"/>
  <c r="J42" i="330"/>
  <c r="C43" i="330"/>
  <c r="H43" i="330"/>
  <c r="J43" i="330"/>
  <c r="C44" i="330"/>
  <c r="H44" i="330"/>
  <c r="J44" i="330"/>
  <c r="C45" i="330"/>
  <c r="H45" i="330"/>
  <c r="J45" i="330"/>
  <c r="C46" i="330"/>
  <c r="H46" i="330"/>
  <c r="J46" i="330"/>
  <c r="C47" i="330"/>
  <c r="H47" i="330"/>
  <c r="J47" i="330"/>
  <c r="C48" i="330"/>
  <c r="H48" i="330"/>
  <c r="J48" i="330"/>
  <c r="C49" i="330"/>
  <c r="H49" i="330"/>
  <c r="J49" i="330"/>
  <c r="C50" i="330"/>
  <c r="H50" i="330"/>
  <c r="J50" i="330"/>
  <c r="H51" i="330"/>
  <c r="I51" i="330"/>
  <c r="J51" i="330"/>
  <c r="J4" i="331"/>
  <c r="C5" i="331"/>
  <c r="J5" i="331"/>
  <c r="C6" i="331"/>
  <c r="J6" i="331"/>
  <c r="C7" i="331"/>
  <c r="J7" i="331"/>
  <c r="C8" i="331"/>
  <c r="J8" i="331"/>
  <c r="C9" i="331"/>
  <c r="J9" i="331"/>
  <c r="C10" i="331"/>
  <c r="J10" i="331"/>
  <c r="C11" i="331"/>
  <c r="J11" i="331"/>
  <c r="C12" i="331"/>
  <c r="J12" i="331"/>
  <c r="C13" i="331"/>
  <c r="J13" i="331"/>
  <c r="C14" i="331"/>
  <c r="J14" i="331"/>
  <c r="C15" i="331"/>
  <c r="J15" i="331"/>
  <c r="C16" i="331"/>
  <c r="J16" i="331"/>
  <c r="C17" i="331"/>
  <c r="J17" i="331"/>
  <c r="C18" i="331"/>
  <c r="J18" i="331"/>
  <c r="C19" i="331"/>
  <c r="J19" i="331"/>
  <c r="C20" i="331"/>
  <c r="J20" i="331"/>
  <c r="C21" i="331"/>
  <c r="H21" i="331"/>
  <c r="J21" i="331"/>
  <c r="C22" i="331"/>
  <c r="H22" i="331"/>
  <c r="J22" i="331"/>
  <c r="C23" i="331"/>
  <c r="H23" i="331"/>
  <c r="J23" i="331"/>
  <c r="C24" i="331"/>
  <c r="H24" i="331"/>
  <c r="J24" i="331"/>
  <c r="C25" i="331"/>
  <c r="H25" i="331"/>
  <c r="J25" i="331"/>
  <c r="C26" i="331"/>
  <c r="H26" i="331"/>
  <c r="J26" i="331"/>
  <c r="C27" i="331"/>
  <c r="H27" i="331"/>
  <c r="J27" i="331"/>
  <c r="C28" i="331"/>
  <c r="H28" i="331"/>
  <c r="J28" i="331"/>
  <c r="C29" i="331"/>
  <c r="H29" i="331"/>
  <c r="J29" i="331"/>
  <c r="C30" i="331"/>
  <c r="H30" i="331"/>
  <c r="J30" i="331"/>
  <c r="C31" i="331"/>
  <c r="H31" i="331"/>
  <c r="J31" i="331"/>
  <c r="C32" i="331"/>
  <c r="H32" i="331"/>
  <c r="J32" i="331"/>
  <c r="C33" i="331"/>
  <c r="H33" i="331"/>
  <c r="J33" i="331"/>
  <c r="C34" i="331"/>
  <c r="H34" i="331"/>
  <c r="J34" i="331"/>
  <c r="C35" i="331"/>
  <c r="H35" i="331"/>
  <c r="J35" i="331"/>
  <c r="C36" i="331"/>
  <c r="H36" i="331"/>
  <c r="J36" i="331"/>
  <c r="C37" i="331"/>
  <c r="H37" i="331"/>
  <c r="J37" i="331"/>
  <c r="C38" i="331"/>
  <c r="H38" i="331"/>
  <c r="J38" i="331"/>
  <c r="C39" i="331"/>
  <c r="H39" i="331"/>
  <c r="J39" i="331"/>
  <c r="C40" i="331"/>
  <c r="H40" i="331"/>
  <c r="J40" i="331"/>
  <c r="C41" i="331"/>
  <c r="H41" i="331"/>
  <c r="J41" i="331"/>
  <c r="C42" i="331"/>
  <c r="H42" i="331"/>
  <c r="J42" i="331"/>
  <c r="C43" i="331"/>
  <c r="H43" i="331"/>
  <c r="J43" i="331"/>
  <c r="C44" i="331"/>
  <c r="H44" i="331"/>
  <c r="J44" i="331"/>
  <c r="C45" i="331"/>
  <c r="H45" i="331"/>
  <c r="J45" i="331"/>
  <c r="C46" i="331"/>
  <c r="H46" i="331"/>
  <c r="J46" i="331"/>
  <c r="C47" i="331"/>
  <c r="H47" i="331"/>
  <c r="J47" i="331"/>
  <c r="C48" i="331"/>
  <c r="H48" i="331"/>
  <c r="J48" i="331"/>
  <c r="C49" i="331"/>
  <c r="H49" i="331"/>
  <c r="J49" i="331"/>
  <c r="C50" i="331"/>
  <c r="H50" i="331"/>
  <c r="J50" i="331"/>
  <c r="H51" i="331"/>
  <c r="I51" i="331"/>
  <c r="J51" i="331"/>
  <c r="J4" i="332"/>
  <c r="C5" i="332"/>
  <c r="J5" i="332"/>
  <c r="C6" i="332"/>
  <c r="J6" i="332"/>
  <c r="C7" i="332"/>
  <c r="J7" i="332"/>
  <c r="C8" i="332"/>
  <c r="J8" i="332"/>
  <c r="C9" i="332"/>
  <c r="J9" i="332"/>
  <c r="C10" i="332"/>
  <c r="J10" i="332"/>
  <c r="C11" i="332"/>
  <c r="J11" i="332"/>
  <c r="C12" i="332"/>
  <c r="J12" i="332"/>
  <c r="C13" i="332"/>
  <c r="J13" i="332"/>
  <c r="C14" i="332"/>
  <c r="J14" i="332"/>
  <c r="C15" i="332"/>
  <c r="J15" i="332"/>
  <c r="C16" i="332"/>
  <c r="J16" i="332"/>
  <c r="C17" i="332"/>
  <c r="J17" i="332"/>
  <c r="C18" i="332"/>
  <c r="J18" i="332"/>
  <c r="C19" i="332"/>
  <c r="J19" i="332"/>
  <c r="C20" i="332"/>
  <c r="J20" i="332"/>
  <c r="C21" i="332"/>
  <c r="H21" i="332"/>
  <c r="J21" i="332"/>
  <c r="C22" i="332"/>
  <c r="H22" i="332"/>
  <c r="J22" i="332"/>
  <c r="C23" i="332"/>
  <c r="H23" i="332"/>
  <c r="J23" i="332"/>
  <c r="C24" i="332"/>
  <c r="H24" i="332"/>
  <c r="J24" i="332"/>
  <c r="C25" i="332"/>
  <c r="H25" i="332"/>
  <c r="J25" i="332"/>
  <c r="C26" i="332"/>
  <c r="H26" i="332"/>
  <c r="J26" i="332"/>
  <c r="C27" i="332"/>
  <c r="H27" i="332"/>
  <c r="J27" i="332"/>
  <c r="C28" i="332"/>
  <c r="H28" i="332"/>
  <c r="J28" i="332"/>
  <c r="C29" i="332"/>
  <c r="H29" i="332"/>
  <c r="J29" i="332"/>
  <c r="C30" i="332"/>
  <c r="H30" i="332"/>
  <c r="J30" i="332"/>
  <c r="C31" i="332"/>
  <c r="H31" i="332"/>
  <c r="J31" i="332"/>
  <c r="C32" i="332"/>
  <c r="H32" i="332"/>
  <c r="J32" i="332"/>
  <c r="C33" i="332"/>
  <c r="H33" i="332"/>
  <c r="J33" i="332"/>
  <c r="C34" i="332"/>
  <c r="H34" i="332"/>
  <c r="J34" i="332"/>
  <c r="C35" i="332"/>
  <c r="H35" i="332"/>
  <c r="J35" i="332"/>
  <c r="C36" i="332"/>
  <c r="H36" i="332"/>
  <c r="J36" i="332"/>
  <c r="C37" i="332"/>
  <c r="H37" i="332"/>
  <c r="J37" i="332"/>
  <c r="C38" i="332"/>
  <c r="H38" i="332"/>
  <c r="J38" i="332"/>
  <c r="C39" i="332"/>
  <c r="H39" i="332"/>
  <c r="J39" i="332"/>
  <c r="C40" i="332"/>
  <c r="H40" i="332"/>
  <c r="J40" i="332"/>
  <c r="C41" i="332"/>
  <c r="H41" i="332"/>
  <c r="J41" i="332"/>
  <c r="C42" i="332"/>
  <c r="H42" i="332"/>
  <c r="J42" i="332"/>
  <c r="C43" i="332"/>
  <c r="H43" i="332"/>
  <c r="J43" i="332"/>
  <c r="C44" i="332"/>
  <c r="H44" i="332"/>
  <c r="J44" i="332"/>
  <c r="C45" i="332"/>
  <c r="H45" i="332"/>
  <c r="J45" i="332"/>
  <c r="C46" i="332"/>
  <c r="H46" i="332"/>
  <c r="J46" i="332"/>
  <c r="C47" i="332"/>
  <c r="H47" i="332"/>
  <c r="J47" i="332"/>
  <c r="C48" i="332"/>
  <c r="H48" i="332"/>
  <c r="J48" i="332"/>
  <c r="C49" i="332"/>
  <c r="H49" i="332"/>
  <c r="J49" i="332"/>
  <c r="C50" i="332"/>
  <c r="H50" i="332"/>
  <c r="J50" i="332"/>
  <c r="H51" i="332"/>
  <c r="I51" i="332"/>
  <c r="J51" i="332"/>
  <c r="J4" i="333"/>
  <c r="C5" i="333"/>
  <c r="J5" i="333"/>
  <c r="C6" i="333"/>
  <c r="J6" i="333"/>
  <c r="C7" i="333"/>
  <c r="J7" i="333"/>
  <c r="C8" i="333"/>
  <c r="J8" i="333"/>
  <c r="C9" i="333"/>
  <c r="J9" i="333"/>
  <c r="C10" i="333"/>
  <c r="J10" i="333"/>
  <c r="C11" i="333"/>
  <c r="J11" i="333"/>
  <c r="C12" i="333"/>
  <c r="J12" i="333"/>
  <c r="C13" i="333"/>
  <c r="J13" i="333"/>
  <c r="C14" i="333"/>
  <c r="J14" i="333"/>
  <c r="C15" i="333"/>
  <c r="J15" i="333"/>
  <c r="C16" i="333"/>
  <c r="J16" i="333"/>
  <c r="C17" i="333"/>
  <c r="J17" i="333"/>
  <c r="C18" i="333"/>
  <c r="J18" i="333"/>
  <c r="C19" i="333"/>
  <c r="J19" i="333"/>
  <c r="C20" i="333"/>
  <c r="J20" i="333"/>
  <c r="C21" i="333"/>
  <c r="H21" i="333"/>
  <c r="J21" i="333"/>
  <c r="C22" i="333"/>
  <c r="H22" i="333"/>
  <c r="J22" i="333"/>
  <c r="C23" i="333"/>
  <c r="H23" i="333"/>
  <c r="J23" i="333"/>
  <c r="C24" i="333"/>
  <c r="H24" i="333"/>
  <c r="J24" i="333"/>
  <c r="C25" i="333"/>
  <c r="H25" i="333"/>
  <c r="J25" i="333"/>
  <c r="C26" i="333"/>
  <c r="H26" i="333"/>
  <c r="J26" i="333"/>
  <c r="C27" i="333"/>
  <c r="H27" i="333"/>
  <c r="J27" i="333"/>
  <c r="C28" i="333"/>
  <c r="H28" i="333"/>
  <c r="J28" i="333"/>
  <c r="C29" i="333"/>
  <c r="H29" i="333"/>
  <c r="J29" i="333"/>
  <c r="C30" i="333"/>
  <c r="H30" i="333"/>
  <c r="J30" i="333"/>
  <c r="C31" i="333"/>
  <c r="H31" i="333"/>
  <c r="J31" i="333"/>
  <c r="C32" i="333"/>
  <c r="H32" i="333"/>
  <c r="J32" i="333"/>
  <c r="C33" i="333"/>
  <c r="H33" i="333"/>
  <c r="J33" i="333"/>
  <c r="C34" i="333"/>
  <c r="H34" i="333"/>
  <c r="J34" i="333"/>
  <c r="C35" i="333"/>
  <c r="H35" i="333"/>
  <c r="J35" i="333"/>
  <c r="C36" i="333"/>
  <c r="H36" i="333"/>
  <c r="J36" i="333"/>
  <c r="C37" i="333"/>
  <c r="H37" i="333"/>
  <c r="J37" i="333"/>
  <c r="C38" i="333"/>
  <c r="H38" i="333"/>
  <c r="J38" i="333"/>
  <c r="C39" i="333"/>
  <c r="H39" i="333"/>
  <c r="J39" i="333"/>
  <c r="C40" i="333"/>
  <c r="H40" i="333"/>
  <c r="J40" i="333"/>
  <c r="C41" i="333"/>
  <c r="H41" i="333"/>
  <c r="J41" i="333"/>
  <c r="C42" i="333"/>
  <c r="H42" i="333"/>
  <c r="J42" i="333"/>
  <c r="C43" i="333"/>
  <c r="H43" i="333"/>
  <c r="J43" i="333"/>
  <c r="C44" i="333"/>
  <c r="H44" i="333"/>
  <c r="J44" i="333"/>
  <c r="C45" i="333"/>
  <c r="H45" i="333"/>
  <c r="J45" i="333"/>
  <c r="C46" i="333"/>
  <c r="H46" i="333"/>
  <c r="J46" i="333"/>
  <c r="C47" i="333"/>
  <c r="H47" i="333"/>
  <c r="J47" i="333"/>
  <c r="C48" i="333"/>
  <c r="H48" i="333"/>
  <c r="J48" i="333"/>
  <c r="C49" i="333"/>
  <c r="H49" i="333"/>
  <c r="J49" i="333"/>
  <c r="C50" i="333"/>
  <c r="H50" i="333"/>
  <c r="J50" i="333"/>
  <c r="H51" i="333"/>
  <c r="I51" i="333"/>
  <c r="J51" i="333"/>
  <c r="J4" i="334"/>
  <c r="C5" i="334"/>
  <c r="J5" i="334"/>
  <c r="C6" i="334"/>
  <c r="J6" i="334"/>
  <c r="C7" i="334"/>
  <c r="J7" i="334"/>
  <c r="C8" i="334"/>
  <c r="J8" i="334"/>
  <c r="C9" i="334"/>
  <c r="J9" i="334"/>
  <c r="C10" i="334"/>
  <c r="J10" i="334"/>
  <c r="C11" i="334"/>
  <c r="J11" i="334"/>
  <c r="C12" i="334"/>
  <c r="J12" i="334"/>
  <c r="C13" i="334"/>
  <c r="J13" i="334"/>
  <c r="C14" i="334"/>
  <c r="J14" i="334"/>
  <c r="C15" i="334"/>
  <c r="J15" i="334"/>
  <c r="C16" i="334"/>
  <c r="J16" i="334"/>
  <c r="C17" i="334"/>
  <c r="J17" i="334"/>
  <c r="C18" i="334"/>
  <c r="J18" i="334"/>
  <c r="C19" i="334"/>
  <c r="J19" i="334"/>
  <c r="C20" i="334"/>
  <c r="J20" i="334"/>
  <c r="C21" i="334"/>
  <c r="H21" i="334"/>
  <c r="J21" i="334"/>
  <c r="C22" i="334"/>
  <c r="H22" i="334"/>
  <c r="J22" i="334"/>
  <c r="C23" i="334"/>
  <c r="H23" i="334"/>
  <c r="J23" i="334"/>
  <c r="C24" i="334"/>
  <c r="H24" i="334"/>
  <c r="J24" i="334"/>
  <c r="C25" i="334"/>
  <c r="H25" i="334"/>
  <c r="J25" i="334"/>
  <c r="C26" i="334"/>
  <c r="H26" i="334"/>
  <c r="J26" i="334"/>
  <c r="C27" i="334"/>
  <c r="H27" i="334"/>
  <c r="J27" i="334"/>
  <c r="C28" i="334"/>
  <c r="H28" i="334"/>
  <c r="J28" i="334"/>
  <c r="C29" i="334"/>
  <c r="H29" i="334"/>
  <c r="J29" i="334"/>
  <c r="C30" i="334"/>
  <c r="H30" i="334"/>
  <c r="J30" i="334"/>
  <c r="C31" i="334"/>
  <c r="H31" i="334"/>
  <c r="J31" i="334"/>
  <c r="C32" i="334"/>
  <c r="H32" i="334"/>
  <c r="J32" i="334"/>
  <c r="C33" i="334"/>
  <c r="H33" i="334"/>
  <c r="J33" i="334"/>
  <c r="C34" i="334"/>
  <c r="H34" i="334"/>
  <c r="J34" i="334"/>
  <c r="C35" i="334"/>
  <c r="H35" i="334"/>
  <c r="J35" i="334"/>
  <c r="C36" i="334"/>
  <c r="H36" i="334"/>
  <c r="J36" i="334"/>
  <c r="C37" i="334"/>
  <c r="H37" i="334"/>
  <c r="J37" i="334"/>
  <c r="C38" i="334"/>
  <c r="H38" i="334"/>
  <c r="J38" i="334"/>
  <c r="C39" i="334"/>
  <c r="H39" i="334"/>
  <c r="J39" i="334"/>
  <c r="C40" i="334"/>
  <c r="H40" i="334"/>
  <c r="J40" i="334"/>
  <c r="C41" i="334"/>
  <c r="H41" i="334"/>
  <c r="J41" i="334"/>
  <c r="C42" i="334"/>
  <c r="H42" i="334"/>
  <c r="J42" i="334"/>
  <c r="C43" i="334"/>
  <c r="H43" i="334"/>
  <c r="J43" i="334"/>
  <c r="C44" i="334"/>
  <c r="H44" i="334"/>
  <c r="J44" i="334"/>
  <c r="C45" i="334"/>
  <c r="H45" i="334"/>
  <c r="J45" i="334"/>
  <c r="C46" i="334"/>
  <c r="H46" i="334"/>
  <c r="J46" i="334"/>
  <c r="C47" i="334"/>
  <c r="H47" i="334"/>
  <c r="J47" i="334"/>
  <c r="C48" i="334"/>
  <c r="H48" i="334"/>
  <c r="J48" i="334"/>
  <c r="C49" i="334"/>
  <c r="H49" i="334"/>
  <c r="J49" i="334"/>
  <c r="C50" i="334"/>
  <c r="H50" i="334"/>
  <c r="J50" i="334"/>
  <c r="H51" i="334"/>
  <c r="I51" i="334"/>
  <c r="J51" i="334"/>
  <c r="H4" i="335"/>
  <c r="J4" i="335"/>
  <c r="C5" i="335"/>
  <c r="H5" i="335"/>
  <c r="J5" i="335"/>
  <c r="C6" i="335"/>
  <c r="H6" i="335"/>
  <c r="J6" i="335"/>
  <c r="C7" i="335"/>
  <c r="J7" i="335"/>
  <c r="C8" i="335"/>
  <c r="H8" i="335"/>
  <c r="J8" i="335"/>
  <c r="C9" i="335"/>
  <c r="J9" i="335"/>
  <c r="C10" i="335"/>
  <c r="H10" i="335"/>
  <c r="J10" i="335"/>
  <c r="C11" i="335"/>
  <c r="H11" i="335"/>
  <c r="J11" i="335"/>
  <c r="C12" i="335"/>
  <c r="H12" i="335"/>
  <c r="J12" i="335"/>
  <c r="C13" i="335"/>
  <c r="J13" i="335"/>
  <c r="C14" i="335"/>
  <c r="J14" i="335"/>
  <c r="C15" i="335"/>
  <c r="H15" i="335"/>
  <c r="J15" i="335"/>
  <c r="C16" i="335"/>
  <c r="H16" i="335"/>
  <c r="J16" i="335"/>
  <c r="C17" i="335"/>
  <c r="H17" i="335"/>
  <c r="J17" i="335"/>
  <c r="C18" i="335"/>
  <c r="H18" i="335"/>
  <c r="J18" i="335"/>
  <c r="C19" i="335"/>
  <c r="H19" i="335"/>
  <c r="J19" i="335"/>
  <c r="C20" i="335"/>
  <c r="H20" i="335"/>
  <c r="J20" i="335"/>
  <c r="C21" i="335"/>
  <c r="H21" i="335"/>
  <c r="J21" i="335"/>
  <c r="C22" i="335"/>
  <c r="H22" i="335"/>
  <c r="J22" i="335"/>
  <c r="C23" i="335"/>
  <c r="H23" i="335"/>
  <c r="J23" i="335"/>
  <c r="C24" i="335"/>
  <c r="H24" i="335"/>
  <c r="J24" i="335"/>
  <c r="C25" i="335"/>
  <c r="H25" i="335"/>
  <c r="J25" i="335"/>
  <c r="C26" i="335"/>
  <c r="H26" i="335"/>
  <c r="J26" i="335"/>
  <c r="C27" i="335"/>
  <c r="H27" i="335"/>
  <c r="J27" i="335"/>
  <c r="C28" i="335"/>
  <c r="H28" i="335"/>
  <c r="J28" i="335"/>
  <c r="C29" i="335"/>
  <c r="H29" i="335"/>
  <c r="J29" i="335"/>
  <c r="C30" i="335"/>
  <c r="H30" i="335"/>
  <c r="J30" i="335"/>
  <c r="C31" i="335"/>
  <c r="H31" i="335"/>
  <c r="J31" i="335"/>
  <c r="C32" i="335"/>
  <c r="H32" i="335"/>
  <c r="J32" i="335"/>
  <c r="C33" i="335"/>
  <c r="H33" i="335"/>
  <c r="J33" i="335"/>
  <c r="C34" i="335"/>
  <c r="H34" i="335"/>
  <c r="J34" i="335"/>
  <c r="C35" i="335"/>
  <c r="H35" i="335"/>
  <c r="J35" i="335"/>
  <c r="C36" i="335"/>
  <c r="H36" i="335"/>
  <c r="J36" i="335"/>
  <c r="C37" i="335"/>
  <c r="H37" i="335"/>
  <c r="J37" i="335"/>
  <c r="C38" i="335"/>
  <c r="H38" i="335"/>
  <c r="J38" i="335"/>
  <c r="C39" i="335"/>
  <c r="H39" i="335"/>
  <c r="J39" i="335"/>
  <c r="C40" i="335"/>
  <c r="H40" i="335"/>
  <c r="J40" i="335"/>
  <c r="C41" i="335"/>
  <c r="H41" i="335"/>
  <c r="J41" i="335"/>
  <c r="C42" i="335"/>
  <c r="H42" i="335"/>
  <c r="J42" i="335"/>
  <c r="C43" i="335"/>
  <c r="H43" i="335"/>
  <c r="J43" i="335"/>
  <c r="C44" i="335"/>
  <c r="H44" i="335"/>
  <c r="J44" i="335"/>
  <c r="C45" i="335"/>
  <c r="H45" i="335"/>
  <c r="J45" i="335"/>
  <c r="C46" i="335"/>
  <c r="J46" i="335"/>
  <c r="C47" i="335"/>
  <c r="J47" i="335"/>
  <c r="C48" i="335"/>
  <c r="J48" i="335"/>
  <c r="C49" i="335"/>
  <c r="J49" i="335"/>
  <c r="C50" i="335"/>
  <c r="J50" i="335"/>
  <c r="H51" i="335"/>
  <c r="I51" i="335"/>
  <c r="J51" i="335"/>
  <c r="H4" i="336"/>
  <c r="J4" i="336"/>
  <c r="C5" i="336"/>
  <c r="H5" i="336"/>
  <c r="J5" i="336"/>
  <c r="C6" i="336"/>
  <c r="H6" i="336"/>
  <c r="J6" i="336"/>
  <c r="C7" i="336"/>
  <c r="H7" i="336"/>
  <c r="J7" i="336"/>
  <c r="C8" i="336"/>
  <c r="H8" i="336"/>
  <c r="J8" i="336"/>
  <c r="C9" i="336"/>
  <c r="H9" i="336"/>
  <c r="J9" i="336"/>
  <c r="C10" i="336"/>
  <c r="H10" i="336"/>
  <c r="J10" i="336"/>
  <c r="C11" i="336"/>
  <c r="H11" i="336"/>
  <c r="J11" i="336"/>
  <c r="C12" i="336"/>
  <c r="H12" i="336"/>
  <c r="J12" i="336"/>
  <c r="C13" i="336"/>
  <c r="H13" i="336"/>
  <c r="J13" i="336"/>
  <c r="C14" i="336"/>
  <c r="H14" i="336"/>
  <c r="J14" i="336"/>
  <c r="C15" i="336"/>
  <c r="H15" i="336"/>
  <c r="J15" i="336"/>
  <c r="C16" i="336"/>
  <c r="H16" i="336"/>
  <c r="J16" i="336"/>
  <c r="C17" i="336"/>
  <c r="H17" i="336"/>
  <c r="J17" i="336"/>
  <c r="C18" i="336"/>
  <c r="H18" i="336"/>
  <c r="J18" i="336"/>
  <c r="C19" i="336"/>
  <c r="H19" i="336"/>
  <c r="J19" i="336"/>
  <c r="C20" i="336"/>
  <c r="H20" i="336"/>
  <c r="J20" i="336"/>
  <c r="C21" i="336"/>
  <c r="H21" i="336"/>
  <c r="J21" i="336"/>
  <c r="C22" i="336"/>
  <c r="H22" i="336"/>
  <c r="J22" i="336"/>
  <c r="C23" i="336"/>
  <c r="H23" i="336"/>
  <c r="J23" i="336"/>
  <c r="C24" i="336"/>
  <c r="H24" i="336"/>
  <c r="J24" i="336"/>
  <c r="C25" i="336"/>
  <c r="H25" i="336"/>
  <c r="J25" i="336"/>
  <c r="C26" i="336"/>
  <c r="H26" i="336"/>
  <c r="J26" i="336"/>
  <c r="C27" i="336"/>
  <c r="H27" i="336"/>
  <c r="J27" i="336"/>
  <c r="C28" i="336"/>
  <c r="H28" i="336"/>
  <c r="J28" i="336"/>
  <c r="C29" i="336"/>
  <c r="H29" i="336"/>
  <c r="J29" i="336"/>
  <c r="C30" i="336"/>
  <c r="H30" i="336"/>
  <c r="J30" i="336"/>
  <c r="C31" i="336"/>
  <c r="H31" i="336"/>
  <c r="J31" i="336"/>
  <c r="C32" i="336"/>
  <c r="H32" i="336"/>
  <c r="J32" i="336"/>
  <c r="C33" i="336"/>
  <c r="H33" i="336"/>
  <c r="J33" i="336"/>
  <c r="C34" i="336"/>
  <c r="H34" i="336"/>
  <c r="J34" i="336"/>
  <c r="C35" i="336"/>
  <c r="H35" i="336"/>
  <c r="J35" i="336"/>
  <c r="C36" i="336"/>
  <c r="H36" i="336"/>
  <c r="J36" i="336"/>
  <c r="C37" i="336"/>
  <c r="H37" i="336"/>
  <c r="J37" i="336"/>
  <c r="C38" i="336"/>
  <c r="H38" i="336"/>
  <c r="J38" i="336"/>
  <c r="C39" i="336"/>
  <c r="H39" i="336"/>
  <c r="J39" i="336"/>
  <c r="C40" i="336"/>
  <c r="H40" i="336"/>
  <c r="J40" i="336"/>
  <c r="C41" i="336"/>
  <c r="H41" i="336"/>
  <c r="J41" i="336"/>
  <c r="C42" i="336"/>
  <c r="H42" i="336"/>
  <c r="J42" i="336"/>
  <c r="C43" i="336"/>
  <c r="H43" i="336"/>
  <c r="J43" i="336"/>
  <c r="C44" i="336"/>
  <c r="H44" i="336"/>
  <c r="J44" i="336"/>
  <c r="C45" i="336"/>
  <c r="H45" i="336"/>
  <c r="J45" i="336"/>
  <c r="C46" i="336"/>
  <c r="H46" i="336"/>
  <c r="J46" i="336"/>
  <c r="C47" i="336"/>
  <c r="H47" i="336"/>
  <c r="J47" i="336"/>
  <c r="C48" i="336"/>
  <c r="H48" i="336"/>
  <c r="J48" i="336"/>
  <c r="C49" i="336"/>
  <c r="H49" i="336"/>
  <c r="J49" i="336"/>
  <c r="C50" i="336"/>
  <c r="H50" i="336"/>
  <c r="J50" i="336"/>
  <c r="H51" i="336"/>
  <c r="I51" i="336"/>
  <c r="J51" i="336"/>
  <c r="J4" i="337"/>
  <c r="C5" i="337"/>
  <c r="J5" i="337"/>
  <c r="C6" i="337"/>
  <c r="J6" i="337"/>
  <c r="C7" i="337"/>
  <c r="J7" i="337"/>
  <c r="C8" i="337"/>
  <c r="J8" i="337"/>
  <c r="C9" i="337"/>
  <c r="J9" i="337"/>
  <c r="C10" i="337"/>
  <c r="J10" i="337"/>
  <c r="C11" i="337"/>
  <c r="J11" i="337"/>
  <c r="C12" i="337"/>
  <c r="J12" i="337"/>
  <c r="C13" i="337"/>
  <c r="J13" i="337"/>
  <c r="C14" i="337"/>
  <c r="J14" i="337"/>
  <c r="C15" i="337"/>
  <c r="J15" i="337"/>
  <c r="C16" i="337"/>
  <c r="J16" i="337"/>
  <c r="C17" i="337"/>
  <c r="J17" i="337"/>
  <c r="C18" i="337"/>
  <c r="J18" i="337"/>
  <c r="C19" i="337"/>
  <c r="J19" i="337"/>
  <c r="C20" i="337"/>
  <c r="J20" i="337"/>
  <c r="C21" i="337"/>
  <c r="H21" i="337"/>
  <c r="J21" i="337"/>
  <c r="C22" i="337"/>
  <c r="H22" i="337"/>
  <c r="J22" i="337"/>
  <c r="C23" i="337"/>
  <c r="H23" i="337"/>
  <c r="J23" i="337"/>
  <c r="C24" i="337"/>
  <c r="H24" i="337"/>
  <c r="J24" i="337"/>
  <c r="C25" i="337"/>
  <c r="H25" i="337"/>
  <c r="J25" i="337"/>
  <c r="C26" i="337"/>
  <c r="H26" i="337"/>
  <c r="J26" i="337"/>
  <c r="C27" i="337"/>
  <c r="H27" i="337"/>
  <c r="J27" i="337"/>
  <c r="C28" i="337"/>
  <c r="H28" i="337"/>
  <c r="J28" i="337"/>
  <c r="C29" i="337"/>
  <c r="H29" i="337"/>
  <c r="J29" i="337"/>
  <c r="C30" i="337"/>
  <c r="H30" i="337"/>
  <c r="J30" i="337"/>
  <c r="C31" i="337"/>
  <c r="H31" i="337"/>
  <c r="J31" i="337"/>
  <c r="C32" i="337"/>
  <c r="H32" i="337"/>
  <c r="J32" i="337"/>
  <c r="C33" i="337"/>
  <c r="H33" i="337"/>
  <c r="J33" i="337"/>
  <c r="C34" i="337"/>
  <c r="H34" i="337"/>
  <c r="J34" i="337"/>
  <c r="C35" i="337"/>
  <c r="H35" i="337"/>
  <c r="J35" i="337"/>
  <c r="C36" i="337"/>
  <c r="H36" i="337"/>
  <c r="J36" i="337"/>
  <c r="C37" i="337"/>
  <c r="H37" i="337"/>
  <c r="J37" i="337"/>
  <c r="C38" i="337"/>
  <c r="H38" i="337"/>
  <c r="J38" i="337"/>
  <c r="C39" i="337"/>
  <c r="H39" i="337"/>
  <c r="J39" i="337"/>
  <c r="C40" i="337"/>
  <c r="H40" i="337"/>
  <c r="J40" i="337"/>
  <c r="C41" i="337"/>
  <c r="H41" i="337"/>
  <c r="J41" i="337"/>
  <c r="C42" i="337"/>
  <c r="H42" i="337"/>
  <c r="J42" i="337"/>
  <c r="C43" i="337"/>
  <c r="H43" i="337"/>
  <c r="J43" i="337"/>
  <c r="C44" i="337"/>
  <c r="H44" i="337"/>
  <c r="J44" i="337"/>
  <c r="C45" i="337"/>
  <c r="H45" i="337"/>
  <c r="J45" i="337"/>
  <c r="C46" i="337"/>
  <c r="H46" i="337"/>
  <c r="J46" i="337"/>
  <c r="C47" i="337"/>
  <c r="H47" i="337"/>
  <c r="J47" i="337"/>
  <c r="C48" i="337"/>
  <c r="H48" i="337"/>
  <c r="J48" i="337"/>
  <c r="C49" i="337"/>
  <c r="H49" i="337"/>
  <c r="J49" i="337"/>
  <c r="C50" i="337"/>
  <c r="H50" i="337"/>
  <c r="J50" i="337"/>
  <c r="H51" i="337"/>
  <c r="I51" i="337"/>
  <c r="J51" i="337"/>
  <c r="J4" i="338"/>
  <c r="C5" i="338"/>
  <c r="J5" i="338"/>
  <c r="C6" i="338"/>
  <c r="J6" i="338"/>
  <c r="C7" i="338"/>
  <c r="J7" i="338"/>
  <c r="C8" i="338"/>
  <c r="J8" i="338"/>
  <c r="C9" i="338"/>
  <c r="J9" i="338"/>
  <c r="C10" i="338"/>
  <c r="J10" i="338"/>
  <c r="C11" i="338"/>
  <c r="J11" i="338"/>
  <c r="C12" i="338"/>
  <c r="J12" i="338"/>
  <c r="C13" i="338"/>
  <c r="J13" i="338"/>
  <c r="C14" i="338"/>
  <c r="J14" i="338"/>
  <c r="C15" i="338"/>
  <c r="J15" i="338"/>
  <c r="C16" i="338"/>
  <c r="J16" i="338"/>
  <c r="C17" i="338"/>
  <c r="J17" i="338"/>
  <c r="C18" i="338"/>
  <c r="J18" i="338"/>
  <c r="C19" i="338"/>
  <c r="J19" i="338"/>
  <c r="C20" i="338"/>
  <c r="J20" i="338"/>
  <c r="C21" i="338"/>
  <c r="H21" i="338"/>
  <c r="J21" i="338"/>
  <c r="C22" i="338"/>
  <c r="H22" i="338"/>
  <c r="J22" i="338"/>
  <c r="C23" i="338"/>
  <c r="H23" i="338"/>
  <c r="J23" i="338"/>
  <c r="C24" i="338"/>
  <c r="H24" i="338"/>
  <c r="J24" i="338"/>
  <c r="C25" i="338"/>
  <c r="H25" i="338"/>
  <c r="J25" i="338"/>
  <c r="C26" i="338"/>
  <c r="H26" i="338"/>
  <c r="J26" i="338"/>
  <c r="C27" i="338"/>
  <c r="H27" i="338"/>
  <c r="J27" i="338"/>
  <c r="C28" i="338"/>
  <c r="H28" i="338"/>
  <c r="J28" i="338"/>
  <c r="C29" i="338"/>
  <c r="H29" i="338"/>
  <c r="J29" i="338"/>
  <c r="C30" i="338"/>
  <c r="H30" i="338"/>
  <c r="J30" i="338"/>
  <c r="C31" i="338"/>
  <c r="H31" i="338"/>
  <c r="J31" i="338"/>
  <c r="C32" i="338"/>
  <c r="H32" i="338"/>
  <c r="J32" i="338"/>
  <c r="C33" i="338"/>
  <c r="H33" i="338"/>
  <c r="J33" i="338"/>
  <c r="C34" i="338"/>
  <c r="H34" i="338"/>
  <c r="J34" i="338"/>
  <c r="C35" i="338"/>
  <c r="H35" i="338"/>
  <c r="J35" i="338"/>
  <c r="C36" i="338"/>
  <c r="H36" i="338"/>
  <c r="J36" i="338"/>
  <c r="C37" i="338"/>
  <c r="H37" i="338"/>
  <c r="J37" i="338"/>
  <c r="C38" i="338"/>
  <c r="H38" i="338"/>
  <c r="J38" i="338"/>
  <c r="C39" i="338"/>
  <c r="H39" i="338"/>
  <c r="J39" i="338"/>
  <c r="C40" i="338"/>
  <c r="H40" i="338"/>
  <c r="J40" i="338"/>
  <c r="C41" i="338"/>
  <c r="H41" i="338"/>
  <c r="J41" i="338"/>
  <c r="C42" i="338"/>
  <c r="H42" i="338"/>
  <c r="J42" i="338"/>
  <c r="C43" i="338"/>
  <c r="H43" i="338"/>
  <c r="J43" i="338"/>
  <c r="C44" i="338"/>
  <c r="H44" i="338"/>
  <c r="J44" i="338"/>
  <c r="C45" i="338"/>
  <c r="H45" i="338"/>
  <c r="J45" i="338"/>
  <c r="C46" i="338"/>
  <c r="H46" i="338"/>
  <c r="J46" i="338"/>
  <c r="C47" i="338"/>
  <c r="H47" i="338"/>
  <c r="J47" i="338"/>
  <c r="C48" i="338"/>
  <c r="H48" i="338"/>
  <c r="J48" i="338"/>
  <c r="C49" i="338"/>
  <c r="H49" i="338"/>
  <c r="J49" i="338"/>
  <c r="C50" i="338"/>
  <c r="H50" i="338"/>
  <c r="J50" i="338"/>
  <c r="H51" i="338"/>
  <c r="I51" i="338"/>
  <c r="J51" i="338"/>
  <c r="J4" i="339"/>
  <c r="C5" i="339"/>
  <c r="J5" i="339"/>
  <c r="C6" i="339"/>
  <c r="J6" i="339"/>
  <c r="C7" i="339"/>
  <c r="J7" i="339"/>
  <c r="C8" i="339"/>
  <c r="J8" i="339"/>
  <c r="C9" i="339"/>
  <c r="J9" i="339"/>
  <c r="C10" i="339"/>
  <c r="J10" i="339"/>
  <c r="C11" i="339"/>
  <c r="J11" i="339"/>
  <c r="C12" i="339"/>
  <c r="J12" i="339"/>
  <c r="C13" i="339"/>
  <c r="J13" i="339"/>
  <c r="C14" i="339"/>
  <c r="J14" i="339"/>
  <c r="C15" i="339"/>
  <c r="J15" i="339"/>
  <c r="C16" i="339"/>
  <c r="J16" i="339"/>
  <c r="C17" i="339"/>
  <c r="J17" i="339"/>
  <c r="C18" i="339"/>
  <c r="J18" i="339"/>
  <c r="C19" i="339"/>
  <c r="J19" i="339"/>
  <c r="C20" i="339"/>
  <c r="J20" i="339"/>
  <c r="C21" i="339"/>
  <c r="H21" i="339"/>
  <c r="J21" i="339"/>
  <c r="C22" i="339"/>
  <c r="H22" i="339"/>
  <c r="J22" i="339"/>
  <c r="C23" i="339"/>
  <c r="H23" i="339"/>
  <c r="J23" i="339"/>
  <c r="C24" i="339"/>
  <c r="H24" i="339"/>
  <c r="J24" i="339"/>
  <c r="C25" i="339"/>
  <c r="H25" i="339"/>
  <c r="J25" i="339"/>
  <c r="C26" i="339"/>
  <c r="H26" i="339"/>
  <c r="J26" i="339"/>
  <c r="C27" i="339"/>
  <c r="H27" i="339"/>
  <c r="J27" i="339"/>
  <c r="C28" i="339"/>
  <c r="H28" i="339"/>
  <c r="J28" i="339"/>
  <c r="C29" i="339"/>
  <c r="H29" i="339"/>
  <c r="J29" i="339"/>
  <c r="C30" i="339"/>
  <c r="H30" i="339"/>
  <c r="J30" i="339"/>
  <c r="C31" i="339"/>
  <c r="H31" i="339"/>
  <c r="J31" i="339"/>
  <c r="C32" i="339"/>
  <c r="H32" i="339"/>
  <c r="J32" i="339"/>
  <c r="C33" i="339"/>
  <c r="H33" i="339"/>
  <c r="J33" i="339"/>
  <c r="C34" i="339"/>
  <c r="H34" i="339"/>
  <c r="J34" i="339"/>
  <c r="C35" i="339"/>
  <c r="H35" i="339"/>
  <c r="J35" i="339"/>
  <c r="C36" i="339"/>
  <c r="H36" i="339"/>
  <c r="J36" i="339"/>
  <c r="C37" i="339"/>
  <c r="H37" i="339"/>
  <c r="J37" i="339"/>
  <c r="C38" i="339"/>
  <c r="H38" i="339"/>
  <c r="J38" i="339"/>
  <c r="C39" i="339"/>
  <c r="H39" i="339"/>
  <c r="J39" i="339"/>
  <c r="C40" i="339"/>
  <c r="H40" i="339"/>
  <c r="J40" i="339"/>
  <c r="C41" i="339"/>
  <c r="H41" i="339"/>
  <c r="J41" i="339"/>
  <c r="C42" i="339"/>
  <c r="H42" i="339"/>
  <c r="J42" i="339"/>
  <c r="C43" i="339"/>
  <c r="H43" i="339"/>
  <c r="J43" i="339"/>
  <c r="C44" i="339"/>
  <c r="H44" i="339"/>
  <c r="J44" i="339"/>
  <c r="C45" i="339"/>
  <c r="H45" i="339"/>
  <c r="J45" i="339"/>
  <c r="C46" i="339"/>
  <c r="H46" i="339"/>
  <c r="J46" i="339"/>
  <c r="C47" i="339"/>
  <c r="H47" i="339"/>
  <c r="J47" i="339"/>
  <c r="C48" i="339"/>
  <c r="H48" i="339"/>
  <c r="J48" i="339"/>
  <c r="C49" i="339"/>
  <c r="H49" i="339"/>
  <c r="J49" i="339"/>
  <c r="C50" i="339"/>
  <c r="H50" i="339"/>
  <c r="J50" i="339"/>
  <c r="H51" i="339"/>
  <c r="I51" i="339"/>
  <c r="J51" i="339"/>
  <c r="J4" i="340"/>
  <c r="C5" i="340"/>
  <c r="J5" i="340"/>
  <c r="C6" i="340"/>
  <c r="J6" i="340"/>
  <c r="C7" i="340"/>
  <c r="J7" i="340"/>
  <c r="C8" i="340"/>
  <c r="J8" i="340"/>
  <c r="C9" i="340"/>
  <c r="J9" i="340"/>
  <c r="C10" i="340"/>
  <c r="J10" i="340"/>
  <c r="C11" i="340"/>
  <c r="J11" i="340"/>
  <c r="C12" i="340"/>
  <c r="J12" i="340"/>
  <c r="C13" i="340"/>
  <c r="J13" i="340"/>
  <c r="C14" i="340"/>
  <c r="J14" i="340"/>
  <c r="C15" i="340"/>
  <c r="J15" i="340"/>
  <c r="C16" i="340"/>
  <c r="J16" i="340"/>
  <c r="C17" i="340"/>
  <c r="J17" i="340"/>
  <c r="C18" i="340"/>
  <c r="J18" i="340"/>
  <c r="C19" i="340"/>
  <c r="J19" i="340"/>
  <c r="C20" i="340"/>
  <c r="J20" i="340"/>
  <c r="C21" i="340"/>
  <c r="H21" i="340"/>
  <c r="J21" i="340"/>
  <c r="C22" i="340"/>
  <c r="H22" i="340"/>
  <c r="J22" i="340"/>
  <c r="C23" i="340"/>
  <c r="H23" i="340"/>
  <c r="J23" i="340"/>
  <c r="C24" i="340"/>
  <c r="H24" i="340"/>
  <c r="J24" i="340"/>
  <c r="C25" i="340"/>
  <c r="H25" i="340"/>
  <c r="J25" i="340"/>
  <c r="C26" i="340"/>
  <c r="H26" i="340"/>
  <c r="J26" i="340"/>
  <c r="C27" i="340"/>
  <c r="H27" i="340"/>
  <c r="J27" i="340"/>
  <c r="C28" i="340"/>
  <c r="H28" i="340"/>
  <c r="J28" i="340"/>
  <c r="C29" i="340"/>
  <c r="H29" i="340"/>
  <c r="J29" i="340"/>
  <c r="C30" i="340"/>
  <c r="H30" i="340"/>
  <c r="J30" i="340"/>
  <c r="C31" i="340"/>
  <c r="H31" i="340"/>
  <c r="J31" i="340"/>
  <c r="C32" i="340"/>
  <c r="H32" i="340"/>
  <c r="J32" i="340"/>
  <c r="C33" i="340"/>
  <c r="H33" i="340"/>
  <c r="J33" i="340"/>
  <c r="C34" i="340"/>
  <c r="H34" i="340"/>
  <c r="J34" i="340"/>
  <c r="C35" i="340"/>
  <c r="H35" i="340"/>
  <c r="J35" i="340"/>
  <c r="C36" i="340"/>
  <c r="H36" i="340"/>
  <c r="J36" i="340"/>
  <c r="C37" i="340"/>
  <c r="H37" i="340"/>
  <c r="J37" i="340"/>
  <c r="C38" i="340"/>
  <c r="H38" i="340"/>
  <c r="J38" i="340"/>
  <c r="C39" i="340"/>
  <c r="H39" i="340"/>
  <c r="J39" i="340"/>
  <c r="C40" i="340"/>
  <c r="H40" i="340"/>
  <c r="J40" i="340"/>
  <c r="C41" i="340"/>
  <c r="H41" i="340"/>
  <c r="J41" i="340"/>
  <c r="C42" i="340"/>
  <c r="H42" i="340"/>
  <c r="J42" i="340"/>
  <c r="C43" i="340"/>
  <c r="H43" i="340"/>
  <c r="J43" i="340"/>
  <c r="C44" i="340"/>
  <c r="H44" i="340"/>
  <c r="J44" i="340"/>
  <c r="C45" i="340"/>
  <c r="H45" i="340"/>
  <c r="J45" i="340"/>
  <c r="C46" i="340"/>
  <c r="H46" i="340"/>
  <c r="J46" i="340"/>
  <c r="C47" i="340"/>
  <c r="H47" i="340"/>
  <c r="J47" i="340"/>
  <c r="C48" i="340"/>
  <c r="H48" i="340"/>
  <c r="J48" i="340"/>
  <c r="C49" i="340"/>
  <c r="H49" i="340"/>
  <c r="J49" i="340"/>
  <c r="C50" i="340"/>
  <c r="H50" i="340"/>
  <c r="J50" i="340"/>
  <c r="H51" i="340"/>
  <c r="I51" i="340"/>
  <c r="J51" i="340"/>
  <c r="J4" i="341"/>
  <c r="C5" i="341"/>
  <c r="J5" i="341"/>
  <c r="C6" i="341"/>
  <c r="J6" i="341"/>
  <c r="C7" i="341"/>
  <c r="J7" i="341"/>
  <c r="C8" i="341"/>
  <c r="J8" i="341"/>
  <c r="C9" i="341"/>
  <c r="J9" i="341"/>
  <c r="C10" i="341"/>
  <c r="J10" i="341"/>
  <c r="C11" i="341"/>
  <c r="J11" i="341"/>
  <c r="C12" i="341"/>
  <c r="J12" i="341"/>
  <c r="C13" i="341"/>
  <c r="J13" i="341"/>
  <c r="C14" i="341"/>
  <c r="J14" i="341"/>
  <c r="C15" i="341"/>
  <c r="J15" i="341"/>
  <c r="C16" i="341"/>
  <c r="J16" i="341"/>
  <c r="C17" i="341"/>
  <c r="J17" i="341"/>
  <c r="C18" i="341"/>
  <c r="J18" i="341"/>
  <c r="C19" i="341"/>
  <c r="J19" i="341"/>
  <c r="C20" i="341"/>
  <c r="J20" i="341"/>
  <c r="C21" i="341"/>
  <c r="H21" i="341"/>
  <c r="J21" i="341"/>
  <c r="C22" i="341"/>
  <c r="H22" i="341"/>
  <c r="J22" i="341"/>
  <c r="C23" i="341"/>
  <c r="H23" i="341"/>
  <c r="J23" i="341"/>
  <c r="C24" i="341"/>
  <c r="H24" i="341"/>
  <c r="J24" i="341"/>
  <c r="C25" i="341"/>
  <c r="H25" i="341"/>
  <c r="J25" i="341"/>
  <c r="C26" i="341"/>
  <c r="H26" i="341"/>
  <c r="J26" i="341"/>
  <c r="C27" i="341"/>
  <c r="H27" i="341"/>
  <c r="J27" i="341"/>
  <c r="C28" i="341"/>
  <c r="H28" i="341"/>
  <c r="J28" i="341"/>
  <c r="C29" i="341"/>
  <c r="H29" i="341"/>
  <c r="J29" i="341"/>
  <c r="C30" i="341"/>
  <c r="H30" i="341"/>
  <c r="J30" i="341"/>
  <c r="C31" i="341"/>
  <c r="H31" i="341"/>
  <c r="J31" i="341"/>
  <c r="C32" i="341"/>
  <c r="H32" i="341"/>
  <c r="J32" i="341"/>
  <c r="C33" i="341"/>
  <c r="H33" i="341"/>
  <c r="J33" i="341"/>
  <c r="C34" i="341"/>
  <c r="H34" i="341"/>
  <c r="J34" i="341"/>
  <c r="C35" i="341"/>
  <c r="H35" i="341"/>
  <c r="J35" i="341"/>
  <c r="C36" i="341"/>
  <c r="H36" i="341"/>
  <c r="J36" i="341"/>
  <c r="C37" i="341"/>
  <c r="H37" i="341"/>
  <c r="J37" i="341"/>
  <c r="C38" i="341"/>
  <c r="H38" i="341"/>
  <c r="J38" i="341"/>
  <c r="C39" i="341"/>
  <c r="H39" i="341"/>
  <c r="J39" i="341"/>
  <c r="C40" i="341"/>
  <c r="H40" i="341"/>
  <c r="J40" i="341"/>
  <c r="C41" i="341"/>
  <c r="H41" i="341"/>
  <c r="J41" i="341"/>
  <c r="C42" i="341"/>
  <c r="H42" i="341"/>
  <c r="J42" i="341"/>
  <c r="C43" i="341"/>
  <c r="H43" i="341"/>
  <c r="J43" i="341"/>
  <c r="C44" i="341"/>
  <c r="H44" i="341"/>
  <c r="J44" i="341"/>
  <c r="C45" i="341"/>
  <c r="H45" i="341"/>
  <c r="J45" i="341"/>
  <c r="C46" i="341"/>
  <c r="H46" i="341"/>
  <c r="J46" i="341"/>
  <c r="C47" i="341"/>
  <c r="H47" i="341"/>
  <c r="J47" i="341"/>
  <c r="C48" i="341"/>
  <c r="H48" i="341"/>
  <c r="J48" i="341"/>
  <c r="C49" i="341"/>
  <c r="H49" i="341"/>
  <c r="J49" i="341"/>
  <c r="C50" i="341"/>
  <c r="H50" i="341"/>
  <c r="J50" i="341"/>
  <c r="H51" i="341"/>
  <c r="I51" i="341"/>
  <c r="J51" i="341"/>
  <c r="J4" i="342"/>
  <c r="C5" i="342"/>
  <c r="J5" i="342"/>
  <c r="C6" i="342"/>
  <c r="J6" i="342"/>
  <c r="C7" i="342"/>
  <c r="J7" i="342"/>
  <c r="C8" i="342"/>
  <c r="J8" i="342"/>
  <c r="C9" i="342"/>
  <c r="J9" i="342"/>
  <c r="C10" i="342"/>
  <c r="J10" i="342"/>
  <c r="C11" i="342"/>
  <c r="J11" i="342"/>
  <c r="C12" i="342"/>
  <c r="J12" i="342"/>
  <c r="C13" i="342"/>
  <c r="J13" i="342"/>
  <c r="C14" i="342"/>
  <c r="J14" i="342"/>
  <c r="C15" i="342"/>
  <c r="J15" i="342"/>
  <c r="C16" i="342"/>
  <c r="J16" i="342"/>
  <c r="C17" i="342"/>
  <c r="J17" i="342"/>
  <c r="C18" i="342"/>
  <c r="J18" i="342"/>
  <c r="C19" i="342"/>
  <c r="J19" i="342"/>
  <c r="C20" i="342"/>
  <c r="J20" i="342"/>
  <c r="C21" i="342"/>
  <c r="H21" i="342"/>
  <c r="J21" i="342"/>
  <c r="C22" i="342"/>
  <c r="H22" i="342"/>
  <c r="J22" i="342"/>
  <c r="C23" i="342"/>
  <c r="H23" i="342"/>
  <c r="J23" i="342"/>
  <c r="C24" i="342"/>
  <c r="H24" i="342"/>
  <c r="J24" i="342"/>
  <c r="C25" i="342"/>
  <c r="H25" i="342"/>
  <c r="J25" i="342"/>
  <c r="C26" i="342"/>
  <c r="H26" i="342"/>
  <c r="J26" i="342"/>
  <c r="C27" i="342"/>
  <c r="H27" i="342"/>
  <c r="J27" i="342"/>
  <c r="C28" i="342"/>
  <c r="H28" i="342"/>
  <c r="J28" i="342"/>
  <c r="C29" i="342"/>
  <c r="H29" i="342"/>
  <c r="J29" i="342"/>
  <c r="C30" i="342"/>
  <c r="H30" i="342"/>
  <c r="J30" i="342"/>
  <c r="C31" i="342"/>
  <c r="H31" i="342"/>
  <c r="J31" i="342"/>
  <c r="C32" i="342"/>
  <c r="H32" i="342"/>
  <c r="J32" i="342"/>
  <c r="C33" i="342"/>
  <c r="H33" i="342"/>
  <c r="J33" i="342"/>
  <c r="C34" i="342"/>
  <c r="H34" i="342"/>
  <c r="J34" i="342"/>
  <c r="C35" i="342"/>
  <c r="H35" i="342"/>
  <c r="J35" i="342"/>
  <c r="C36" i="342"/>
  <c r="H36" i="342"/>
  <c r="J36" i="342"/>
  <c r="C37" i="342"/>
  <c r="H37" i="342"/>
  <c r="J37" i="342"/>
  <c r="C38" i="342"/>
  <c r="H38" i="342"/>
  <c r="J38" i="342"/>
  <c r="C39" i="342"/>
  <c r="H39" i="342"/>
  <c r="J39" i="342"/>
  <c r="C40" i="342"/>
  <c r="H40" i="342"/>
  <c r="J40" i="342"/>
  <c r="C41" i="342"/>
  <c r="H41" i="342"/>
  <c r="J41" i="342"/>
  <c r="C42" i="342"/>
  <c r="H42" i="342"/>
  <c r="J42" i="342"/>
  <c r="C43" i="342"/>
  <c r="H43" i="342"/>
  <c r="J43" i="342"/>
  <c r="C44" i="342"/>
  <c r="H44" i="342"/>
  <c r="J44" i="342"/>
  <c r="C45" i="342"/>
  <c r="H45" i="342"/>
  <c r="J45" i="342"/>
  <c r="C46" i="342"/>
  <c r="H46" i="342"/>
  <c r="J46" i="342"/>
  <c r="C47" i="342"/>
  <c r="H47" i="342"/>
  <c r="J47" i="342"/>
  <c r="C48" i="342"/>
  <c r="H48" i="342"/>
  <c r="J48" i="342"/>
  <c r="C49" i="342"/>
  <c r="H49" i="342"/>
  <c r="J49" i="342"/>
  <c r="C50" i="342"/>
  <c r="H50" i="342"/>
  <c r="J50" i="342"/>
  <c r="H51" i="342"/>
  <c r="I51" i="342"/>
  <c r="J51" i="342"/>
  <c r="J4" i="343"/>
  <c r="C5" i="343"/>
  <c r="J5" i="343"/>
  <c r="C6" i="343"/>
  <c r="J6" i="343"/>
  <c r="C7" i="343"/>
  <c r="J7" i="343"/>
  <c r="C8" i="343"/>
  <c r="J8" i="343"/>
  <c r="C9" i="343"/>
  <c r="J9" i="343"/>
  <c r="C10" i="343"/>
  <c r="J10" i="343"/>
  <c r="C11" i="343"/>
  <c r="J11" i="343"/>
  <c r="C12" i="343"/>
  <c r="J12" i="343"/>
  <c r="C13" i="343"/>
  <c r="J13" i="343"/>
  <c r="C14" i="343"/>
  <c r="J14" i="343"/>
  <c r="C15" i="343"/>
  <c r="J15" i="343"/>
  <c r="C16" i="343"/>
  <c r="J16" i="343"/>
  <c r="C17" i="343"/>
  <c r="J17" i="343"/>
  <c r="C18" i="343"/>
  <c r="J18" i="343"/>
  <c r="C19" i="343"/>
  <c r="J19" i="343"/>
  <c r="C20" i="343"/>
  <c r="J20" i="343"/>
  <c r="C21" i="343"/>
  <c r="H21" i="343"/>
  <c r="J21" i="343"/>
  <c r="C22" i="343"/>
  <c r="H22" i="343"/>
  <c r="J22" i="343"/>
  <c r="C23" i="343"/>
  <c r="H23" i="343"/>
  <c r="J23" i="343"/>
  <c r="C24" i="343"/>
  <c r="H24" i="343"/>
  <c r="J24" i="343"/>
  <c r="C25" i="343"/>
  <c r="H25" i="343"/>
  <c r="J25" i="343"/>
  <c r="C26" i="343"/>
  <c r="H26" i="343"/>
  <c r="J26" i="343"/>
  <c r="C27" i="343"/>
  <c r="H27" i="343"/>
  <c r="J27" i="343"/>
  <c r="C28" i="343"/>
  <c r="H28" i="343"/>
  <c r="J28" i="343"/>
  <c r="C29" i="343"/>
  <c r="H29" i="343"/>
  <c r="J29" i="343"/>
  <c r="C30" i="343"/>
  <c r="H30" i="343"/>
  <c r="J30" i="343"/>
  <c r="C31" i="343"/>
  <c r="H31" i="343"/>
  <c r="J31" i="343"/>
  <c r="C32" i="343"/>
  <c r="H32" i="343"/>
  <c r="J32" i="343"/>
  <c r="C33" i="343"/>
  <c r="H33" i="343"/>
  <c r="J33" i="343"/>
  <c r="C34" i="343"/>
  <c r="H34" i="343"/>
  <c r="J34" i="343"/>
  <c r="C35" i="343"/>
  <c r="H35" i="343"/>
  <c r="J35" i="343"/>
  <c r="C36" i="343"/>
  <c r="H36" i="343"/>
  <c r="J36" i="343"/>
  <c r="C37" i="343"/>
  <c r="H37" i="343"/>
  <c r="J37" i="343"/>
  <c r="C38" i="343"/>
  <c r="H38" i="343"/>
  <c r="J38" i="343"/>
  <c r="C39" i="343"/>
  <c r="H39" i="343"/>
  <c r="J39" i="343"/>
  <c r="C40" i="343"/>
  <c r="H40" i="343"/>
  <c r="J40" i="343"/>
  <c r="C41" i="343"/>
  <c r="H41" i="343"/>
  <c r="J41" i="343"/>
  <c r="C42" i="343"/>
  <c r="H42" i="343"/>
  <c r="J42" i="343"/>
  <c r="C43" i="343"/>
  <c r="H43" i="343"/>
  <c r="J43" i="343"/>
  <c r="C44" i="343"/>
  <c r="H44" i="343"/>
  <c r="J44" i="343"/>
  <c r="C45" i="343"/>
  <c r="H45" i="343"/>
  <c r="J45" i="343"/>
  <c r="C46" i="343"/>
  <c r="H46" i="343"/>
  <c r="J46" i="343"/>
  <c r="C47" i="343"/>
  <c r="H47" i="343"/>
  <c r="J47" i="343"/>
  <c r="C48" i="343"/>
  <c r="H48" i="343"/>
  <c r="J48" i="343"/>
  <c r="C49" i="343"/>
  <c r="H49" i="343"/>
  <c r="J49" i="343"/>
  <c r="C50" i="343"/>
  <c r="H50" i="343"/>
  <c r="J50" i="343"/>
  <c r="H51" i="343"/>
  <c r="I51" i="343"/>
  <c r="J51" i="343"/>
  <c r="J4" i="344"/>
  <c r="C5" i="344"/>
  <c r="J5" i="344"/>
  <c r="C6" i="344"/>
  <c r="J6" i="344"/>
  <c r="C7" i="344"/>
  <c r="J7" i="344"/>
  <c r="C8" i="344"/>
  <c r="J8" i="344"/>
  <c r="C9" i="344"/>
  <c r="J9" i="344"/>
  <c r="C10" i="344"/>
  <c r="J10" i="344"/>
  <c r="C11" i="344"/>
  <c r="J11" i="344"/>
  <c r="C12" i="344"/>
  <c r="J12" i="344"/>
  <c r="C13" i="344"/>
  <c r="J13" i="344"/>
  <c r="C14" i="344"/>
  <c r="J14" i="344"/>
  <c r="C15" i="344"/>
  <c r="J15" i="344"/>
  <c r="C16" i="344"/>
  <c r="J16" i="344"/>
  <c r="C17" i="344"/>
  <c r="J17" i="344"/>
  <c r="C18" i="344"/>
  <c r="J18" i="344"/>
  <c r="C19" i="344"/>
  <c r="J19" i="344"/>
  <c r="C20" i="344"/>
  <c r="J20" i="344"/>
  <c r="C21" i="344"/>
  <c r="H21" i="344"/>
  <c r="J21" i="344"/>
  <c r="C22" i="344"/>
  <c r="H22" i="344"/>
  <c r="J22" i="344"/>
  <c r="C23" i="344"/>
  <c r="H23" i="344"/>
  <c r="J23" i="344"/>
  <c r="C24" i="344"/>
  <c r="H24" i="344"/>
  <c r="J24" i="344"/>
  <c r="C25" i="344"/>
  <c r="H25" i="344"/>
  <c r="J25" i="344"/>
  <c r="C26" i="344"/>
  <c r="H26" i="344"/>
  <c r="J26" i="344"/>
  <c r="C27" i="344"/>
  <c r="H27" i="344"/>
  <c r="J27" i="344"/>
  <c r="C28" i="344"/>
  <c r="H28" i="344"/>
  <c r="J28" i="344"/>
  <c r="C29" i="344"/>
  <c r="H29" i="344"/>
  <c r="J29" i="344"/>
  <c r="C30" i="344"/>
  <c r="H30" i="344"/>
  <c r="J30" i="344"/>
  <c r="C31" i="344"/>
  <c r="H31" i="344"/>
  <c r="J31" i="344"/>
  <c r="C32" i="344"/>
  <c r="H32" i="344"/>
  <c r="J32" i="344"/>
  <c r="C33" i="344"/>
  <c r="H33" i="344"/>
  <c r="J33" i="344"/>
  <c r="C34" i="344"/>
  <c r="H34" i="344"/>
  <c r="J34" i="344"/>
  <c r="C35" i="344"/>
  <c r="H35" i="344"/>
  <c r="J35" i="344"/>
  <c r="C36" i="344"/>
  <c r="H36" i="344"/>
  <c r="J36" i="344"/>
  <c r="C37" i="344"/>
  <c r="H37" i="344"/>
  <c r="J37" i="344"/>
  <c r="C38" i="344"/>
  <c r="H38" i="344"/>
  <c r="J38" i="344"/>
  <c r="C39" i="344"/>
  <c r="H39" i="344"/>
  <c r="J39" i="344"/>
  <c r="C40" i="344"/>
  <c r="H40" i="344"/>
  <c r="J40" i="344"/>
  <c r="C41" i="344"/>
  <c r="H41" i="344"/>
  <c r="J41" i="344"/>
  <c r="C42" i="344"/>
  <c r="H42" i="344"/>
  <c r="J42" i="344"/>
  <c r="C43" i="344"/>
  <c r="H43" i="344"/>
  <c r="J43" i="344"/>
  <c r="C44" i="344"/>
  <c r="H44" i="344"/>
  <c r="J44" i="344"/>
  <c r="C45" i="344"/>
  <c r="H45" i="344"/>
  <c r="J45" i="344"/>
  <c r="C46" i="344"/>
  <c r="H46" i="344"/>
  <c r="J46" i="344"/>
  <c r="C47" i="344"/>
  <c r="H47" i="344"/>
  <c r="J47" i="344"/>
  <c r="C48" i="344"/>
  <c r="H48" i="344"/>
  <c r="J48" i="344"/>
  <c r="C49" i="344"/>
  <c r="H49" i="344"/>
  <c r="J49" i="344"/>
  <c r="C50" i="344"/>
  <c r="H50" i="344"/>
  <c r="J50" i="344"/>
  <c r="H51" i="344"/>
  <c r="I51" i="344"/>
  <c r="J51" i="344"/>
  <c r="J4" i="345"/>
  <c r="C5" i="345"/>
  <c r="J5" i="345"/>
  <c r="C6" i="345"/>
  <c r="J6" i="345"/>
  <c r="C7" i="345"/>
  <c r="J7" i="345"/>
  <c r="C8" i="345"/>
  <c r="J8" i="345"/>
  <c r="C9" i="345"/>
  <c r="J9" i="345"/>
  <c r="C10" i="345"/>
  <c r="J10" i="345"/>
  <c r="C11" i="345"/>
  <c r="J11" i="345"/>
  <c r="C12" i="345"/>
  <c r="J12" i="345"/>
  <c r="C13" i="345"/>
  <c r="J13" i="345"/>
  <c r="C14" i="345"/>
  <c r="J14" i="345"/>
  <c r="C15" i="345"/>
  <c r="J15" i="345"/>
  <c r="C16" i="345"/>
  <c r="J16" i="345"/>
  <c r="C17" i="345"/>
  <c r="J17" i="345"/>
  <c r="C18" i="345"/>
  <c r="J18" i="345"/>
  <c r="C19" i="345"/>
  <c r="J19" i="345"/>
  <c r="C20" i="345"/>
  <c r="J20" i="345"/>
  <c r="C21" i="345"/>
  <c r="H21" i="345"/>
  <c r="J21" i="345"/>
  <c r="C22" i="345"/>
  <c r="H22" i="345"/>
  <c r="J22" i="345"/>
  <c r="C23" i="345"/>
  <c r="H23" i="345"/>
  <c r="J23" i="345"/>
  <c r="C24" i="345"/>
  <c r="H24" i="345"/>
  <c r="J24" i="345"/>
  <c r="C25" i="345"/>
  <c r="H25" i="345"/>
  <c r="J25" i="345"/>
  <c r="C26" i="345"/>
  <c r="H26" i="345"/>
  <c r="J26" i="345"/>
  <c r="C27" i="345"/>
  <c r="H27" i="345"/>
  <c r="J27" i="345"/>
  <c r="C28" i="345"/>
  <c r="H28" i="345"/>
  <c r="J28" i="345"/>
  <c r="C29" i="345"/>
  <c r="H29" i="345"/>
  <c r="J29" i="345"/>
  <c r="C30" i="345"/>
  <c r="H30" i="345"/>
  <c r="J30" i="345"/>
  <c r="C31" i="345"/>
  <c r="H31" i="345"/>
  <c r="J31" i="345"/>
  <c r="C32" i="345"/>
  <c r="H32" i="345"/>
  <c r="J32" i="345"/>
  <c r="C33" i="345"/>
  <c r="H33" i="345"/>
  <c r="J33" i="345"/>
  <c r="C34" i="345"/>
  <c r="H34" i="345"/>
  <c r="J34" i="345"/>
  <c r="C35" i="345"/>
  <c r="H35" i="345"/>
  <c r="J35" i="345"/>
  <c r="C36" i="345"/>
  <c r="H36" i="345"/>
  <c r="J36" i="345"/>
  <c r="C37" i="345"/>
  <c r="H37" i="345"/>
  <c r="J37" i="345"/>
  <c r="C38" i="345"/>
  <c r="H38" i="345"/>
  <c r="J38" i="345"/>
  <c r="C39" i="345"/>
  <c r="H39" i="345"/>
  <c r="J39" i="345"/>
  <c r="C40" i="345"/>
  <c r="H40" i="345"/>
  <c r="J40" i="345"/>
  <c r="C41" i="345"/>
  <c r="H41" i="345"/>
  <c r="J41" i="345"/>
  <c r="C42" i="345"/>
  <c r="H42" i="345"/>
  <c r="J42" i="345"/>
  <c r="C43" i="345"/>
  <c r="H43" i="345"/>
  <c r="J43" i="345"/>
  <c r="C44" i="345"/>
  <c r="H44" i="345"/>
  <c r="J44" i="345"/>
  <c r="C45" i="345"/>
  <c r="H45" i="345"/>
  <c r="J45" i="345"/>
  <c r="C46" i="345"/>
  <c r="H46" i="345"/>
  <c r="J46" i="345"/>
  <c r="C47" i="345"/>
  <c r="H47" i="345"/>
  <c r="J47" i="345"/>
  <c r="C48" i="345"/>
  <c r="H48" i="345"/>
  <c r="J48" i="345"/>
  <c r="C49" i="345"/>
  <c r="H49" i="345"/>
  <c r="J49" i="345"/>
  <c r="C50" i="345"/>
  <c r="H50" i="345"/>
  <c r="J50" i="345"/>
  <c r="H51" i="345"/>
  <c r="I51" i="345"/>
  <c r="J51" i="345"/>
  <c r="H4" i="346"/>
  <c r="J4" i="346"/>
  <c r="C5" i="346"/>
  <c r="H5" i="346"/>
  <c r="J5" i="346"/>
  <c r="C6" i="346"/>
  <c r="H6" i="346"/>
  <c r="J6" i="346"/>
  <c r="C7" i="346"/>
  <c r="J7" i="346"/>
  <c r="C8" i="346"/>
  <c r="H8" i="346"/>
  <c r="J8" i="346"/>
  <c r="C9" i="346"/>
  <c r="J9" i="346"/>
  <c r="C10" i="346"/>
  <c r="H10" i="346"/>
  <c r="J10" i="346"/>
  <c r="C11" i="346"/>
  <c r="J11" i="346"/>
  <c r="C12" i="346"/>
  <c r="H12" i="346"/>
  <c r="J12" i="346"/>
  <c r="C13" i="346"/>
  <c r="H13" i="346"/>
  <c r="J13" i="346"/>
  <c r="C14" i="346"/>
  <c r="H14" i="346"/>
  <c r="J14" i="346"/>
  <c r="C15" i="346"/>
  <c r="H15" i="346"/>
  <c r="J15" i="346"/>
  <c r="C16" i="346"/>
  <c r="H16" i="346"/>
  <c r="J16" i="346"/>
  <c r="C17" i="346"/>
  <c r="H17" i="346"/>
  <c r="J17" i="346"/>
  <c r="C18" i="346"/>
  <c r="H18" i="346"/>
  <c r="J18" i="346"/>
  <c r="C19" i="346"/>
  <c r="H19" i="346"/>
  <c r="J19" i="346"/>
  <c r="C20" i="346"/>
  <c r="H20" i="346"/>
  <c r="J20" i="346"/>
  <c r="C21" i="346"/>
  <c r="H21" i="346"/>
  <c r="J21" i="346"/>
  <c r="C22" i="346"/>
  <c r="H22" i="346"/>
  <c r="J22" i="346"/>
  <c r="C23" i="346"/>
  <c r="H23" i="346"/>
  <c r="J23" i="346"/>
  <c r="C24" i="346"/>
  <c r="H24" i="346"/>
  <c r="J24" i="346"/>
  <c r="C25" i="346"/>
  <c r="H25" i="346"/>
  <c r="J25" i="346"/>
  <c r="C26" i="346"/>
  <c r="H26" i="346"/>
  <c r="J26" i="346"/>
  <c r="C27" i="346"/>
  <c r="H27" i="346"/>
  <c r="J27" i="346"/>
  <c r="C28" i="346"/>
  <c r="H28" i="346"/>
  <c r="J28" i="346"/>
  <c r="C29" i="346"/>
  <c r="H29" i="346"/>
  <c r="J29" i="346"/>
  <c r="C30" i="346"/>
  <c r="H30" i="346"/>
  <c r="J30" i="346"/>
  <c r="C31" i="346"/>
  <c r="H31" i="346"/>
  <c r="J31" i="346"/>
  <c r="C32" i="346"/>
  <c r="H32" i="346"/>
  <c r="J32" i="346"/>
  <c r="C33" i="346"/>
  <c r="H33" i="346"/>
  <c r="J33" i="346"/>
  <c r="C34" i="346"/>
  <c r="H34" i="346"/>
  <c r="J34" i="346"/>
  <c r="C35" i="346"/>
  <c r="H35" i="346"/>
  <c r="J35" i="346"/>
  <c r="C36" i="346"/>
  <c r="H36" i="346"/>
  <c r="J36" i="346"/>
  <c r="C37" i="346"/>
  <c r="H37" i="346"/>
  <c r="J37" i="346"/>
  <c r="C38" i="346"/>
  <c r="H38" i="346"/>
  <c r="J38" i="346"/>
  <c r="C39" i="346"/>
  <c r="H39" i="346"/>
  <c r="J39" i="346"/>
  <c r="C40" i="346"/>
  <c r="H40" i="346"/>
  <c r="J40" i="346"/>
  <c r="C41" i="346"/>
  <c r="H41" i="346"/>
  <c r="J41" i="346"/>
  <c r="C42" i="346"/>
  <c r="H42" i="346"/>
  <c r="J42" i="346"/>
  <c r="C43" i="346"/>
  <c r="H43" i="346"/>
  <c r="J43" i="346"/>
  <c r="C44" i="346"/>
  <c r="H44" i="346"/>
  <c r="J44" i="346"/>
  <c r="C45" i="346"/>
  <c r="H45" i="346"/>
  <c r="J45" i="346"/>
  <c r="C46" i="346"/>
  <c r="H46" i="346"/>
  <c r="J46" i="346"/>
  <c r="C47" i="346"/>
  <c r="H47" i="346"/>
  <c r="J47" i="346"/>
  <c r="C48" i="346"/>
  <c r="H48" i="346"/>
  <c r="J48" i="346"/>
  <c r="C49" i="346"/>
  <c r="H49" i="346"/>
  <c r="J49" i="346"/>
  <c r="C50" i="346"/>
  <c r="H50" i="346"/>
  <c r="J50" i="346"/>
  <c r="H51" i="346"/>
  <c r="I51" i="346"/>
  <c r="J51" i="346"/>
  <c r="J4" i="347"/>
  <c r="C5" i="347"/>
  <c r="J5" i="347"/>
  <c r="C6" i="347"/>
  <c r="J6" i="347"/>
  <c r="C7" i="347"/>
  <c r="J7" i="347"/>
  <c r="C8" i="347"/>
  <c r="J8" i="347"/>
  <c r="C9" i="347"/>
  <c r="J9" i="347"/>
  <c r="C10" i="347"/>
  <c r="J10" i="347"/>
  <c r="C11" i="347"/>
  <c r="J11" i="347"/>
  <c r="C12" i="347"/>
  <c r="J12" i="347"/>
  <c r="C13" i="347"/>
  <c r="J13" i="347"/>
  <c r="C14" i="347"/>
  <c r="J14" i="347"/>
  <c r="C15" i="347"/>
  <c r="J15" i="347"/>
  <c r="C16" i="347"/>
  <c r="J16" i="347"/>
  <c r="C17" i="347"/>
  <c r="J17" i="347"/>
  <c r="C18" i="347"/>
  <c r="J18" i="347"/>
  <c r="C19" i="347"/>
  <c r="J19" i="347"/>
  <c r="C20" i="347"/>
  <c r="J20" i="347"/>
  <c r="C21" i="347"/>
  <c r="H21" i="347"/>
  <c r="J21" i="347"/>
  <c r="C22" i="347"/>
  <c r="H22" i="347"/>
  <c r="J22" i="347"/>
  <c r="C23" i="347"/>
  <c r="H23" i="347"/>
  <c r="J23" i="347"/>
  <c r="C24" i="347"/>
  <c r="H24" i="347"/>
  <c r="J24" i="347"/>
  <c r="C25" i="347"/>
  <c r="H25" i="347"/>
  <c r="J25" i="347"/>
  <c r="C26" i="347"/>
  <c r="H26" i="347"/>
  <c r="J26" i="347"/>
  <c r="C27" i="347"/>
  <c r="H27" i="347"/>
  <c r="J27" i="347"/>
  <c r="C28" i="347"/>
  <c r="H28" i="347"/>
  <c r="J28" i="347"/>
  <c r="C29" i="347"/>
  <c r="H29" i="347"/>
  <c r="J29" i="347"/>
  <c r="C30" i="347"/>
  <c r="H30" i="347"/>
  <c r="J30" i="347"/>
  <c r="C31" i="347"/>
  <c r="H31" i="347"/>
  <c r="J31" i="347"/>
  <c r="C32" i="347"/>
  <c r="H32" i="347"/>
  <c r="J32" i="347"/>
  <c r="C33" i="347"/>
  <c r="H33" i="347"/>
  <c r="J33" i="347"/>
  <c r="C34" i="347"/>
  <c r="H34" i="347"/>
  <c r="J34" i="347"/>
  <c r="C35" i="347"/>
  <c r="H35" i="347"/>
  <c r="J35" i="347"/>
  <c r="C36" i="347"/>
  <c r="H36" i="347"/>
  <c r="J36" i="347"/>
  <c r="C37" i="347"/>
  <c r="H37" i="347"/>
  <c r="J37" i="347"/>
  <c r="C38" i="347"/>
  <c r="H38" i="347"/>
  <c r="J38" i="347"/>
  <c r="C39" i="347"/>
  <c r="H39" i="347"/>
  <c r="J39" i="347"/>
  <c r="C40" i="347"/>
  <c r="H40" i="347"/>
  <c r="J40" i="347"/>
  <c r="C41" i="347"/>
  <c r="H41" i="347"/>
  <c r="J41" i="347"/>
  <c r="C42" i="347"/>
  <c r="H42" i="347"/>
  <c r="J42" i="347"/>
  <c r="C43" i="347"/>
  <c r="H43" i="347"/>
  <c r="J43" i="347"/>
  <c r="C44" i="347"/>
  <c r="H44" i="347"/>
  <c r="J44" i="347"/>
  <c r="C45" i="347"/>
  <c r="H45" i="347"/>
  <c r="J45" i="347"/>
  <c r="C46" i="347"/>
  <c r="H46" i="347"/>
  <c r="J46" i="347"/>
  <c r="C47" i="347"/>
  <c r="H47" i="347"/>
  <c r="J47" i="347"/>
  <c r="C48" i="347"/>
  <c r="H48" i="347"/>
  <c r="J48" i="347"/>
  <c r="C49" i="347"/>
  <c r="H49" i="347"/>
  <c r="J49" i="347"/>
  <c r="C50" i="347"/>
  <c r="H50" i="347"/>
  <c r="J50" i="347"/>
  <c r="H51" i="347"/>
  <c r="I51" i="347"/>
  <c r="J51" i="347"/>
  <c r="J4" i="348"/>
  <c r="C5" i="348"/>
  <c r="J5" i="348"/>
  <c r="C6" i="348"/>
  <c r="J6" i="348"/>
  <c r="C7" i="348"/>
  <c r="J7" i="348"/>
  <c r="C8" i="348"/>
  <c r="J8" i="348"/>
  <c r="C9" i="348"/>
  <c r="J9" i="348"/>
  <c r="C10" i="348"/>
  <c r="J10" i="348"/>
  <c r="C11" i="348"/>
  <c r="J11" i="348"/>
  <c r="C12" i="348"/>
  <c r="J12" i="348"/>
  <c r="C13" i="348"/>
  <c r="J13" i="348"/>
  <c r="C14" i="348"/>
  <c r="J14" i="348"/>
  <c r="C15" i="348"/>
  <c r="J15" i="348"/>
  <c r="C16" i="348"/>
  <c r="J16" i="348"/>
  <c r="C17" i="348"/>
  <c r="J17" i="348"/>
  <c r="C18" i="348"/>
  <c r="J18" i="348"/>
  <c r="C19" i="348"/>
  <c r="J19" i="348"/>
  <c r="C20" i="348"/>
  <c r="J20" i="348"/>
  <c r="C21" i="348"/>
  <c r="H21" i="348"/>
  <c r="J21" i="348"/>
  <c r="C22" i="348"/>
  <c r="H22" i="348"/>
  <c r="J22" i="348"/>
  <c r="C23" i="348"/>
  <c r="H23" i="348"/>
  <c r="J23" i="348"/>
  <c r="C24" i="348"/>
  <c r="H24" i="348"/>
  <c r="J24" i="348"/>
  <c r="C25" i="348"/>
  <c r="H25" i="348"/>
  <c r="J25" i="348"/>
  <c r="C26" i="348"/>
  <c r="H26" i="348"/>
  <c r="J26" i="348"/>
  <c r="C27" i="348"/>
  <c r="H27" i="348"/>
  <c r="J27" i="348"/>
  <c r="C28" i="348"/>
  <c r="H28" i="348"/>
  <c r="J28" i="348"/>
  <c r="C29" i="348"/>
  <c r="H29" i="348"/>
  <c r="J29" i="348"/>
  <c r="C30" i="348"/>
  <c r="H30" i="348"/>
  <c r="J30" i="348"/>
  <c r="C31" i="348"/>
  <c r="H31" i="348"/>
  <c r="J31" i="348"/>
  <c r="C32" i="348"/>
  <c r="H32" i="348"/>
  <c r="J32" i="348"/>
  <c r="C33" i="348"/>
  <c r="H33" i="348"/>
  <c r="J33" i="348"/>
  <c r="C34" i="348"/>
  <c r="H34" i="348"/>
  <c r="J34" i="348"/>
  <c r="C35" i="348"/>
  <c r="H35" i="348"/>
  <c r="J35" i="348"/>
  <c r="C36" i="348"/>
  <c r="H36" i="348"/>
  <c r="J36" i="348"/>
  <c r="C37" i="348"/>
  <c r="H37" i="348"/>
  <c r="J37" i="348"/>
  <c r="C38" i="348"/>
  <c r="H38" i="348"/>
  <c r="J38" i="348"/>
  <c r="C39" i="348"/>
  <c r="H39" i="348"/>
  <c r="J39" i="348"/>
  <c r="C40" i="348"/>
  <c r="H40" i="348"/>
  <c r="J40" i="348"/>
  <c r="C41" i="348"/>
  <c r="H41" i="348"/>
  <c r="J41" i="348"/>
  <c r="C42" i="348"/>
  <c r="H42" i="348"/>
  <c r="J42" i="348"/>
  <c r="C43" i="348"/>
  <c r="H43" i="348"/>
  <c r="J43" i="348"/>
  <c r="C44" i="348"/>
  <c r="H44" i="348"/>
  <c r="J44" i="348"/>
  <c r="C45" i="348"/>
  <c r="H45" i="348"/>
  <c r="J45" i="348"/>
  <c r="C46" i="348"/>
  <c r="H46" i="348"/>
  <c r="J46" i="348"/>
  <c r="C47" i="348"/>
  <c r="H47" i="348"/>
  <c r="J47" i="348"/>
  <c r="C48" i="348"/>
  <c r="H48" i="348"/>
  <c r="J48" i="348"/>
  <c r="C49" i="348"/>
  <c r="H49" i="348"/>
  <c r="J49" i="348"/>
  <c r="C50" i="348"/>
  <c r="H50" i="348"/>
  <c r="J50" i="348"/>
  <c r="H51" i="348"/>
  <c r="I51" i="348"/>
  <c r="J51" i="348"/>
  <c r="J4" i="349"/>
  <c r="C5" i="349"/>
  <c r="J5" i="349"/>
  <c r="C6" i="349"/>
  <c r="J6" i="349"/>
  <c r="C7" i="349"/>
  <c r="J7" i="349"/>
  <c r="C8" i="349"/>
  <c r="J8" i="349"/>
  <c r="C9" i="349"/>
  <c r="J9" i="349"/>
  <c r="C10" i="349"/>
  <c r="J10" i="349"/>
  <c r="C11" i="349"/>
  <c r="J11" i="349"/>
  <c r="C12" i="349"/>
  <c r="J12" i="349"/>
  <c r="C13" i="349"/>
  <c r="J13" i="349"/>
  <c r="C14" i="349"/>
  <c r="J14" i="349"/>
  <c r="C15" i="349"/>
  <c r="J15" i="349"/>
  <c r="C16" i="349"/>
  <c r="J16" i="349"/>
  <c r="C17" i="349"/>
  <c r="J17" i="349"/>
  <c r="C18" i="349"/>
  <c r="J18" i="349"/>
  <c r="C19" i="349"/>
  <c r="J19" i="349"/>
  <c r="C20" i="349"/>
  <c r="J20" i="349"/>
  <c r="C21" i="349"/>
  <c r="H21" i="349"/>
  <c r="J21" i="349"/>
  <c r="C22" i="349"/>
  <c r="H22" i="349"/>
  <c r="J22" i="349"/>
  <c r="C23" i="349"/>
  <c r="H23" i="349"/>
  <c r="J23" i="349"/>
  <c r="C24" i="349"/>
  <c r="H24" i="349"/>
  <c r="J24" i="349"/>
  <c r="C25" i="349"/>
  <c r="H25" i="349"/>
  <c r="J25" i="349"/>
  <c r="C26" i="349"/>
  <c r="H26" i="349"/>
  <c r="J26" i="349"/>
  <c r="C27" i="349"/>
  <c r="H27" i="349"/>
  <c r="J27" i="349"/>
  <c r="C28" i="349"/>
  <c r="H28" i="349"/>
  <c r="J28" i="349"/>
  <c r="C29" i="349"/>
  <c r="H29" i="349"/>
  <c r="J29" i="349"/>
  <c r="C30" i="349"/>
  <c r="H30" i="349"/>
  <c r="J30" i="349"/>
  <c r="C31" i="349"/>
  <c r="H31" i="349"/>
  <c r="J31" i="349"/>
  <c r="C32" i="349"/>
  <c r="H32" i="349"/>
  <c r="J32" i="349"/>
  <c r="C33" i="349"/>
  <c r="H33" i="349"/>
  <c r="J33" i="349"/>
  <c r="C34" i="349"/>
  <c r="H34" i="349"/>
  <c r="J34" i="349"/>
  <c r="C35" i="349"/>
  <c r="H35" i="349"/>
  <c r="J35" i="349"/>
  <c r="C36" i="349"/>
  <c r="H36" i="349"/>
  <c r="J36" i="349"/>
  <c r="C37" i="349"/>
  <c r="H37" i="349"/>
  <c r="J37" i="349"/>
  <c r="C38" i="349"/>
  <c r="H38" i="349"/>
  <c r="J38" i="349"/>
  <c r="C39" i="349"/>
  <c r="H39" i="349"/>
  <c r="J39" i="349"/>
  <c r="C40" i="349"/>
  <c r="H40" i="349"/>
  <c r="J40" i="349"/>
  <c r="C41" i="349"/>
  <c r="H41" i="349"/>
  <c r="J41" i="349"/>
  <c r="C42" i="349"/>
  <c r="H42" i="349"/>
  <c r="J42" i="349"/>
  <c r="C43" i="349"/>
  <c r="H43" i="349"/>
  <c r="J43" i="349"/>
  <c r="C44" i="349"/>
  <c r="H44" i="349"/>
  <c r="J44" i="349"/>
  <c r="C45" i="349"/>
  <c r="H45" i="349"/>
  <c r="J45" i="349"/>
  <c r="C46" i="349"/>
  <c r="H46" i="349"/>
  <c r="J46" i="349"/>
  <c r="C47" i="349"/>
  <c r="H47" i="349"/>
  <c r="J47" i="349"/>
  <c r="C48" i="349"/>
  <c r="H48" i="349"/>
  <c r="J48" i="349"/>
  <c r="C49" i="349"/>
  <c r="H49" i="349"/>
  <c r="J49" i="349"/>
  <c r="C50" i="349"/>
  <c r="H50" i="349"/>
  <c r="J50" i="349"/>
  <c r="H51" i="349"/>
  <c r="I51" i="349"/>
  <c r="J51" i="349"/>
  <c r="J4" i="350"/>
  <c r="C5" i="350"/>
  <c r="J5" i="350"/>
  <c r="C6" i="350"/>
  <c r="J6" i="350"/>
  <c r="C7" i="350"/>
  <c r="J7" i="350"/>
  <c r="C8" i="350"/>
  <c r="J8" i="350"/>
  <c r="C9" i="350"/>
  <c r="J9" i="350"/>
  <c r="C10" i="350"/>
  <c r="J10" i="350"/>
  <c r="C11" i="350"/>
  <c r="J11" i="350"/>
  <c r="C12" i="350"/>
  <c r="J12" i="350"/>
  <c r="C13" i="350"/>
  <c r="J13" i="350"/>
  <c r="C14" i="350"/>
  <c r="J14" i="350"/>
  <c r="C15" i="350"/>
  <c r="J15" i="350"/>
  <c r="C16" i="350"/>
  <c r="J16" i="350"/>
  <c r="C17" i="350"/>
  <c r="J17" i="350"/>
  <c r="C18" i="350"/>
  <c r="J18" i="350"/>
  <c r="C19" i="350"/>
  <c r="J19" i="350"/>
  <c r="C20" i="350"/>
  <c r="J20" i="350"/>
  <c r="C21" i="350"/>
  <c r="H21" i="350"/>
  <c r="J21" i="350"/>
  <c r="C22" i="350"/>
  <c r="H22" i="350"/>
  <c r="J22" i="350"/>
  <c r="C23" i="350"/>
  <c r="H23" i="350"/>
  <c r="J23" i="350"/>
  <c r="C24" i="350"/>
  <c r="H24" i="350"/>
  <c r="J24" i="350"/>
  <c r="C25" i="350"/>
  <c r="H25" i="350"/>
  <c r="J25" i="350"/>
  <c r="C26" i="350"/>
  <c r="H26" i="350"/>
  <c r="J26" i="350"/>
  <c r="C27" i="350"/>
  <c r="H27" i="350"/>
  <c r="J27" i="350"/>
  <c r="C28" i="350"/>
  <c r="H28" i="350"/>
  <c r="J28" i="350"/>
  <c r="C29" i="350"/>
  <c r="H29" i="350"/>
  <c r="J29" i="350"/>
  <c r="C30" i="350"/>
  <c r="H30" i="350"/>
  <c r="J30" i="350"/>
  <c r="C31" i="350"/>
  <c r="H31" i="350"/>
  <c r="J31" i="350"/>
  <c r="C32" i="350"/>
  <c r="H32" i="350"/>
  <c r="J32" i="350"/>
  <c r="C33" i="350"/>
  <c r="H33" i="350"/>
  <c r="J33" i="350"/>
  <c r="C34" i="350"/>
  <c r="H34" i="350"/>
  <c r="J34" i="350"/>
  <c r="C35" i="350"/>
  <c r="H35" i="350"/>
  <c r="J35" i="350"/>
  <c r="C36" i="350"/>
  <c r="H36" i="350"/>
  <c r="J36" i="350"/>
  <c r="C37" i="350"/>
  <c r="H37" i="350"/>
  <c r="J37" i="350"/>
  <c r="C38" i="350"/>
  <c r="H38" i="350"/>
  <c r="J38" i="350"/>
  <c r="C39" i="350"/>
  <c r="H39" i="350"/>
  <c r="J39" i="350"/>
  <c r="C40" i="350"/>
  <c r="H40" i="350"/>
  <c r="J40" i="350"/>
  <c r="C41" i="350"/>
  <c r="H41" i="350"/>
  <c r="J41" i="350"/>
  <c r="C42" i="350"/>
  <c r="H42" i="350"/>
  <c r="J42" i="350"/>
  <c r="C43" i="350"/>
  <c r="H43" i="350"/>
  <c r="J43" i="350"/>
  <c r="C44" i="350"/>
  <c r="H44" i="350"/>
  <c r="J44" i="350"/>
  <c r="C45" i="350"/>
  <c r="H45" i="350"/>
  <c r="J45" i="350"/>
  <c r="C46" i="350"/>
  <c r="H46" i="350"/>
  <c r="J46" i="350"/>
  <c r="C47" i="350"/>
  <c r="H47" i="350"/>
  <c r="J47" i="350"/>
  <c r="C48" i="350"/>
  <c r="H48" i="350"/>
  <c r="J48" i="350"/>
  <c r="C49" i="350"/>
  <c r="H49" i="350"/>
  <c r="J49" i="350"/>
  <c r="C50" i="350"/>
  <c r="H50" i="350"/>
  <c r="J50" i="350"/>
  <c r="H51" i="350"/>
  <c r="I51" i="350"/>
  <c r="J51" i="350"/>
  <c r="J4" i="351"/>
  <c r="C5" i="351"/>
  <c r="J5" i="351"/>
  <c r="C6" i="351"/>
  <c r="J6" i="351"/>
  <c r="C7" i="351"/>
  <c r="J7" i="351"/>
  <c r="C8" i="351"/>
  <c r="J8" i="351"/>
  <c r="C9" i="351"/>
  <c r="J9" i="351"/>
  <c r="C10" i="351"/>
  <c r="J10" i="351"/>
  <c r="C11" i="351"/>
  <c r="J11" i="351"/>
  <c r="C12" i="351"/>
  <c r="J12" i="351"/>
  <c r="C13" i="351"/>
  <c r="J13" i="351"/>
  <c r="C14" i="351"/>
  <c r="J14" i="351"/>
  <c r="C15" i="351"/>
  <c r="J15" i="351"/>
  <c r="C16" i="351"/>
  <c r="J16" i="351"/>
  <c r="C17" i="351"/>
  <c r="J17" i="351"/>
  <c r="C18" i="351"/>
  <c r="J18" i="351"/>
  <c r="C19" i="351"/>
  <c r="J19" i="351"/>
  <c r="C20" i="351"/>
  <c r="J20" i="351"/>
  <c r="C21" i="351"/>
  <c r="H21" i="351"/>
  <c r="J21" i="351"/>
  <c r="C22" i="351"/>
  <c r="H22" i="351"/>
  <c r="J22" i="351"/>
  <c r="C23" i="351"/>
  <c r="H23" i="351"/>
  <c r="J23" i="351"/>
  <c r="C24" i="351"/>
  <c r="H24" i="351"/>
  <c r="J24" i="351"/>
  <c r="C25" i="351"/>
  <c r="H25" i="351"/>
  <c r="J25" i="351"/>
  <c r="C26" i="351"/>
  <c r="H26" i="351"/>
  <c r="J26" i="351"/>
  <c r="C27" i="351"/>
  <c r="H27" i="351"/>
  <c r="J27" i="351"/>
  <c r="C28" i="351"/>
  <c r="H28" i="351"/>
  <c r="J28" i="351"/>
  <c r="C29" i="351"/>
  <c r="H29" i="351"/>
  <c r="J29" i="351"/>
  <c r="C30" i="351"/>
  <c r="H30" i="351"/>
  <c r="J30" i="351"/>
  <c r="C31" i="351"/>
  <c r="H31" i="351"/>
  <c r="J31" i="351"/>
  <c r="C32" i="351"/>
  <c r="H32" i="351"/>
  <c r="J32" i="351"/>
  <c r="C33" i="351"/>
  <c r="H33" i="351"/>
  <c r="J33" i="351"/>
  <c r="C34" i="351"/>
  <c r="H34" i="351"/>
  <c r="J34" i="351"/>
  <c r="C35" i="351"/>
  <c r="H35" i="351"/>
  <c r="J35" i="351"/>
  <c r="C36" i="351"/>
  <c r="H36" i="351"/>
  <c r="J36" i="351"/>
  <c r="C37" i="351"/>
  <c r="H37" i="351"/>
  <c r="J37" i="351"/>
  <c r="C38" i="351"/>
  <c r="H38" i="351"/>
  <c r="J38" i="351"/>
  <c r="C39" i="351"/>
  <c r="H39" i="351"/>
  <c r="J39" i="351"/>
  <c r="C40" i="351"/>
  <c r="H40" i="351"/>
  <c r="J40" i="351"/>
  <c r="C41" i="351"/>
  <c r="H41" i="351"/>
  <c r="J41" i="351"/>
  <c r="C42" i="351"/>
  <c r="H42" i="351"/>
  <c r="J42" i="351"/>
  <c r="C43" i="351"/>
  <c r="H43" i="351"/>
  <c r="J43" i="351"/>
  <c r="C44" i="351"/>
  <c r="H44" i="351"/>
  <c r="J44" i="351"/>
  <c r="C45" i="351"/>
  <c r="H45" i="351"/>
  <c r="J45" i="351"/>
  <c r="C46" i="351"/>
  <c r="H46" i="351"/>
  <c r="J46" i="351"/>
  <c r="C47" i="351"/>
  <c r="H47" i="351"/>
  <c r="J47" i="351"/>
  <c r="C48" i="351"/>
  <c r="H48" i="351"/>
  <c r="J48" i="351"/>
  <c r="C49" i="351"/>
  <c r="H49" i="351"/>
  <c r="J49" i="351"/>
  <c r="C50" i="351"/>
  <c r="H50" i="351"/>
  <c r="J50" i="351"/>
  <c r="H51" i="351"/>
  <c r="I51" i="351"/>
  <c r="J51" i="351"/>
  <c r="J4" i="352"/>
  <c r="C5" i="352"/>
  <c r="J5" i="352"/>
  <c r="C6" i="352"/>
  <c r="J6" i="352"/>
  <c r="C7" i="352"/>
  <c r="J7" i="352"/>
  <c r="C8" i="352"/>
  <c r="J8" i="352"/>
  <c r="C9" i="352"/>
  <c r="J9" i="352"/>
  <c r="C10" i="352"/>
  <c r="J10" i="352"/>
  <c r="C11" i="352"/>
  <c r="J11" i="352"/>
  <c r="C12" i="352"/>
  <c r="J12" i="352"/>
  <c r="C13" i="352"/>
  <c r="J13" i="352"/>
  <c r="C14" i="352"/>
  <c r="J14" i="352"/>
  <c r="C15" i="352"/>
  <c r="J15" i="352"/>
  <c r="C16" i="352"/>
  <c r="J16" i="352"/>
  <c r="C17" i="352"/>
  <c r="J17" i="352"/>
  <c r="C18" i="352"/>
  <c r="J18" i="352"/>
  <c r="C19" i="352"/>
  <c r="J19" i="352"/>
  <c r="C20" i="352"/>
  <c r="J20" i="352"/>
  <c r="C21" i="352"/>
  <c r="H21" i="352"/>
  <c r="J21" i="352"/>
  <c r="C22" i="352"/>
  <c r="H22" i="352"/>
  <c r="J22" i="352"/>
  <c r="C23" i="352"/>
  <c r="H23" i="352"/>
  <c r="J23" i="352"/>
  <c r="C24" i="352"/>
  <c r="H24" i="352"/>
  <c r="J24" i="352"/>
  <c r="C25" i="352"/>
  <c r="H25" i="352"/>
  <c r="J25" i="352"/>
  <c r="C26" i="352"/>
  <c r="H26" i="352"/>
  <c r="J26" i="352"/>
  <c r="C27" i="352"/>
  <c r="H27" i="352"/>
  <c r="J27" i="352"/>
  <c r="C28" i="352"/>
  <c r="H28" i="352"/>
  <c r="J28" i="352"/>
  <c r="C29" i="352"/>
  <c r="H29" i="352"/>
  <c r="J29" i="352"/>
  <c r="C30" i="352"/>
  <c r="H30" i="352"/>
  <c r="J30" i="352"/>
  <c r="C31" i="352"/>
  <c r="H31" i="352"/>
  <c r="J31" i="352"/>
  <c r="C32" i="352"/>
  <c r="H32" i="352"/>
  <c r="J32" i="352"/>
  <c r="C33" i="352"/>
  <c r="H33" i="352"/>
  <c r="J33" i="352"/>
  <c r="C34" i="352"/>
  <c r="H34" i="352"/>
  <c r="J34" i="352"/>
  <c r="C35" i="352"/>
  <c r="H35" i="352"/>
  <c r="J35" i="352"/>
  <c r="C36" i="352"/>
  <c r="H36" i="352"/>
  <c r="J36" i="352"/>
  <c r="C37" i="352"/>
  <c r="H37" i="352"/>
  <c r="J37" i="352"/>
  <c r="C38" i="352"/>
  <c r="H38" i="352"/>
  <c r="J38" i="352"/>
  <c r="C39" i="352"/>
  <c r="H39" i="352"/>
  <c r="J39" i="352"/>
  <c r="C40" i="352"/>
  <c r="H40" i="352"/>
  <c r="J40" i="352"/>
  <c r="C41" i="352"/>
  <c r="H41" i="352"/>
  <c r="J41" i="352"/>
  <c r="C42" i="352"/>
  <c r="H42" i="352"/>
  <c r="J42" i="352"/>
  <c r="C43" i="352"/>
  <c r="H43" i="352"/>
  <c r="J43" i="352"/>
  <c r="C44" i="352"/>
  <c r="H44" i="352"/>
  <c r="J44" i="352"/>
  <c r="C45" i="352"/>
  <c r="H45" i="352"/>
  <c r="J45" i="352"/>
  <c r="C46" i="352"/>
  <c r="H46" i="352"/>
  <c r="J46" i="352"/>
  <c r="C47" i="352"/>
  <c r="H47" i="352"/>
  <c r="J47" i="352"/>
  <c r="C48" i="352"/>
  <c r="H48" i="352"/>
  <c r="J48" i="352"/>
  <c r="C49" i="352"/>
  <c r="H49" i="352"/>
  <c r="J49" i="352"/>
  <c r="C50" i="352"/>
  <c r="H50" i="352"/>
  <c r="J50" i="352"/>
  <c r="H51" i="352"/>
  <c r="I51" i="352"/>
  <c r="J51" i="352"/>
  <c r="J4" i="358"/>
  <c r="C5" i="358"/>
  <c r="J5" i="358"/>
  <c r="C6" i="358"/>
  <c r="J6" i="358"/>
  <c r="C7" i="358"/>
  <c r="J7" i="358"/>
  <c r="C8" i="358"/>
  <c r="J8" i="358"/>
  <c r="C9" i="358"/>
  <c r="J9" i="358"/>
  <c r="C10" i="358"/>
  <c r="J10" i="358"/>
  <c r="C11" i="358"/>
  <c r="J11" i="358"/>
  <c r="C12" i="358"/>
  <c r="J12" i="358"/>
  <c r="C13" i="358"/>
  <c r="J13" i="358"/>
  <c r="C14" i="358"/>
  <c r="J14" i="358"/>
  <c r="C15" i="358"/>
  <c r="J15" i="358"/>
  <c r="C16" i="358"/>
  <c r="J16" i="358"/>
  <c r="C17" i="358"/>
  <c r="J17" i="358"/>
  <c r="C18" i="358"/>
  <c r="J18" i="358"/>
  <c r="C19" i="358"/>
  <c r="J19" i="358"/>
  <c r="C20" i="358"/>
  <c r="J20" i="358"/>
  <c r="C21" i="358"/>
  <c r="H21" i="358"/>
  <c r="J21" i="358"/>
  <c r="C22" i="358"/>
  <c r="H22" i="358"/>
  <c r="J22" i="358"/>
  <c r="C23" i="358"/>
  <c r="H23" i="358"/>
  <c r="J23" i="358"/>
  <c r="C24" i="358"/>
  <c r="H24" i="358"/>
  <c r="J24" i="358"/>
  <c r="C25" i="358"/>
  <c r="H25" i="358"/>
  <c r="J25" i="358"/>
  <c r="C26" i="358"/>
  <c r="H26" i="358"/>
  <c r="J26" i="358"/>
  <c r="C27" i="358"/>
  <c r="H27" i="358"/>
  <c r="J27" i="358"/>
  <c r="C28" i="358"/>
  <c r="H28" i="358"/>
  <c r="J28" i="358"/>
  <c r="C29" i="358"/>
  <c r="H29" i="358"/>
  <c r="J29" i="358"/>
  <c r="C30" i="358"/>
  <c r="H30" i="358"/>
  <c r="J30" i="358"/>
  <c r="C31" i="358"/>
  <c r="H31" i="358"/>
  <c r="J31" i="358"/>
  <c r="C32" i="358"/>
  <c r="H32" i="358"/>
  <c r="J32" i="358"/>
  <c r="C33" i="358"/>
  <c r="H33" i="358"/>
  <c r="J33" i="358"/>
  <c r="C34" i="358"/>
  <c r="H34" i="358"/>
  <c r="J34" i="358"/>
  <c r="C35" i="358"/>
  <c r="H35" i="358"/>
  <c r="J35" i="358"/>
  <c r="C36" i="358"/>
  <c r="H36" i="358"/>
  <c r="J36" i="358"/>
  <c r="C37" i="358"/>
  <c r="H37" i="358"/>
  <c r="J37" i="358"/>
  <c r="C38" i="358"/>
  <c r="H38" i="358"/>
  <c r="J38" i="358"/>
  <c r="C39" i="358"/>
  <c r="H39" i="358"/>
  <c r="J39" i="358"/>
  <c r="C40" i="358"/>
  <c r="H40" i="358"/>
  <c r="J40" i="358"/>
  <c r="C41" i="358"/>
  <c r="H41" i="358"/>
  <c r="J41" i="358"/>
  <c r="C42" i="358"/>
  <c r="H42" i="358"/>
  <c r="J42" i="358"/>
  <c r="C43" i="358"/>
  <c r="H43" i="358"/>
  <c r="J43" i="358"/>
  <c r="C44" i="358"/>
  <c r="H44" i="358"/>
  <c r="J44" i="358"/>
  <c r="C45" i="358"/>
  <c r="H45" i="358"/>
  <c r="J45" i="358"/>
  <c r="C46" i="358"/>
  <c r="H46" i="358"/>
  <c r="J46" i="358"/>
  <c r="C47" i="358"/>
  <c r="H47" i="358"/>
  <c r="J47" i="358"/>
  <c r="C48" i="358"/>
  <c r="H48" i="358"/>
  <c r="J48" i="358"/>
  <c r="C49" i="358"/>
  <c r="H49" i="358"/>
  <c r="J49" i="358"/>
  <c r="C50" i="358"/>
  <c r="H50" i="358"/>
  <c r="J50" i="358"/>
  <c r="H51" i="358"/>
  <c r="I51" i="358"/>
  <c r="J51" i="358"/>
  <c r="J4" i="367"/>
  <c r="C5" i="367"/>
  <c r="J5" i="367"/>
  <c r="C6" i="367"/>
  <c r="J6" i="367"/>
  <c r="C7" i="367"/>
  <c r="J7" i="367"/>
  <c r="C8" i="367"/>
  <c r="J8" i="367"/>
  <c r="C9" i="367"/>
  <c r="J9" i="367"/>
  <c r="C10" i="367"/>
  <c r="J10" i="367"/>
  <c r="C11" i="367"/>
  <c r="J11" i="367"/>
  <c r="C12" i="367"/>
  <c r="J12" i="367"/>
  <c r="C13" i="367"/>
  <c r="J13" i="367"/>
  <c r="C14" i="367"/>
  <c r="J14" i="367"/>
  <c r="C15" i="367"/>
  <c r="J15" i="367"/>
  <c r="C16" i="367"/>
  <c r="J16" i="367"/>
  <c r="C17" i="367"/>
  <c r="J17" i="367"/>
  <c r="C18" i="367"/>
  <c r="J18" i="367"/>
  <c r="C19" i="367"/>
  <c r="J19" i="367"/>
  <c r="C20" i="367"/>
  <c r="J20" i="367"/>
  <c r="C21" i="367"/>
  <c r="H21" i="367"/>
  <c r="J21" i="367"/>
  <c r="C22" i="367"/>
  <c r="H22" i="367"/>
  <c r="J22" i="367"/>
  <c r="C23" i="367"/>
  <c r="H23" i="367"/>
  <c r="J23" i="367"/>
  <c r="C24" i="367"/>
  <c r="H24" i="367"/>
  <c r="J24" i="367"/>
  <c r="C25" i="367"/>
  <c r="H25" i="367"/>
  <c r="J25" i="367"/>
  <c r="C26" i="367"/>
  <c r="H26" i="367"/>
  <c r="J26" i="367"/>
  <c r="C27" i="367"/>
  <c r="H27" i="367"/>
  <c r="J27" i="367"/>
  <c r="C28" i="367"/>
  <c r="H28" i="367"/>
  <c r="J28" i="367"/>
  <c r="C29" i="367"/>
  <c r="H29" i="367"/>
  <c r="J29" i="367"/>
  <c r="C30" i="367"/>
  <c r="H30" i="367"/>
  <c r="J30" i="367"/>
  <c r="C31" i="367"/>
  <c r="H31" i="367"/>
  <c r="J31" i="367"/>
  <c r="C32" i="367"/>
  <c r="H32" i="367"/>
  <c r="J32" i="367"/>
  <c r="C33" i="367"/>
  <c r="H33" i="367"/>
  <c r="J33" i="367"/>
  <c r="C34" i="367"/>
  <c r="H34" i="367"/>
  <c r="J34" i="367"/>
  <c r="C35" i="367"/>
  <c r="H35" i="367"/>
  <c r="J35" i="367"/>
  <c r="C36" i="367"/>
  <c r="H36" i="367"/>
  <c r="J36" i="367"/>
  <c r="C37" i="367"/>
  <c r="H37" i="367"/>
  <c r="J37" i="367"/>
  <c r="C38" i="367"/>
  <c r="H38" i="367"/>
  <c r="J38" i="367"/>
  <c r="C39" i="367"/>
  <c r="H39" i="367"/>
  <c r="J39" i="367"/>
  <c r="C40" i="367"/>
  <c r="H40" i="367"/>
  <c r="J40" i="367"/>
  <c r="C41" i="367"/>
  <c r="H41" i="367"/>
  <c r="J41" i="367"/>
  <c r="C42" i="367"/>
  <c r="H42" i="367"/>
  <c r="J42" i="367"/>
  <c r="C43" i="367"/>
  <c r="H43" i="367"/>
  <c r="J43" i="367"/>
  <c r="C44" i="367"/>
  <c r="H44" i="367"/>
  <c r="J44" i="367"/>
  <c r="C45" i="367"/>
  <c r="H45" i="367"/>
  <c r="J45" i="367"/>
  <c r="C46" i="367"/>
  <c r="H46" i="367"/>
  <c r="J46" i="367"/>
  <c r="C47" i="367"/>
  <c r="H47" i="367"/>
  <c r="J47" i="367"/>
  <c r="C48" i="367"/>
  <c r="H48" i="367"/>
  <c r="J48" i="367"/>
  <c r="C49" i="367"/>
  <c r="H49" i="367"/>
  <c r="J49" i="367"/>
  <c r="C50" i="367"/>
  <c r="H50" i="367"/>
  <c r="J50" i="367"/>
  <c r="H51" i="367"/>
  <c r="I51" i="367"/>
  <c r="J51" i="367"/>
  <c r="J4" i="368"/>
  <c r="C5" i="368"/>
  <c r="J5" i="368"/>
  <c r="C6" i="368"/>
  <c r="J6" i="368"/>
  <c r="C7" i="368"/>
  <c r="J7" i="368"/>
  <c r="C8" i="368"/>
  <c r="J8" i="368"/>
  <c r="C9" i="368"/>
  <c r="J9" i="368"/>
  <c r="C10" i="368"/>
  <c r="J10" i="368"/>
  <c r="C11" i="368"/>
  <c r="J11" i="368"/>
  <c r="C12" i="368"/>
  <c r="J12" i="368"/>
  <c r="C13" i="368"/>
  <c r="J13" i="368"/>
  <c r="C14" i="368"/>
  <c r="J14" i="368"/>
  <c r="C15" i="368"/>
  <c r="J15" i="368"/>
  <c r="C16" i="368"/>
  <c r="J16" i="368"/>
  <c r="C17" i="368"/>
  <c r="J17" i="368"/>
  <c r="C18" i="368"/>
  <c r="J18" i="368"/>
  <c r="C19" i="368"/>
  <c r="J19" i="368"/>
  <c r="C20" i="368"/>
  <c r="J20" i="368"/>
  <c r="C21" i="368"/>
  <c r="H21" i="368"/>
  <c r="J21" i="368"/>
  <c r="C22" i="368"/>
  <c r="H22" i="368"/>
  <c r="J22" i="368"/>
  <c r="C23" i="368"/>
  <c r="H23" i="368"/>
  <c r="J23" i="368"/>
  <c r="C24" i="368"/>
  <c r="H24" i="368"/>
  <c r="J24" i="368"/>
  <c r="C25" i="368"/>
  <c r="H25" i="368"/>
  <c r="J25" i="368"/>
  <c r="C26" i="368"/>
  <c r="H26" i="368"/>
  <c r="J26" i="368"/>
  <c r="C27" i="368"/>
  <c r="H27" i="368"/>
  <c r="J27" i="368"/>
  <c r="C28" i="368"/>
  <c r="H28" i="368"/>
  <c r="J28" i="368"/>
  <c r="C29" i="368"/>
  <c r="H29" i="368"/>
  <c r="J29" i="368"/>
  <c r="C30" i="368"/>
  <c r="H30" i="368"/>
  <c r="J30" i="368"/>
  <c r="C31" i="368"/>
  <c r="H31" i="368"/>
  <c r="J31" i="368"/>
  <c r="C32" i="368"/>
  <c r="H32" i="368"/>
  <c r="J32" i="368"/>
  <c r="C33" i="368"/>
  <c r="H33" i="368"/>
  <c r="J33" i="368"/>
  <c r="C34" i="368"/>
  <c r="H34" i="368"/>
  <c r="J34" i="368"/>
  <c r="C35" i="368"/>
  <c r="H35" i="368"/>
  <c r="J35" i="368"/>
  <c r="C36" i="368"/>
  <c r="H36" i="368"/>
  <c r="J36" i="368"/>
  <c r="C37" i="368"/>
  <c r="H37" i="368"/>
  <c r="J37" i="368"/>
  <c r="C38" i="368"/>
  <c r="H38" i="368"/>
  <c r="J38" i="368"/>
  <c r="C39" i="368"/>
  <c r="H39" i="368"/>
  <c r="J39" i="368"/>
  <c r="C40" i="368"/>
  <c r="H40" i="368"/>
  <c r="J40" i="368"/>
  <c r="C41" i="368"/>
  <c r="H41" i="368"/>
  <c r="J41" i="368"/>
  <c r="C42" i="368"/>
  <c r="H42" i="368"/>
  <c r="J42" i="368"/>
  <c r="C43" i="368"/>
  <c r="H43" i="368"/>
  <c r="J43" i="368"/>
  <c r="C44" i="368"/>
  <c r="H44" i="368"/>
  <c r="J44" i="368"/>
  <c r="C45" i="368"/>
  <c r="H45" i="368"/>
  <c r="J45" i="368"/>
  <c r="C46" i="368"/>
  <c r="H46" i="368"/>
  <c r="J46" i="368"/>
  <c r="C47" i="368"/>
  <c r="H47" i="368"/>
  <c r="J47" i="368"/>
  <c r="C48" i="368"/>
  <c r="H48" i="368"/>
  <c r="J48" i="368"/>
  <c r="C49" i="368"/>
  <c r="H49" i="368"/>
  <c r="J49" i="368"/>
  <c r="C50" i="368"/>
  <c r="H50" i="368"/>
  <c r="J50" i="368"/>
  <c r="H51" i="368"/>
  <c r="I51" i="368"/>
  <c r="J51" i="368"/>
  <c r="J4" i="369"/>
  <c r="C5" i="369"/>
  <c r="J5" i="369"/>
  <c r="C6" i="369"/>
  <c r="J6" i="369"/>
  <c r="C7" i="369"/>
  <c r="J7" i="369"/>
  <c r="C8" i="369"/>
  <c r="J8" i="369"/>
  <c r="C9" i="369"/>
  <c r="J9" i="369"/>
  <c r="C10" i="369"/>
  <c r="J10" i="369"/>
  <c r="C11" i="369"/>
  <c r="J11" i="369"/>
  <c r="C12" i="369"/>
  <c r="J12" i="369"/>
  <c r="C13" i="369"/>
  <c r="J13" i="369"/>
  <c r="C14" i="369"/>
  <c r="J14" i="369"/>
  <c r="C15" i="369"/>
  <c r="J15" i="369"/>
  <c r="C16" i="369"/>
  <c r="J16" i="369"/>
  <c r="C17" i="369"/>
  <c r="J17" i="369"/>
  <c r="C18" i="369"/>
  <c r="J18" i="369"/>
  <c r="C19" i="369"/>
  <c r="J19" i="369"/>
  <c r="C20" i="369"/>
  <c r="J20" i="369"/>
  <c r="C21" i="369"/>
  <c r="H21" i="369"/>
  <c r="J21" i="369"/>
  <c r="C22" i="369"/>
  <c r="H22" i="369"/>
  <c r="J22" i="369"/>
  <c r="C23" i="369"/>
  <c r="H23" i="369"/>
  <c r="J23" i="369"/>
  <c r="C24" i="369"/>
  <c r="H24" i="369"/>
  <c r="J24" i="369"/>
  <c r="C25" i="369"/>
  <c r="H25" i="369"/>
  <c r="J25" i="369"/>
  <c r="C26" i="369"/>
  <c r="H26" i="369"/>
  <c r="J26" i="369"/>
  <c r="C27" i="369"/>
  <c r="H27" i="369"/>
  <c r="J27" i="369"/>
  <c r="C28" i="369"/>
  <c r="H28" i="369"/>
  <c r="J28" i="369"/>
  <c r="C29" i="369"/>
  <c r="H29" i="369"/>
  <c r="J29" i="369"/>
  <c r="C30" i="369"/>
  <c r="H30" i="369"/>
  <c r="J30" i="369"/>
  <c r="C31" i="369"/>
  <c r="H31" i="369"/>
  <c r="J31" i="369"/>
  <c r="C32" i="369"/>
  <c r="H32" i="369"/>
  <c r="J32" i="369"/>
  <c r="C33" i="369"/>
  <c r="H33" i="369"/>
  <c r="J33" i="369"/>
  <c r="C34" i="369"/>
  <c r="H34" i="369"/>
  <c r="J34" i="369"/>
  <c r="C35" i="369"/>
  <c r="H35" i="369"/>
  <c r="J35" i="369"/>
  <c r="C36" i="369"/>
  <c r="H36" i="369"/>
  <c r="J36" i="369"/>
  <c r="C37" i="369"/>
  <c r="H37" i="369"/>
  <c r="J37" i="369"/>
  <c r="C38" i="369"/>
  <c r="H38" i="369"/>
  <c r="J38" i="369"/>
  <c r="C39" i="369"/>
  <c r="H39" i="369"/>
  <c r="J39" i="369"/>
  <c r="C40" i="369"/>
  <c r="H40" i="369"/>
  <c r="J40" i="369"/>
  <c r="C41" i="369"/>
  <c r="H41" i="369"/>
  <c r="J41" i="369"/>
  <c r="C42" i="369"/>
  <c r="H42" i="369"/>
  <c r="J42" i="369"/>
  <c r="C43" i="369"/>
  <c r="H43" i="369"/>
  <c r="J43" i="369"/>
  <c r="C44" i="369"/>
  <c r="H44" i="369"/>
  <c r="J44" i="369"/>
  <c r="C45" i="369"/>
  <c r="H45" i="369"/>
  <c r="J45" i="369"/>
  <c r="C46" i="369"/>
  <c r="H46" i="369"/>
  <c r="J46" i="369"/>
  <c r="C47" i="369"/>
  <c r="H47" i="369"/>
  <c r="J47" i="369"/>
  <c r="C48" i="369"/>
  <c r="H48" i="369"/>
  <c r="J48" i="369"/>
  <c r="C49" i="369"/>
  <c r="H49" i="369"/>
  <c r="J49" i="369"/>
  <c r="C50" i="369"/>
  <c r="H50" i="369"/>
  <c r="J50" i="369"/>
  <c r="H51" i="369"/>
  <c r="I51" i="369"/>
  <c r="J51" i="369"/>
  <c r="J4" i="370"/>
  <c r="C5" i="370"/>
  <c r="J5" i="370"/>
  <c r="C6" i="370"/>
  <c r="J6" i="370"/>
  <c r="C7" i="370"/>
  <c r="J7" i="370"/>
  <c r="C8" i="370"/>
  <c r="J8" i="370"/>
  <c r="C9" i="370"/>
  <c r="J9" i="370"/>
  <c r="C10" i="370"/>
  <c r="J10" i="370"/>
  <c r="C11" i="370"/>
  <c r="J11" i="370"/>
  <c r="C12" i="370"/>
  <c r="J12" i="370"/>
  <c r="C13" i="370"/>
  <c r="J13" i="370"/>
  <c r="C14" i="370"/>
  <c r="J14" i="370"/>
  <c r="C15" i="370"/>
  <c r="J15" i="370"/>
  <c r="C16" i="370"/>
  <c r="J16" i="370"/>
  <c r="C17" i="370"/>
  <c r="J17" i="370"/>
  <c r="C18" i="370"/>
  <c r="J18" i="370"/>
  <c r="C19" i="370"/>
  <c r="J19" i="370"/>
  <c r="C20" i="370"/>
  <c r="J20" i="370"/>
  <c r="C21" i="370"/>
  <c r="H21" i="370"/>
  <c r="J21" i="370"/>
  <c r="C22" i="370"/>
  <c r="H22" i="370"/>
  <c r="J22" i="370"/>
  <c r="C23" i="370"/>
  <c r="H23" i="370"/>
  <c r="J23" i="370"/>
  <c r="C24" i="370"/>
  <c r="H24" i="370"/>
  <c r="J24" i="370"/>
  <c r="C25" i="370"/>
  <c r="H25" i="370"/>
  <c r="J25" i="370"/>
  <c r="C26" i="370"/>
  <c r="H26" i="370"/>
  <c r="J26" i="370"/>
  <c r="C27" i="370"/>
  <c r="H27" i="370"/>
  <c r="J27" i="370"/>
  <c r="C28" i="370"/>
  <c r="H28" i="370"/>
  <c r="J28" i="370"/>
  <c r="C29" i="370"/>
  <c r="H29" i="370"/>
  <c r="J29" i="370"/>
  <c r="C30" i="370"/>
  <c r="H30" i="370"/>
  <c r="J30" i="370"/>
  <c r="C31" i="370"/>
  <c r="H31" i="370"/>
  <c r="J31" i="370"/>
  <c r="C32" i="370"/>
  <c r="H32" i="370"/>
  <c r="J32" i="370"/>
  <c r="C33" i="370"/>
  <c r="H33" i="370"/>
  <c r="J33" i="370"/>
  <c r="C34" i="370"/>
  <c r="H34" i="370"/>
  <c r="J34" i="370"/>
  <c r="C35" i="370"/>
  <c r="H35" i="370"/>
  <c r="J35" i="370"/>
  <c r="C36" i="370"/>
  <c r="H36" i="370"/>
  <c r="J36" i="370"/>
  <c r="C37" i="370"/>
  <c r="H37" i="370"/>
  <c r="J37" i="370"/>
  <c r="C38" i="370"/>
  <c r="H38" i="370"/>
  <c r="J38" i="370"/>
  <c r="C39" i="370"/>
  <c r="H39" i="370"/>
  <c r="J39" i="370"/>
  <c r="C40" i="370"/>
  <c r="H40" i="370"/>
  <c r="J40" i="370"/>
  <c r="C41" i="370"/>
  <c r="H41" i="370"/>
  <c r="J41" i="370"/>
  <c r="C42" i="370"/>
  <c r="H42" i="370"/>
  <c r="J42" i="370"/>
  <c r="C43" i="370"/>
  <c r="H43" i="370"/>
  <c r="J43" i="370"/>
  <c r="C44" i="370"/>
  <c r="H44" i="370"/>
  <c r="J44" i="370"/>
  <c r="C45" i="370"/>
  <c r="H45" i="370"/>
  <c r="J45" i="370"/>
  <c r="C46" i="370"/>
  <c r="H46" i="370"/>
  <c r="J46" i="370"/>
  <c r="C47" i="370"/>
  <c r="H47" i="370"/>
  <c r="J47" i="370"/>
  <c r="C48" i="370"/>
  <c r="H48" i="370"/>
  <c r="J48" i="370"/>
  <c r="C49" i="370"/>
  <c r="H49" i="370"/>
  <c r="J49" i="370"/>
  <c r="C50" i="370"/>
  <c r="H50" i="370"/>
  <c r="J50" i="370"/>
  <c r="H51" i="370"/>
  <c r="I51" i="370"/>
  <c r="J51" i="370"/>
  <c r="J4" i="371"/>
  <c r="C5" i="371"/>
  <c r="J5" i="371"/>
  <c r="C6" i="371"/>
  <c r="J6" i="371"/>
  <c r="C7" i="371"/>
  <c r="J7" i="371"/>
  <c r="C8" i="371"/>
  <c r="J8" i="371"/>
  <c r="C9" i="371"/>
  <c r="J9" i="371"/>
  <c r="C10" i="371"/>
  <c r="J10" i="371"/>
  <c r="C11" i="371"/>
  <c r="J11" i="371"/>
  <c r="C12" i="371"/>
  <c r="J12" i="371"/>
  <c r="C13" i="371"/>
  <c r="J13" i="371"/>
  <c r="C14" i="371"/>
  <c r="J14" i="371"/>
  <c r="C15" i="371"/>
  <c r="J15" i="371"/>
  <c r="C16" i="371"/>
  <c r="J16" i="371"/>
  <c r="C17" i="371"/>
  <c r="J17" i="371"/>
  <c r="C18" i="371"/>
  <c r="J18" i="371"/>
  <c r="C19" i="371"/>
  <c r="J19" i="371"/>
  <c r="C20" i="371"/>
  <c r="J20" i="371"/>
  <c r="C21" i="371"/>
  <c r="H21" i="371"/>
  <c r="J21" i="371"/>
  <c r="C22" i="371"/>
  <c r="H22" i="371"/>
  <c r="J22" i="371"/>
  <c r="C23" i="371"/>
  <c r="H23" i="371"/>
  <c r="J23" i="371"/>
  <c r="C24" i="371"/>
  <c r="H24" i="371"/>
  <c r="J24" i="371"/>
  <c r="C25" i="371"/>
  <c r="H25" i="371"/>
  <c r="J25" i="371"/>
  <c r="C26" i="371"/>
  <c r="H26" i="371"/>
  <c r="J26" i="371"/>
  <c r="C27" i="371"/>
  <c r="H27" i="371"/>
  <c r="J27" i="371"/>
  <c r="C28" i="371"/>
  <c r="H28" i="371"/>
  <c r="J28" i="371"/>
  <c r="C29" i="371"/>
  <c r="H29" i="371"/>
  <c r="J29" i="371"/>
  <c r="C30" i="371"/>
  <c r="H30" i="371"/>
  <c r="J30" i="371"/>
  <c r="C31" i="371"/>
  <c r="H31" i="371"/>
  <c r="J31" i="371"/>
  <c r="C32" i="371"/>
  <c r="H32" i="371"/>
  <c r="J32" i="371"/>
  <c r="C33" i="371"/>
  <c r="H33" i="371"/>
  <c r="J33" i="371"/>
  <c r="C34" i="371"/>
  <c r="H34" i="371"/>
  <c r="J34" i="371"/>
  <c r="C35" i="371"/>
  <c r="H35" i="371"/>
  <c r="J35" i="371"/>
  <c r="C36" i="371"/>
  <c r="H36" i="371"/>
  <c r="J36" i="371"/>
  <c r="C37" i="371"/>
  <c r="H37" i="371"/>
  <c r="J37" i="371"/>
  <c r="C38" i="371"/>
  <c r="H38" i="371"/>
  <c r="J38" i="371"/>
  <c r="C39" i="371"/>
  <c r="H39" i="371"/>
  <c r="J39" i="371"/>
  <c r="C40" i="371"/>
  <c r="H40" i="371"/>
  <c r="J40" i="371"/>
  <c r="C41" i="371"/>
  <c r="H41" i="371"/>
  <c r="J41" i="371"/>
  <c r="C42" i="371"/>
  <c r="H42" i="371"/>
  <c r="J42" i="371"/>
  <c r="C43" i="371"/>
  <c r="H43" i="371"/>
  <c r="J43" i="371"/>
  <c r="C44" i="371"/>
  <c r="H44" i="371"/>
  <c r="J44" i="371"/>
  <c r="C45" i="371"/>
  <c r="H45" i="371"/>
  <c r="J45" i="371"/>
  <c r="C46" i="371"/>
  <c r="H46" i="371"/>
  <c r="J46" i="371"/>
  <c r="C47" i="371"/>
  <c r="H47" i="371"/>
  <c r="J47" i="371"/>
  <c r="C48" i="371"/>
  <c r="H48" i="371"/>
  <c r="J48" i="371"/>
  <c r="C49" i="371"/>
  <c r="H49" i="371"/>
  <c r="J49" i="371"/>
  <c r="C50" i="371"/>
  <c r="H50" i="371"/>
  <c r="J50" i="371"/>
  <c r="H51" i="371"/>
  <c r="I51" i="371"/>
  <c r="J51" i="371"/>
  <c r="J4" i="372"/>
  <c r="C5" i="372"/>
  <c r="J5" i="372"/>
  <c r="C6" i="372"/>
  <c r="J6" i="372"/>
  <c r="C7" i="372"/>
  <c r="J7" i="372"/>
  <c r="C8" i="372"/>
  <c r="J8" i="372"/>
  <c r="C9" i="372"/>
  <c r="J9" i="372"/>
  <c r="C10" i="372"/>
  <c r="J10" i="372"/>
  <c r="C11" i="372"/>
  <c r="J11" i="372"/>
  <c r="C12" i="372"/>
  <c r="J12" i="372"/>
  <c r="C13" i="372"/>
  <c r="J13" i="372"/>
  <c r="C14" i="372"/>
  <c r="J14" i="372"/>
  <c r="C15" i="372"/>
  <c r="J15" i="372"/>
  <c r="C16" i="372"/>
  <c r="J16" i="372"/>
  <c r="C17" i="372"/>
  <c r="J17" i="372"/>
  <c r="C18" i="372"/>
  <c r="J18" i="372"/>
  <c r="C19" i="372"/>
  <c r="J19" i="372"/>
  <c r="C20" i="372"/>
  <c r="J20" i="372"/>
  <c r="C21" i="372"/>
  <c r="H21" i="372"/>
  <c r="J21" i="372"/>
  <c r="C22" i="372"/>
  <c r="H22" i="372"/>
  <c r="J22" i="372"/>
  <c r="C23" i="372"/>
  <c r="H23" i="372"/>
  <c r="J23" i="372"/>
  <c r="C24" i="372"/>
  <c r="H24" i="372"/>
  <c r="J24" i="372"/>
  <c r="C25" i="372"/>
  <c r="H25" i="372"/>
  <c r="J25" i="372"/>
  <c r="C26" i="372"/>
  <c r="H26" i="372"/>
  <c r="J26" i="372"/>
  <c r="C27" i="372"/>
  <c r="H27" i="372"/>
  <c r="J27" i="372"/>
  <c r="C28" i="372"/>
  <c r="H28" i="372"/>
  <c r="J28" i="372"/>
  <c r="C29" i="372"/>
  <c r="H29" i="372"/>
  <c r="J29" i="372"/>
  <c r="C30" i="372"/>
  <c r="H30" i="372"/>
  <c r="J30" i="372"/>
  <c r="C31" i="372"/>
  <c r="H31" i="372"/>
  <c r="J31" i="372"/>
  <c r="C32" i="372"/>
  <c r="H32" i="372"/>
  <c r="J32" i="372"/>
  <c r="C33" i="372"/>
  <c r="H33" i="372"/>
  <c r="J33" i="372"/>
  <c r="C34" i="372"/>
  <c r="H34" i="372"/>
  <c r="J34" i="372"/>
  <c r="C35" i="372"/>
  <c r="H35" i="372"/>
  <c r="J35" i="372"/>
  <c r="C36" i="372"/>
  <c r="H36" i="372"/>
  <c r="J36" i="372"/>
  <c r="C37" i="372"/>
  <c r="H37" i="372"/>
  <c r="J37" i="372"/>
  <c r="C38" i="372"/>
  <c r="H38" i="372"/>
  <c r="J38" i="372"/>
  <c r="C39" i="372"/>
  <c r="H39" i="372"/>
  <c r="J39" i="372"/>
  <c r="C40" i="372"/>
  <c r="H40" i="372"/>
  <c r="J40" i="372"/>
  <c r="C41" i="372"/>
  <c r="H41" i="372"/>
  <c r="J41" i="372"/>
  <c r="C42" i="372"/>
  <c r="H42" i="372"/>
  <c r="J42" i="372"/>
  <c r="C43" i="372"/>
  <c r="H43" i="372"/>
  <c r="J43" i="372"/>
  <c r="C44" i="372"/>
  <c r="H44" i="372"/>
  <c r="J44" i="372"/>
  <c r="C45" i="372"/>
  <c r="H45" i="372"/>
  <c r="J45" i="372"/>
  <c r="C46" i="372"/>
  <c r="H46" i="372"/>
  <c r="J46" i="372"/>
  <c r="C47" i="372"/>
  <c r="H47" i="372"/>
  <c r="J47" i="372"/>
  <c r="C48" i="372"/>
  <c r="H48" i="372"/>
  <c r="J48" i="372"/>
  <c r="C49" i="372"/>
  <c r="H49" i="372"/>
  <c r="J49" i="372"/>
  <c r="C50" i="372"/>
  <c r="H50" i="372"/>
  <c r="J50" i="372"/>
  <c r="H51" i="372"/>
  <c r="I51" i="372"/>
  <c r="J51" i="372"/>
  <c r="J4" i="373"/>
  <c r="C5" i="373"/>
  <c r="J5" i="373"/>
  <c r="C6" i="373"/>
  <c r="J6" i="373"/>
  <c r="C7" i="373"/>
  <c r="J7" i="373"/>
  <c r="C8" i="373"/>
  <c r="J8" i="373"/>
  <c r="C9" i="373"/>
  <c r="J9" i="373"/>
  <c r="C10" i="373"/>
  <c r="J10" i="373"/>
  <c r="C11" i="373"/>
  <c r="J11" i="373"/>
  <c r="C12" i="373"/>
  <c r="J12" i="373"/>
  <c r="C13" i="373"/>
  <c r="J13" i="373"/>
  <c r="C14" i="373"/>
  <c r="J14" i="373"/>
  <c r="C15" i="373"/>
  <c r="J15" i="373"/>
  <c r="C16" i="373"/>
  <c r="J16" i="373"/>
  <c r="C17" i="373"/>
  <c r="J17" i="373"/>
  <c r="C18" i="373"/>
  <c r="J18" i="373"/>
  <c r="C19" i="373"/>
  <c r="J19" i="373"/>
  <c r="C20" i="373"/>
  <c r="J20" i="373"/>
  <c r="C21" i="373"/>
  <c r="H21" i="373"/>
  <c r="J21" i="373"/>
  <c r="C22" i="373"/>
  <c r="H22" i="373"/>
  <c r="J22" i="373"/>
  <c r="C23" i="373"/>
  <c r="H23" i="373"/>
  <c r="J23" i="373"/>
  <c r="C24" i="373"/>
  <c r="H24" i="373"/>
  <c r="J24" i="373"/>
  <c r="C25" i="373"/>
  <c r="H25" i="373"/>
  <c r="J25" i="373"/>
  <c r="C26" i="373"/>
  <c r="H26" i="373"/>
  <c r="J26" i="373"/>
  <c r="C27" i="373"/>
  <c r="H27" i="373"/>
  <c r="J27" i="373"/>
  <c r="C28" i="373"/>
  <c r="H28" i="373"/>
  <c r="J28" i="373"/>
  <c r="C29" i="373"/>
  <c r="H29" i="373"/>
  <c r="J29" i="373"/>
  <c r="C30" i="373"/>
  <c r="H30" i="373"/>
  <c r="J30" i="373"/>
  <c r="C31" i="373"/>
  <c r="H31" i="373"/>
  <c r="J31" i="373"/>
  <c r="C32" i="373"/>
  <c r="H32" i="373"/>
  <c r="J32" i="373"/>
  <c r="C33" i="373"/>
  <c r="H33" i="373"/>
  <c r="J33" i="373"/>
  <c r="C34" i="373"/>
  <c r="H34" i="373"/>
  <c r="J34" i="373"/>
  <c r="C35" i="373"/>
  <c r="H35" i="373"/>
  <c r="J35" i="373"/>
  <c r="C36" i="373"/>
  <c r="H36" i="373"/>
  <c r="J36" i="373"/>
  <c r="C37" i="373"/>
  <c r="H37" i="373"/>
  <c r="J37" i="373"/>
  <c r="C38" i="373"/>
  <c r="H38" i="373"/>
  <c r="J38" i="373"/>
  <c r="C39" i="373"/>
  <c r="H39" i="373"/>
  <c r="J39" i="373"/>
  <c r="C40" i="373"/>
  <c r="H40" i="373"/>
  <c r="J40" i="373"/>
  <c r="C41" i="373"/>
  <c r="H41" i="373"/>
  <c r="J41" i="373"/>
  <c r="C42" i="373"/>
  <c r="H42" i="373"/>
  <c r="J42" i="373"/>
  <c r="C43" i="373"/>
  <c r="H43" i="373"/>
  <c r="J43" i="373"/>
  <c r="C44" i="373"/>
  <c r="H44" i="373"/>
  <c r="J44" i="373"/>
  <c r="C45" i="373"/>
  <c r="H45" i="373"/>
  <c r="J45" i="373"/>
  <c r="C46" i="373"/>
  <c r="H46" i="373"/>
  <c r="J46" i="373"/>
  <c r="C47" i="373"/>
  <c r="H47" i="373"/>
  <c r="J47" i="373"/>
  <c r="C48" i="373"/>
  <c r="H48" i="373"/>
  <c r="J48" i="373"/>
  <c r="C49" i="373"/>
  <c r="H49" i="373"/>
  <c r="J49" i="373"/>
  <c r="C50" i="373"/>
  <c r="H50" i="373"/>
  <c r="J50" i="373"/>
  <c r="H51" i="373"/>
  <c r="I51" i="373"/>
  <c r="J51" i="373"/>
  <c r="J4" i="374"/>
  <c r="C5" i="374"/>
  <c r="J5" i="374"/>
  <c r="C6" i="374"/>
  <c r="J6" i="374"/>
  <c r="C7" i="374"/>
  <c r="J7" i="374"/>
  <c r="C8" i="374"/>
  <c r="J8" i="374"/>
  <c r="C9" i="374"/>
  <c r="J9" i="374"/>
  <c r="C10" i="374"/>
  <c r="J10" i="374"/>
  <c r="C11" i="374"/>
  <c r="J11" i="374"/>
  <c r="C12" i="374"/>
  <c r="J12" i="374"/>
  <c r="C13" i="374"/>
  <c r="J13" i="374"/>
  <c r="C14" i="374"/>
  <c r="J14" i="374"/>
  <c r="C15" i="374"/>
  <c r="J15" i="374"/>
  <c r="C16" i="374"/>
  <c r="J16" i="374"/>
  <c r="C17" i="374"/>
  <c r="J17" i="374"/>
  <c r="C18" i="374"/>
  <c r="J18" i="374"/>
  <c r="C19" i="374"/>
  <c r="J19" i="374"/>
  <c r="C20" i="374"/>
  <c r="J20" i="374"/>
  <c r="C21" i="374"/>
  <c r="H21" i="374"/>
  <c r="J21" i="374"/>
  <c r="C22" i="374"/>
  <c r="H22" i="374"/>
  <c r="J22" i="374"/>
  <c r="C23" i="374"/>
  <c r="H23" i="374"/>
  <c r="J23" i="374"/>
  <c r="C24" i="374"/>
  <c r="H24" i="374"/>
  <c r="J24" i="374"/>
  <c r="C25" i="374"/>
  <c r="H25" i="374"/>
  <c r="J25" i="374"/>
  <c r="C26" i="374"/>
  <c r="H26" i="374"/>
  <c r="J26" i="374"/>
  <c r="C27" i="374"/>
  <c r="H27" i="374"/>
  <c r="J27" i="374"/>
  <c r="C28" i="374"/>
  <c r="H28" i="374"/>
  <c r="J28" i="374"/>
  <c r="C29" i="374"/>
  <c r="H29" i="374"/>
  <c r="J29" i="374"/>
  <c r="C30" i="374"/>
  <c r="H30" i="374"/>
  <c r="J30" i="374"/>
  <c r="C31" i="374"/>
  <c r="H31" i="374"/>
  <c r="J31" i="374"/>
  <c r="C32" i="374"/>
  <c r="H32" i="374"/>
  <c r="J32" i="374"/>
  <c r="C33" i="374"/>
  <c r="H33" i="374"/>
  <c r="J33" i="374"/>
  <c r="C34" i="374"/>
  <c r="H34" i="374"/>
  <c r="J34" i="374"/>
  <c r="C35" i="374"/>
  <c r="H35" i="374"/>
  <c r="J35" i="374"/>
  <c r="C36" i="374"/>
  <c r="H36" i="374"/>
  <c r="J36" i="374"/>
  <c r="C37" i="374"/>
  <c r="H37" i="374"/>
  <c r="J37" i="374"/>
  <c r="C38" i="374"/>
  <c r="H38" i="374"/>
  <c r="J38" i="374"/>
  <c r="C39" i="374"/>
  <c r="H39" i="374"/>
  <c r="J39" i="374"/>
  <c r="C40" i="374"/>
  <c r="H40" i="374"/>
  <c r="J40" i="374"/>
  <c r="C41" i="374"/>
  <c r="H41" i="374"/>
  <c r="J41" i="374"/>
  <c r="C42" i="374"/>
  <c r="H42" i="374"/>
  <c r="J42" i="374"/>
  <c r="C43" i="374"/>
  <c r="H43" i="374"/>
  <c r="J43" i="374"/>
  <c r="C44" i="374"/>
  <c r="H44" i="374"/>
  <c r="J44" i="374"/>
  <c r="C45" i="374"/>
  <c r="H45" i="374"/>
  <c r="J45" i="374"/>
  <c r="C46" i="374"/>
  <c r="H46" i="374"/>
  <c r="J46" i="374"/>
  <c r="C47" i="374"/>
  <c r="H47" i="374"/>
  <c r="J47" i="374"/>
  <c r="C48" i="374"/>
  <c r="H48" i="374"/>
  <c r="J48" i="374"/>
  <c r="C49" i="374"/>
  <c r="H49" i="374"/>
  <c r="J49" i="374"/>
  <c r="C50" i="374"/>
  <c r="H50" i="374"/>
  <c r="J50" i="374"/>
  <c r="H51" i="374"/>
  <c r="I51" i="374"/>
  <c r="J51" i="374"/>
  <c r="J4" i="375"/>
  <c r="C5" i="375"/>
  <c r="J5" i="375"/>
  <c r="C6" i="375"/>
  <c r="J6" i="375"/>
  <c r="C7" i="375"/>
  <c r="J7" i="375"/>
  <c r="C8" i="375"/>
  <c r="J8" i="375"/>
  <c r="C9" i="375"/>
  <c r="J9" i="375"/>
  <c r="C10" i="375"/>
  <c r="J10" i="375"/>
  <c r="C11" i="375"/>
  <c r="J11" i="375"/>
  <c r="C12" i="375"/>
  <c r="J12" i="375"/>
  <c r="C13" i="375"/>
  <c r="J13" i="375"/>
  <c r="C14" i="375"/>
  <c r="J14" i="375"/>
  <c r="C15" i="375"/>
  <c r="J15" i="375"/>
  <c r="C16" i="375"/>
  <c r="J16" i="375"/>
  <c r="C17" i="375"/>
  <c r="J17" i="375"/>
  <c r="C18" i="375"/>
  <c r="J18" i="375"/>
  <c r="C19" i="375"/>
  <c r="J19" i="375"/>
  <c r="C20" i="375"/>
  <c r="J20" i="375"/>
  <c r="C21" i="375"/>
  <c r="H21" i="375"/>
  <c r="J21" i="375"/>
  <c r="C22" i="375"/>
  <c r="H22" i="375"/>
  <c r="J22" i="375"/>
  <c r="C23" i="375"/>
  <c r="H23" i="375"/>
  <c r="J23" i="375"/>
  <c r="C24" i="375"/>
  <c r="H24" i="375"/>
  <c r="J24" i="375"/>
  <c r="C25" i="375"/>
  <c r="H25" i="375"/>
  <c r="J25" i="375"/>
  <c r="C26" i="375"/>
  <c r="H26" i="375"/>
  <c r="J26" i="375"/>
  <c r="C27" i="375"/>
  <c r="H27" i="375"/>
  <c r="J27" i="375"/>
  <c r="C28" i="375"/>
  <c r="H28" i="375"/>
  <c r="J28" i="375"/>
  <c r="C29" i="375"/>
  <c r="H29" i="375"/>
  <c r="J29" i="375"/>
  <c r="C30" i="375"/>
  <c r="H30" i="375"/>
  <c r="J30" i="375"/>
  <c r="C31" i="375"/>
  <c r="H31" i="375"/>
  <c r="J31" i="375"/>
  <c r="C32" i="375"/>
  <c r="H32" i="375"/>
  <c r="J32" i="375"/>
  <c r="C33" i="375"/>
  <c r="H33" i="375"/>
  <c r="J33" i="375"/>
  <c r="C34" i="375"/>
  <c r="H34" i="375"/>
  <c r="J34" i="375"/>
  <c r="C35" i="375"/>
  <c r="H35" i="375"/>
  <c r="J35" i="375"/>
  <c r="C36" i="375"/>
  <c r="H36" i="375"/>
  <c r="J36" i="375"/>
  <c r="C37" i="375"/>
  <c r="H37" i="375"/>
  <c r="J37" i="375"/>
  <c r="C38" i="375"/>
  <c r="H38" i="375"/>
  <c r="J38" i="375"/>
  <c r="C39" i="375"/>
  <c r="H39" i="375"/>
  <c r="J39" i="375"/>
  <c r="C40" i="375"/>
  <c r="H40" i="375"/>
  <c r="J40" i="375"/>
  <c r="C41" i="375"/>
  <c r="H41" i="375"/>
  <c r="J41" i="375"/>
  <c r="C42" i="375"/>
  <c r="H42" i="375"/>
  <c r="J42" i="375"/>
  <c r="C43" i="375"/>
  <c r="H43" i="375"/>
  <c r="J43" i="375"/>
  <c r="C44" i="375"/>
  <c r="H44" i="375"/>
  <c r="J44" i="375"/>
  <c r="C45" i="375"/>
  <c r="H45" i="375"/>
  <c r="J45" i="375"/>
  <c r="C46" i="375"/>
  <c r="H46" i="375"/>
  <c r="J46" i="375"/>
  <c r="C47" i="375"/>
  <c r="H47" i="375"/>
  <c r="J47" i="375"/>
  <c r="C48" i="375"/>
  <c r="H48" i="375"/>
  <c r="J48" i="375"/>
  <c r="C49" i="375"/>
  <c r="H49" i="375"/>
  <c r="J49" i="375"/>
  <c r="C50" i="375"/>
  <c r="H50" i="375"/>
  <c r="J50" i="375"/>
  <c r="H51" i="375"/>
  <c r="I51" i="375"/>
  <c r="J51" i="375"/>
  <c r="J4" i="376"/>
  <c r="C5" i="376"/>
  <c r="J5" i="376"/>
  <c r="C6" i="376"/>
  <c r="J6" i="376"/>
  <c r="C7" i="376"/>
  <c r="J7" i="376"/>
  <c r="C8" i="376"/>
  <c r="J8" i="376"/>
  <c r="C9" i="376"/>
  <c r="J9" i="376"/>
  <c r="C10" i="376"/>
  <c r="J10" i="376"/>
  <c r="C11" i="376"/>
  <c r="J11" i="376"/>
  <c r="C12" i="376"/>
  <c r="J12" i="376"/>
  <c r="C13" i="376"/>
  <c r="J13" i="376"/>
  <c r="C14" i="376"/>
  <c r="J14" i="376"/>
  <c r="C15" i="376"/>
  <c r="J15" i="376"/>
  <c r="C16" i="376"/>
  <c r="J16" i="376"/>
  <c r="C17" i="376"/>
  <c r="J17" i="376"/>
  <c r="C18" i="376"/>
  <c r="J18" i="376"/>
  <c r="C19" i="376"/>
  <c r="J19" i="376"/>
  <c r="C20" i="376"/>
  <c r="J20" i="376"/>
  <c r="C21" i="376"/>
  <c r="H21" i="376"/>
  <c r="J21" i="376"/>
  <c r="C22" i="376"/>
  <c r="H22" i="376"/>
  <c r="J22" i="376"/>
  <c r="C23" i="376"/>
  <c r="H23" i="376"/>
  <c r="J23" i="376"/>
  <c r="C24" i="376"/>
  <c r="H24" i="376"/>
  <c r="J24" i="376"/>
  <c r="C25" i="376"/>
  <c r="H25" i="376"/>
  <c r="J25" i="376"/>
  <c r="C26" i="376"/>
  <c r="H26" i="376"/>
  <c r="J26" i="376"/>
  <c r="C27" i="376"/>
  <c r="H27" i="376"/>
  <c r="J27" i="376"/>
  <c r="C28" i="376"/>
  <c r="H28" i="376"/>
  <c r="J28" i="376"/>
  <c r="C29" i="376"/>
  <c r="H29" i="376"/>
  <c r="J29" i="376"/>
  <c r="C30" i="376"/>
  <c r="H30" i="376"/>
  <c r="J30" i="376"/>
  <c r="C31" i="376"/>
  <c r="H31" i="376"/>
  <c r="J31" i="376"/>
  <c r="C32" i="376"/>
  <c r="H32" i="376"/>
  <c r="J32" i="376"/>
  <c r="C33" i="376"/>
  <c r="H33" i="376"/>
  <c r="J33" i="376"/>
  <c r="C34" i="376"/>
  <c r="H34" i="376"/>
  <c r="J34" i="376"/>
  <c r="C35" i="376"/>
  <c r="H35" i="376"/>
  <c r="J35" i="376"/>
  <c r="C36" i="376"/>
  <c r="H36" i="376"/>
  <c r="J36" i="376"/>
  <c r="C37" i="376"/>
  <c r="H37" i="376"/>
  <c r="J37" i="376"/>
  <c r="C38" i="376"/>
  <c r="H38" i="376"/>
  <c r="J38" i="376"/>
  <c r="C39" i="376"/>
  <c r="H39" i="376"/>
  <c r="J39" i="376"/>
  <c r="C40" i="376"/>
  <c r="H40" i="376"/>
  <c r="J40" i="376"/>
  <c r="C41" i="376"/>
  <c r="H41" i="376"/>
  <c r="J41" i="376"/>
  <c r="C42" i="376"/>
  <c r="H42" i="376"/>
  <c r="J42" i="376"/>
  <c r="C43" i="376"/>
  <c r="H43" i="376"/>
  <c r="J43" i="376"/>
  <c r="C44" i="376"/>
  <c r="H44" i="376"/>
  <c r="J44" i="376"/>
  <c r="C45" i="376"/>
  <c r="H45" i="376"/>
  <c r="J45" i="376"/>
  <c r="C46" i="376"/>
  <c r="H46" i="376"/>
  <c r="J46" i="376"/>
  <c r="C47" i="376"/>
  <c r="H47" i="376"/>
  <c r="J47" i="376"/>
  <c r="C48" i="376"/>
  <c r="H48" i="376"/>
  <c r="J48" i="376"/>
  <c r="C49" i="376"/>
  <c r="H49" i="376"/>
  <c r="J49" i="376"/>
  <c r="C50" i="376"/>
  <c r="H50" i="376"/>
  <c r="J50" i="376"/>
  <c r="H51" i="376"/>
  <c r="I51" i="376"/>
  <c r="J51" i="376"/>
  <c r="H4" i="377"/>
  <c r="J4" i="377"/>
  <c r="C5" i="377"/>
  <c r="H5" i="377"/>
  <c r="J5" i="377"/>
  <c r="C6" i="377"/>
  <c r="H6" i="377"/>
  <c r="J6" i="377"/>
  <c r="C7" i="377"/>
  <c r="H7" i="377"/>
  <c r="J7" i="377"/>
  <c r="C8" i="377"/>
  <c r="H8" i="377"/>
  <c r="J8" i="377"/>
  <c r="C9" i="377"/>
  <c r="H9" i="377"/>
  <c r="J9" i="377"/>
  <c r="C10" i="377"/>
  <c r="H10" i="377"/>
  <c r="J10" i="377"/>
  <c r="C11" i="377"/>
  <c r="H11" i="377"/>
  <c r="J11" i="377"/>
  <c r="C12" i="377"/>
  <c r="H12" i="377"/>
  <c r="J12" i="377"/>
  <c r="C13" i="377"/>
  <c r="H13" i="377"/>
  <c r="J13" i="377"/>
  <c r="C14" i="377"/>
  <c r="H14" i="377"/>
  <c r="J14" i="377"/>
  <c r="C15" i="377"/>
  <c r="H15" i="377"/>
  <c r="J15" i="377"/>
  <c r="C16" i="377"/>
  <c r="H16" i="377"/>
  <c r="J16" i="377"/>
  <c r="C17" i="377"/>
  <c r="H17" i="377"/>
  <c r="J17" i="377"/>
  <c r="C18" i="377"/>
  <c r="H18" i="377"/>
  <c r="J18" i="377"/>
  <c r="C19" i="377"/>
  <c r="H19" i="377"/>
  <c r="J19" i="377"/>
  <c r="C20" i="377"/>
  <c r="H20" i="377"/>
  <c r="J20" i="377"/>
  <c r="C21" i="377"/>
  <c r="H21" i="377"/>
  <c r="J21" i="377"/>
  <c r="C22" i="377"/>
  <c r="H22" i="377"/>
  <c r="J22" i="377"/>
  <c r="C23" i="377"/>
  <c r="H23" i="377"/>
  <c r="J23" i="377"/>
  <c r="C24" i="377"/>
  <c r="H24" i="377"/>
  <c r="J24" i="377"/>
  <c r="C25" i="377"/>
  <c r="H25" i="377"/>
  <c r="J25" i="377"/>
  <c r="C26" i="377"/>
  <c r="H26" i="377"/>
  <c r="J26" i="377"/>
  <c r="C27" i="377"/>
  <c r="H27" i="377"/>
  <c r="J27" i="377"/>
  <c r="C28" i="377"/>
  <c r="H28" i="377"/>
  <c r="J28" i="377"/>
  <c r="C29" i="377"/>
  <c r="H29" i="377"/>
  <c r="J29" i="377"/>
  <c r="C30" i="377"/>
  <c r="H30" i="377"/>
  <c r="J30" i="377"/>
  <c r="C31" i="377"/>
  <c r="H31" i="377"/>
  <c r="J31" i="377"/>
  <c r="C32" i="377"/>
  <c r="H32" i="377"/>
  <c r="J32" i="377"/>
  <c r="C33" i="377"/>
  <c r="H33" i="377"/>
  <c r="J33" i="377"/>
  <c r="C34" i="377"/>
  <c r="H34" i="377"/>
  <c r="J34" i="377"/>
  <c r="C35" i="377"/>
  <c r="H35" i="377"/>
  <c r="J35" i="377"/>
  <c r="C36" i="377"/>
  <c r="H36" i="377"/>
  <c r="J36" i="377"/>
  <c r="C37" i="377"/>
  <c r="H37" i="377"/>
  <c r="J37" i="377"/>
  <c r="C38" i="377"/>
  <c r="H38" i="377"/>
  <c r="J38" i="377"/>
  <c r="C39" i="377"/>
  <c r="H39" i="377"/>
  <c r="J39" i="377"/>
  <c r="C40" i="377"/>
  <c r="H40" i="377"/>
  <c r="J40" i="377"/>
  <c r="C41" i="377"/>
  <c r="H41" i="377"/>
  <c r="J41" i="377"/>
  <c r="C42" i="377"/>
  <c r="H42" i="377"/>
  <c r="J42" i="377"/>
  <c r="C43" i="377"/>
  <c r="H43" i="377"/>
  <c r="J43" i="377"/>
  <c r="C44" i="377"/>
  <c r="H44" i="377"/>
  <c r="J44" i="377"/>
  <c r="C45" i="377"/>
  <c r="H45" i="377"/>
  <c r="J45" i="377"/>
  <c r="C46" i="377"/>
  <c r="H46" i="377"/>
  <c r="J46" i="377"/>
  <c r="C47" i="377"/>
  <c r="H47" i="377"/>
  <c r="J47" i="377"/>
  <c r="C48" i="377"/>
  <c r="H48" i="377"/>
  <c r="J48" i="377"/>
  <c r="C49" i="377"/>
  <c r="H49" i="377"/>
  <c r="J49" i="377"/>
  <c r="C50" i="377"/>
  <c r="H50" i="377"/>
  <c r="J50" i="377"/>
  <c r="H51" i="377"/>
  <c r="I51" i="377"/>
  <c r="J51" i="377"/>
  <c r="J4" i="378"/>
  <c r="C5" i="378"/>
  <c r="J5" i="378"/>
  <c r="C6" i="378"/>
  <c r="J6" i="378"/>
  <c r="C7" i="378"/>
  <c r="J7" i="378"/>
  <c r="C8" i="378"/>
  <c r="J8" i="378"/>
  <c r="C9" i="378"/>
  <c r="J9" i="378"/>
  <c r="C10" i="378"/>
  <c r="J10" i="378"/>
  <c r="C11" i="378"/>
  <c r="J11" i="378"/>
  <c r="C12" i="378"/>
  <c r="J12" i="378"/>
  <c r="C13" i="378"/>
  <c r="J13" i="378"/>
  <c r="C14" i="378"/>
  <c r="J14" i="378"/>
  <c r="C15" i="378"/>
  <c r="J15" i="378"/>
  <c r="C16" i="378"/>
  <c r="J16" i="378"/>
  <c r="C17" i="378"/>
  <c r="J17" i="378"/>
  <c r="C18" i="378"/>
  <c r="J18" i="378"/>
  <c r="C19" i="378"/>
  <c r="J19" i="378"/>
  <c r="C20" i="378"/>
  <c r="J20" i="378"/>
  <c r="C21" i="378"/>
  <c r="H21" i="378"/>
  <c r="J21" i="378"/>
  <c r="C22" i="378"/>
  <c r="H22" i="378"/>
  <c r="J22" i="378"/>
  <c r="C23" i="378"/>
  <c r="H23" i="378"/>
  <c r="J23" i="378"/>
  <c r="C24" i="378"/>
  <c r="H24" i="378"/>
  <c r="J24" i="378"/>
  <c r="C25" i="378"/>
  <c r="H25" i="378"/>
  <c r="J25" i="378"/>
  <c r="C26" i="378"/>
  <c r="H26" i="378"/>
  <c r="J26" i="378"/>
  <c r="C27" i="378"/>
  <c r="H27" i="378"/>
  <c r="J27" i="378"/>
  <c r="C28" i="378"/>
  <c r="H28" i="378"/>
  <c r="J28" i="378"/>
  <c r="C29" i="378"/>
  <c r="H29" i="378"/>
  <c r="J29" i="378"/>
  <c r="C30" i="378"/>
  <c r="H30" i="378"/>
  <c r="J30" i="378"/>
  <c r="C31" i="378"/>
  <c r="H31" i="378"/>
  <c r="J31" i="378"/>
  <c r="C32" i="378"/>
  <c r="H32" i="378"/>
  <c r="J32" i="378"/>
  <c r="C33" i="378"/>
  <c r="H33" i="378"/>
  <c r="J33" i="378"/>
  <c r="C34" i="378"/>
  <c r="H34" i="378"/>
  <c r="J34" i="378"/>
  <c r="C35" i="378"/>
  <c r="H35" i="378"/>
  <c r="J35" i="378"/>
  <c r="C36" i="378"/>
  <c r="H36" i="378"/>
  <c r="J36" i="378"/>
  <c r="C37" i="378"/>
  <c r="H37" i="378"/>
  <c r="J37" i="378"/>
  <c r="C38" i="378"/>
  <c r="H38" i="378"/>
  <c r="J38" i="378"/>
  <c r="C39" i="378"/>
  <c r="H39" i="378"/>
  <c r="J39" i="378"/>
  <c r="C40" i="378"/>
  <c r="H40" i="378"/>
  <c r="J40" i="378"/>
  <c r="C41" i="378"/>
  <c r="H41" i="378"/>
  <c r="J41" i="378"/>
  <c r="C42" i="378"/>
  <c r="H42" i="378"/>
  <c r="J42" i="378"/>
  <c r="C43" i="378"/>
  <c r="H43" i="378"/>
  <c r="J43" i="378"/>
  <c r="C44" i="378"/>
  <c r="H44" i="378"/>
  <c r="J44" i="378"/>
  <c r="C45" i="378"/>
  <c r="H45" i="378"/>
  <c r="J45" i="378"/>
  <c r="C46" i="378"/>
  <c r="H46" i="378"/>
  <c r="J46" i="378"/>
  <c r="C47" i="378"/>
  <c r="H47" i="378"/>
  <c r="J47" i="378"/>
  <c r="C48" i="378"/>
  <c r="H48" i="378"/>
  <c r="J48" i="378"/>
  <c r="C49" i="378"/>
  <c r="H49" i="378"/>
  <c r="J49" i="378"/>
  <c r="C50" i="378"/>
  <c r="H50" i="378"/>
  <c r="J50" i="378"/>
  <c r="H51" i="378"/>
  <c r="I51" i="378"/>
  <c r="J51" i="378"/>
  <c r="J4" i="379"/>
  <c r="C5" i="379"/>
  <c r="J5" i="379"/>
  <c r="C6" i="379"/>
  <c r="J6" i="379"/>
  <c r="C7" i="379"/>
  <c r="J7" i="379"/>
  <c r="C8" i="379"/>
  <c r="J8" i="379"/>
  <c r="C9" i="379"/>
  <c r="J9" i="379"/>
  <c r="C10" i="379"/>
  <c r="J10" i="379"/>
  <c r="C11" i="379"/>
  <c r="J11" i="379"/>
  <c r="C12" i="379"/>
  <c r="J12" i="379"/>
  <c r="C13" i="379"/>
  <c r="J13" i="379"/>
  <c r="C14" i="379"/>
  <c r="J14" i="379"/>
  <c r="C15" i="379"/>
  <c r="J15" i="379"/>
  <c r="C16" i="379"/>
  <c r="J16" i="379"/>
  <c r="C17" i="379"/>
  <c r="J17" i="379"/>
  <c r="C18" i="379"/>
  <c r="J18" i="379"/>
  <c r="C19" i="379"/>
  <c r="J19" i="379"/>
  <c r="C20" i="379"/>
  <c r="J20" i="379"/>
  <c r="C21" i="379"/>
  <c r="H21" i="379"/>
  <c r="J21" i="379"/>
  <c r="C22" i="379"/>
  <c r="H22" i="379"/>
  <c r="J22" i="379"/>
  <c r="C23" i="379"/>
  <c r="H23" i="379"/>
  <c r="J23" i="379"/>
  <c r="C24" i="379"/>
  <c r="H24" i="379"/>
  <c r="J24" i="379"/>
  <c r="C25" i="379"/>
  <c r="H25" i="379"/>
  <c r="J25" i="379"/>
  <c r="C26" i="379"/>
  <c r="H26" i="379"/>
  <c r="J26" i="379"/>
  <c r="C27" i="379"/>
  <c r="H27" i="379"/>
  <c r="J27" i="379"/>
  <c r="C28" i="379"/>
  <c r="H28" i="379"/>
  <c r="J28" i="379"/>
  <c r="C29" i="379"/>
  <c r="H29" i="379"/>
  <c r="J29" i="379"/>
  <c r="C30" i="379"/>
  <c r="H30" i="379"/>
  <c r="J30" i="379"/>
  <c r="C31" i="379"/>
  <c r="H31" i="379"/>
  <c r="J31" i="379"/>
  <c r="C32" i="379"/>
  <c r="H32" i="379"/>
  <c r="J32" i="379"/>
  <c r="C33" i="379"/>
  <c r="H33" i="379"/>
  <c r="J33" i="379"/>
  <c r="C34" i="379"/>
  <c r="H34" i="379"/>
  <c r="J34" i="379"/>
  <c r="C35" i="379"/>
  <c r="H35" i="379"/>
  <c r="J35" i="379"/>
  <c r="C36" i="379"/>
  <c r="H36" i="379"/>
  <c r="J36" i="379"/>
  <c r="C37" i="379"/>
  <c r="H37" i="379"/>
  <c r="J37" i="379"/>
  <c r="C38" i="379"/>
  <c r="H38" i="379"/>
  <c r="J38" i="379"/>
  <c r="C39" i="379"/>
  <c r="H39" i="379"/>
  <c r="J39" i="379"/>
  <c r="C40" i="379"/>
  <c r="H40" i="379"/>
  <c r="J40" i="379"/>
  <c r="C41" i="379"/>
  <c r="H41" i="379"/>
  <c r="J41" i="379"/>
  <c r="C42" i="379"/>
  <c r="H42" i="379"/>
  <c r="J42" i="379"/>
  <c r="C43" i="379"/>
  <c r="H43" i="379"/>
  <c r="J43" i="379"/>
  <c r="C44" i="379"/>
  <c r="H44" i="379"/>
  <c r="J44" i="379"/>
  <c r="C45" i="379"/>
  <c r="H45" i="379"/>
  <c r="J45" i="379"/>
  <c r="C46" i="379"/>
  <c r="H46" i="379"/>
  <c r="J46" i="379"/>
  <c r="C47" i="379"/>
  <c r="H47" i="379"/>
  <c r="J47" i="379"/>
  <c r="C48" i="379"/>
  <c r="H48" i="379"/>
  <c r="J48" i="379"/>
  <c r="C49" i="379"/>
  <c r="H49" i="379"/>
  <c r="J49" i="379"/>
  <c r="C50" i="379"/>
  <c r="H50" i="379"/>
  <c r="J50" i="379"/>
  <c r="H51" i="379"/>
  <c r="I51" i="379"/>
  <c r="J51" i="379"/>
  <c r="J4" i="380"/>
  <c r="C5" i="380"/>
  <c r="J5" i="380"/>
  <c r="C6" i="380"/>
  <c r="J6" i="380"/>
  <c r="C7" i="380"/>
  <c r="J7" i="380"/>
  <c r="C8" i="380"/>
  <c r="J8" i="380"/>
  <c r="C9" i="380"/>
  <c r="J9" i="380"/>
  <c r="C10" i="380"/>
  <c r="J10" i="380"/>
  <c r="C11" i="380"/>
  <c r="J11" i="380"/>
  <c r="C12" i="380"/>
  <c r="J12" i="380"/>
  <c r="C13" i="380"/>
  <c r="J13" i="380"/>
  <c r="C14" i="380"/>
  <c r="J14" i="380"/>
  <c r="C15" i="380"/>
  <c r="J15" i="380"/>
  <c r="C16" i="380"/>
  <c r="J16" i="380"/>
  <c r="C17" i="380"/>
  <c r="J17" i="380"/>
  <c r="C18" i="380"/>
  <c r="J18" i="380"/>
  <c r="C19" i="380"/>
  <c r="J19" i="380"/>
  <c r="C20" i="380"/>
  <c r="J20" i="380"/>
  <c r="C21" i="380"/>
  <c r="H21" i="380"/>
  <c r="J21" i="380"/>
  <c r="C22" i="380"/>
  <c r="H22" i="380"/>
  <c r="J22" i="380"/>
  <c r="C23" i="380"/>
  <c r="H23" i="380"/>
  <c r="J23" i="380"/>
  <c r="C24" i="380"/>
  <c r="H24" i="380"/>
  <c r="J24" i="380"/>
  <c r="C25" i="380"/>
  <c r="H25" i="380"/>
  <c r="J25" i="380"/>
  <c r="C26" i="380"/>
  <c r="H26" i="380"/>
  <c r="J26" i="380"/>
  <c r="C27" i="380"/>
  <c r="H27" i="380"/>
  <c r="J27" i="380"/>
  <c r="C28" i="380"/>
  <c r="H28" i="380"/>
  <c r="J28" i="380"/>
  <c r="C29" i="380"/>
  <c r="H29" i="380"/>
  <c r="J29" i="380"/>
  <c r="C30" i="380"/>
  <c r="H30" i="380"/>
  <c r="J30" i="380"/>
  <c r="C31" i="380"/>
  <c r="H31" i="380"/>
  <c r="J31" i="380"/>
  <c r="C32" i="380"/>
  <c r="H32" i="380"/>
  <c r="J32" i="380"/>
  <c r="C33" i="380"/>
  <c r="H33" i="380"/>
  <c r="J33" i="380"/>
  <c r="C34" i="380"/>
  <c r="H34" i="380"/>
  <c r="J34" i="380"/>
  <c r="C35" i="380"/>
  <c r="H35" i="380"/>
  <c r="J35" i="380"/>
  <c r="C36" i="380"/>
  <c r="H36" i="380"/>
  <c r="J36" i="380"/>
  <c r="C37" i="380"/>
  <c r="H37" i="380"/>
  <c r="J37" i="380"/>
  <c r="C38" i="380"/>
  <c r="H38" i="380"/>
  <c r="J38" i="380"/>
  <c r="C39" i="380"/>
  <c r="H39" i="380"/>
  <c r="J39" i="380"/>
  <c r="C40" i="380"/>
  <c r="H40" i="380"/>
  <c r="J40" i="380"/>
  <c r="C41" i="380"/>
  <c r="H41" i="380"/>
  <c r="J41" i="380"/>
  <c r="C42" i="380"/>
  <c r="H42" i="380"/>
  <c r="J42" i="380"/>
  <c r="C43" i="380"/>
  <c r="H43" i="380"/>
  <c r="J43" i="380"/>
  <c r="C44" i="380"/>
  <c r="H44" i="380"/>
  <c r="J44" i="380"/>
  <c r="C45" i="380"/>
  <c r="H45" i="380"/>
  <c r="J45" i="380"/>
  <c r="C46" i="380"/>
  <c r="H46" i="380"/>
  <c r="J46" i="380"/>
  <c r="C47" i="380"/>
  <c r="H47" i="380"/>
  <c r="J47" i="380"/>
  <c r="C48" i="380"/>
  <c r="H48" i="380"/>
  <c r="J48" i="380"/>
  <c r="C49" i="380"/>
  <c r="H49" i="380"/>
  <c r="J49" i="380"/>
  <c r="C50" i="380"/>
  <c r="H50" i="380"/>
  <c r="J50" i="380"/>
  <c r="H51" i="380"/>
  <c r="I51" i="380"/>
  <c r="J51" i="380"/>
  <c r="J4" i="381"/>
  <c r="C5" i="381"/>
  <c r="J5" i="381"/>
  <c r="C6" i="381"/>
  <c r="J6" i="381"/>
  <c r="C7" i="381"/>
  <c r="J7" i="381"/>
  <c r="C8" i="381"/>
  <c r="J8" i="381"/>
  <c r="C9" i="381"/>
  <c r="J9" i="381"/>
  <c r="C10" i="381"/>
  <c r="J10" i="381"/>
  <c r="C11" i="381"/>
  <c r="J11" i="381"/>
  <c r="C12" i="381"/>
  <c r="J12" i="381"/>
  <c r="C13" i="381"/>
  <c r="J13" i="381"/>
  <c r="C14" i="381"/>
  <c r="J14" i="381"/>
  <c r="C15" i="381"/>
  <c r="J15" i="381"/>
  <c r="C16" i="381"/>
  <c r="J16" i="381"/>
  <c r="C17" i="381"/>
  <c r="J17" i="381"/>
  <c r="C18" i="381"/>
  <c r="J18" i="381"/>
  <c r="C19" i="381"/>
  <c r="J19" i="381"/>
  <c r="C20" i="381"/>
  <c r="J20" i="381"/>
  <c r="C21" i="381"/>
  <c r="H21" i="381"/>
  <c r="J21" i="381"/>
  <c r="C22" i="381"/>
  <c r="H22" i="381"/>
  <c r="J22" i="381"/>
  <c r="C23" i="381"/>
  <c r="H23" i="381"/>
  <c r="J23" i="381"/>
  <c r="C24" i="381"/>
  <c r="H24" i="381"/>
  <c r="J24" i="381"/>
  <c r="C25" i="381"/>
  <c r="H25" i="381"/>
  <c r="J25" i="381"/>
  <c r="C26" i="381"/>
  <c r="H26" i="381"/>
  <c r="J26" i="381"/>
  <c r="C27" i="381"/>
  <c r="H27" i="381"/>
  <c r="J27" i="381"/>
  <c r="C28" i="381"/>
  <c r="H28" i="381"/>
  <c r="J28" i="381"/>
  <c r="C29" i="381"/>
  <c r="H29" i="381"/>
  <c r="J29" i="381"/>
  <c r="C30" i="381"/>
  <c r="H30" i="381"/>
  <c r="J30" i="381"/>
  <c r="C31" i="381"/>
  <c r="H31" i="381"/>
  <c r="J31" i="381"/>
  <c r="C32" i="381"/>
  <c r="H32" i="381"/>
  <c r="J32" i="381"/>
  <c r="C33" i="381"/>
  <c r="H33" i="381"/>
  <c r="J33" i="381"/>
  <c r="C34" i="381"/>
  <c r="H34" i="381"/>
  <c r="J34" i="381"/>
  <c r="C35" i="381"/>
  <c r="H35" i="381"/>
  <c r="J35" i="381"/>
  <c r="C36" i="381"/>
  <c r="H36" i="381"/>
  <c r="J36" i="381"/>
  <c r="C37" i="381"/>
  <c r="H37" i="381"/>
  <c r="J37" i="381"/>
  <c r="C38" i="381"/>
  <c r="H38" i="381"/>
  <c r="J38" i="381"/>
  <c r="C39" i="381"/>
  <c r="H39" i="381"/>
  <c r="J39" i="381"/>
  <c r="C40" i="381"/>
  <c r="H40" i="381"/>
  <c r="J40" i="381"/>
  <c r="C41" i="381"/>
  <c r="H41" i="381"/>
  <c r="J41" i="381"/>
  <c r="C42" i="381"/>
  <c r="H42" i="381"/>
  <c r="J42" i="381"/>
  <c r="C43" i="381"/>
  <c r="H43" i="381"/>
  <c r="J43" i="381"/>
  <c r="C44" i="381"/>
  <c r="H44" i="381"/>
  <c r="J44" i="381"/>
  <c r="C45" i="381"/>
  <c r="H45" i="381"/>
  <c r="J45" i="381"/>
  <c r="C46" i="381"/>
  <c r="H46" i="381"/>
  <c r="J46" i="381"/>
  <c r="C47" i="381"/>
  <c r="H47" i="381"/>
  <c r="J47" i="381"/>
  <c r="C48" i="381"/>
  <c r="H48" i="381"/>
  <c r="J48" i="381"/>
  <c r="C49" i="381"/>
  <c r="H49" i="381"/>
  <c r="J49" i="381"/>
  <c r="C50" i="381"/>
  <c r="H50" i="381"/>
  <c r="J50" i="381"/>
  <c r="H51" i="381"/>
  <c r="I51" i="381"/>
  <c r="J51" i="381"/>
  <c r="J4" i="382"/>
  <c r="C5" i="382"/>
  <c r="J5" i="382"/>
  <c r="C6" i="382"/>
  <c r="J6" i="382"/>
  <c r="C7" i="382"/>
  <c r="J7" i="382"/>
  <c r="C8" i="382"/>
  <c r="J8" i="382"/>
  <c r="C9" i="382"/>
  <c r="J9" i="382"/>
  <c r="C10" i="382"/>
  <c r="J10" i="382"/>
  <c r="C11" i="382"/>
  <c r="J11" i="382"/>
  <c r="C12" i="382"/>
  <c r="J12" i="382"/>
  <c r="C13" i="382"/>
  <c r="J13" i="382"/>
  <c r="C14" i="382"/>
  <c r="J14" i="382"/>
  <c r="C15" i="382"/>
  <c r="J15" i="382"/>
  <c r="C16" i="382"/>
  <c r="J16" i="382"/>
  <c r="C17" i="382"/>
  <c r="J17" i="382"/>
  <c r="C18" i="382"/>
  <c r="J18" i="382"/>
  <c r="C19" i="382"/>
  <c r="J19" i="382"/>
  <c r="C20" i="382"/>
  <c r="J20" i="382"/>
  <c r="C21" i="382"/>
  <c r="H21" i="382"/>
  <c r="J21" i="382"/>
  <c r="C22" i="382"/>
  <c r="H22" i="382"/>
  <c r="J22" i="382"/>
  <c r="C23" i="382"/>
  <c r="H23" i="382"/>
  <c r="J23" i="382"/>
  <c r="C24" i="382"/>
  <c r="H24" i="382"/>
  <c r="J24" i="382"/>
  <c r="C25" i="382"/>
  <c r="H25" i="382"/>
  <c r="J25" i="382"/>
  <c r="C26" i="382"/>
  <c r="H26" i="382"/>
  <c r="J26" i="382"/>
  <c r="C27" i="382"/>
  <c r="H27" i="382"/>
  <c r="J27" i="382"/>
  <c r="C28" i="382"/>
  <c r="H28" i="382"/>
  <c r="J28" i="382"/>
  <c r="C29" i="382"/>
  <c r="H29" i="382"/>
  <c r="J29" i="382"/>
  <c r="C30" i="382"/>
  <c r="H30" i="382"/>
  <c r="J30" i="382"/>
  <c r="C31" i="382"/>
  <c r="H31" i="382"/>
  <c r="J31" i="382"/>
  <c r="C32" i="382"/>
  <c r="H32" i="382"/>
  <c r="J32" i="382"/>
  <c r="C33" i="382"/>
  <c r="H33" i="382"/>
  <c r="J33" i="382"/>
  <c r="C34" i="382"/>
  <c r="H34" i="382"/>
  <c r="J34" i="382"/>
  <c r="C35" i="382"/>
  <c r="H35" i="382"/>
  <c r="J35" i="382"/>
  <c r="C36" i="382"/>
  <c r="H36" i="382"/>
  <c r="J36" i="382"/>
  <c r="C37" i="382"/>
  <c r="H37" i="382"/>
  <c r="J37" i="382"/>
  <c r="C38" i="382"/>
  <c r="H38" i="382"/>
  <c r="J38" i="382"/>
  <c r="C39" i="382"/>
  <c r="H39" i="382"/>
  <c r="J39" i="382"/>
  <c r="C40" i="382"/>
  <c r="H40" i="382"/>
  <c r="J40" i="382"/>
  <c r="C41" i="382"/>
  <c r="H41" i="382"/>
  <c r="J41" i="382"/>
  <c r="C42" i="382"/>
  <c r="H42" i="382"/>
  <c r="J42" i="382"/>
  <c r="C43" i="382"/>
  <c r="H43" i="382"/>
  <c r="J43" i="382"/>
  <c r="C44" i="382"/>
  <c r="H44" i="382"/>
  <c r="J44" i="382"/>
  <c r="C45" i="382"/>
  <c r="H45" i="382"/>
  <c r="J45" i="382"/>
  <c r="C46" i="382"/>
  <c r="H46" i="382"/>
  <c r="J46" i="382"/>
  <c r="C47" i="382"/>
  <c r="H47" i="382"/>
  <c r="J47" i="382"/>
  <c r="C48" i="382"/>
  <c r="H48" i="382"/>
  <c r="J48" i="382"/>
  <c r="C49" i="382"/>
  <c r="H49" i="382"/>
  <c r="J49" i="382"/>
  <c r="C50" i="382"/>
  <c r="H50" i="382"/>
  <c r="J50" i="382"/>
  <c r="H51" i="382"/>
  <c r="I51" i="382"/>
  <c r="J51" i="382"/>
  <c r="J4" i="383"/>
  <c r="C5" i="383"/>
  <c r="J5" i="383"/>
  <c r="C6" i="383"/>
  <c r="J6" i="383"/>
  <c r="C7" i="383"/>
  <c r="J7" i="383"/>
  <c r="C8" i="383"/>
  <c r="J8" i="383"/>
  <c r="C9" i="383"/>
  <c r="J9" i="383"/>
  <c r="C10" i="383"/>
  <c r="J10" i="383"/>
  <c r="C11" i="383"/>
  <c r="J11" i="383"/>
  <c r="C12" i="383"/>
  <c r="J12" i="383"/>
  <c r="C13" i="383"/>
  <c r="J13" i="383"/>
  <c r="C14" i="383"/>
  <c r="J14" i="383"/>
  <c r="C15" i="383"/>
  <c r="J15" i="383"/>
  <c r="C16" i="383"/>
  <c r="J16" i="383"/>
  <c r="C17" i="383"/>
  <c r="J17" i="383"/>
  <c r="C18" i="383"/>
  <c r="J18" i="383"/>
  <c r="C19" i="383"/>
  <c r="J19" i="383"/>
  <c r="C20" i="383"/>
  <c r="J20" i="383"/>
  <c r="C21" i="383"/>
  <c r="H21" i="383"/>
  <c r="J21" i="383"/>
  <c r="C22" i="383"/>
  <c r="H22" i="383"/>
  <c r="J22" i="383"/>
  <c r="C23" i="383"/>
  <c r="H23" i="383"/>
  <c r="J23" i="383"/>
  <c r="C24" i="383"/>
  <c r="H24" i="383"/>
  <c r="J24" i="383"/>
  <c r="C25" i="383"/>
  <c r="H25" i="383"/>
  <c r="J25" i="383"/>
  <c r="C26" i="383"/>
  <c r="H26" i="383"/>
  <c r="J26" i="383"/>
  <c r="C27" i="383"/>
  <c r="H27" i="383"/>
  <c r="J27" i="383"/>
  <c r="C28" i="383"/>
  <c r="H28" i="383"/>
  <c r="J28" i="383"/>
  <c r="C29" i="383"/>
  <c r="H29" i="383"/>
  <c r="J29" i="383"/>
  <c r="C30" i="383"/>
  <c r="H30" i="383"/>
  <c r="J30" i="383"/>
  <c r="C31" i="383"/>
  <c r="H31" i="383"/>
  <c r="J31" i="383"/>
  <c r="C32" i="383"/>
  <c r="H32" i="383"/>
  <c r="J32" i="383"/>
  <c r="C33" i="383"/>
  <c r="H33" i="383"/>
  <c r="J33" i="383"/>
  <c r="C34" i="383"/>
  <c r="H34" i="383"/>
  <c r="J34" i="383"/>
  <c r="C35" i="383"/>
  <c r="H35" i="383"/>
  <c r="J35" i="383"/>
  <c r="C36" i="383"/>
  <c r="H36" i="383"/>
  <c r="J36" i="383"/>
  <c r="C37" i="383"/>
  <c r="H37" i="383"/>
  <c r="J37" i="383"/>
  <c r="C38" i="383"/>
  <c r="H38" i="383"/>
  <c r="J38" i="383"/>
  <c r="C39" i="383"/>
  <c r="H39" i="383"/>
  <c r="J39" i="383"/>
  <c r="C40" i="383"/>
  <c r="H40" i="383"/>
  <c r="J40" i="383"/>
  <c r="C41" i="383"/>
  <c r="H41" i="383"/>
  <c r="J41" i="383"/>
  <c r="C42" i="383"/>
  <c r="H42" i="383"/>
  <c r="J42" i="383"/>
  <c r="C43" i="383"/>
  <c r="H43" i="383"/>
  <c r="J43" i="383"/>
  <c r="C44" i="383"/>
  <c r="H44" i="383"/>
  <c r="J44" i="383"/>
  <c r="C45" i="383"/>
  <c r="H45" i="383"/>
  <c r="J45" i="383"/>
  <c r="C46" i="383"/>
  <c r="H46" i="383"/>
  <c r="J46" i="383"/>
  <c r="C47" i="383"/>
  <c r="H47" i="383"/>
  <c r="J47" i="383"/>
  <c r="C48" i="383"/>
  <c r="H48" i="383"/>
  <c r="J48" i="383"/>
  <c r="C49" i="383"/>
  <c r="H49" i="383"/>
  <c r="J49" i="383"/>
  <c r="C50" i="383"/>
  <c r="H50" i="383"/>
  <c r="J50" i="383"/>
  <c r="H51" i="383"/>
  <c r="I51" i="383"/>
  <c r="J51" i="383"/>
  <c r="J4" i="384"/>
  <c r="C5" i="384"/>
  <c r="J5" i="384"/>
  <c r="C6" i="384"/>
  <c r="J6" i="384"/>
  <c r="C7" i="384"/>
  <c r="J7" i="384"/>
  <c r="C8" i="384"/>
  <c r="J8" i="384"/>
  <c r="C9" i="384"/>
  <c r="J9" i="384"/>
  <c r="C10" i="384"/>
  <c r="J10" i="384"/>
  <c r="C11" i="384"/>
  <c r="J11" i="384"/>
  <c r="C12" i="384"/>
  <c r="J12" i="384"/>
  <c r="C13" i="384"/>
  <c r="J13" i="384"/>
  <c r="C14" i="384"/>
  <c r="J14" i="384"/>
  <c r="C15" i="384"/>
  <c r="J15" i="384"/>
  <c r="C16" i="384"/>
  <c r="J16" i="384"/>
  <c r="C17" i="384"/>
  <c r="J17" i="384"/>
  <c r="C18" i="384"/>
  <c r="J18" i="384"/>
  <c r="C19" i="384"/>
  <c r="J19" i="384"/>
  <c r="C20" i="384"/>
  <c r="J20" i="384"/>
  <c r="C21" i="384"/>
  <c r="H21" i="384"/>
  <c r="J21" i="384"/>
  <c r="C22" i="384"/>
  <c r="H22" i="384"/>
  <c r="J22" i="384"/>
  <c r="C23" i="384"/>
  <c r="H23" i="384"/>
  <c r="J23" i="384"/>
  <c r="C24" i="384"/>
  <c r="H24" i="384"/>
  <c r="J24" i="384"/>
  <c r="C25" i="384"/>
  <c r="H25" i="384"/>
  <c r="J25" i="384"/>
  <c r="C26" i="384"/>
  <c r="H26" i="384"/>
  <c r="J26" i="384"/>
  <c r="C27" i="384"/>
  <c r="H27" i="384"/>
  <c r="J27" i="384"/>
  <c r="C28" i="384"/>
  <c r="H28" i="384"/>
  <c r="J28" i="384"/>
  <c r="C29" i="384"/>
  <c r="H29" i="384"/>
  <c r="J29" i="384"/>
  <c r="C30" i="384"/>
  <c r="H30" i="384"/>
  <c r="J30" i="384"/>
  <c r="C31" i="384"/>
  <c r="H31" i="384"/>
  <c r="J31" i="384"/>
  <c r="C32" i="384"/>
  <c r="H32" i="384"/>
  <c r="J32" i="384"/>
  <c r="C33" i="384"/>
  <c r="H33" i="384"/>
  <c r="J33" i="384"/>
  <c r="C34" i="384"/>
  <c r="H34" i="384"/>
  <c r="J34" i="384"/>
  <c r="C35" i="384"/>
  <c r="H35" i="384"/>
  <c r="J35" i="384"/>
  <c r="C36" i="384"/>
  <c r="H36" i="384"/>
  <c r="J36" i="384"/>
  <c r="C37" i="384"/>
  <c r="H37" i="384"/>
  <c r="J37" i="384"/>
  <c r="C38" i="384"/>
  <c r="H38" i="384"/>
  <c r="J38" i="384"/>
  <c r="C39" i="384"/>
  <c r="H39" i="384"/>
  <c r="J39" i="384"/>
  <c r="C40" i="384"/>
  <c r="H40" i="384"/>
  <c r="J40" i="384"/>
  <c r="C41" i="384"/>
  <c r="H41" i="384"/>
  <c r="J41" i="384"/>
  <c r="C42" i="384"/>
  <c r="H42" i="384"/>
  <c r="J42" i="384"/>
  <c r="C43" i="384"/>
  <c r="H43" i="384"/>
  <c r="J43" i="384"/>
  <c r="C44" i="384"/>
  <c r="H44" i="384"/>
  <c r="J44" i="384"/>
  <c r="C45" i="384"/>
  <c r="H45" i="384"/>
  <c r="J45" i="384"/>
  <c r="C46" i="384"/>
  <c r="H46" i="384"/>
  <c r="J46" i="384"/>
  <c r="C47" i="384"/>
  <c r="H47" i="384"/>
  <c r="J47" i="384"/>
  <c r="C48" i="384"/>
  <c r="H48" i="384"/>
  <c r="J48" i="384"/>
  <c r="C49" i="384"/>
  <c r="H49" i="384"/>
  <c r="J49" i="384"/>
  <c r="C50" i="384"/>
  <c r="H50" i="384"/>
  <c r="J50" i="384"/>
  <c r="H51" i="384"/>
  <c r="I51" i="384"/>
  <c r="J51" i="384"/>
  <c r="J4" i="385"/>
  <c r="C5" i="385"/>
  <c r="J5" i="385"/>
  <c r="C6" i="385"/>
  <c r="J6" i="385"/>
  <c r="C7" i="385"/>
  <c r="J7" i="385"/>
  <c r="C8" i="385"/>
  <c r="J8" i="385"/>
  <c r="C9" i="385"/>
  <c r="J9" i="385"/>
  <c r="C10" i="385"/>
  <c r="J10" i="385"/>
  <c r="C11" i="385"/>
  <c r="J11" i="385"/>
  <c r="C12" i="385"/>
  <c r="J12" i="385"/>
  <c r="C13" i="385"/>
  <c r="J13" i="385"/>
  <c r="C14" i="385"/>
  <c r="J14" i="385"/>
  <c r="C15" i="385"/>
  <c r="J15" i="385"/>
  <c r="C16" i="385"/>
  <c r="J16" i="385"/>
  <c r="C17" i="385"/>
  <c r="J17" i="385"/>
  <c r="C18" i="385"/>
  <c r="J18" i="385"/>
  <c r="C19" i="385"/>
  <c r="J19" i="385"/>
  <c r="C20" i="385"/>
  <c r="J20" i="385"/>
  <c r="C21" i="385"/>
  <c r="H21" i="385"/>
  <c r="J21" i="385"/>
  <c r="C22" i="385"/>
  <c r="H22" i="385"/>
  <c r="J22" i="385"/>
  <c r="C23" i="385"/>
  <c r="H23" i="385"/>
  <c r="J23" i="385"/>
  <c r="C24" i="385"/>
  <c r="H24" i="385"/>
  <c r="J24" i="385"/>
  <c r="C25" i="385"/>
  <c r="H25" i="385"/>
  <c r="J25" i="385"/>
  <c r="C26" i="385"/>
  <c r="H26" i="385"/>
  <c r="J26" i="385"/>
  <c r="C27" i="385"/>
  <c r="H27" i="385"/>
  <c r="J27" i="385"/>
  <c r="C28" i="385"/>
  <c r="H28" i="385"/>
  <c r="J28" i="385"/>
  <c r="C29" i="385"/>
  <c r="H29" i="385"/>
  <c r="J29" i="385"/>
  <c r="C30" i="385"/>
  <c r="H30" i="385"/>
  <c r="J30" i="385"/>
  <c r="C31" i="385"/>
  <c r="H31" i="385"/>
  <c r="J31" i="385"/>
  <c r="C32" i="385"/>
  <c r="H32" i="385"/>
  <c r="J32" i="385"/>
  <c r="C33" i="385"/>
  <c r="H33" i="385"/>
  <c r="J33" i="385"/>
  <c r="C34" i="385"/>
  <c r="H34" i="385"/>
  <c r="J34" i="385"/>
  <c r="C35" i="385"/>
  <c r="H35" i="385"/>
  <c r="J35" i="385"/>
  <c r="C36" i="385"/>
  <c r="H36" i="385"/>
  <c r="J36" i="385"/>
  <c r="C37" i="385"/>
  <c r="H37" i="385"/>
  <c r="J37" i="385"/>
  <c r="C38" i="385"/>
  <c r="H38" i="385"/>
  <c r="J38" i="385"/>
  <c r="C39" i="385"/>
  <c r="H39" i="385"/>
  <c r="J39" i="385"/>
  <c r="C40" i="385"/>
  <c r="H40" i="385"/>
  <c r="J40" i="385"/>
  <c r="C41" i="385"/>
  <c r="H41" i="385"/>
  <c r="J41" i="385"/>
  <c r="C42" i="385"/>
  <c r="H42" i="385"/>
  <c r="J42" i="385"/>
  <c r="C43" i="385"/>
  <c r="H43" i="385"/>
  <c r="J43" i="385"/>
  <c r="C44" i="385"/>
  <c r="H44" i="385"/>
  <c r="J44" i="385"/>
  <c r="C45" i="385"/>
  <c r="H45" i="385"/>
  <c r="J45" i="385"/>
  <c r="C46" i="385"/>
  <c r="H46" i="385"/>
  <c r="J46" i="385"/>
  <c r="C47" i="385"/>
  <c r="H47" i="385"/>
  <c r="J47" i="385"/>
  <c r="C48" i="385"/>
  <c r="H48" i="385"/>
  <c r="J48" i="385"/>
  <c r="C49" i="385"/>
  <c r="H49" i="385"/>
  <c r="J49" i="385"/>
  <c r="C50" i="385"/>
  <c r="H50" i="385"/>
  <c r="J50" i="385"/>
  <c r="H51" i="385"/>
  <c r="I51" i="385"/>
  <c r="J51" i="385"/>
  <c r="J4" i="386"/>
  <c r="C5" i="386"/>
  <c r="H5" i="386"/>
  <c r="J5" i="386"/>
  <c r="C6" i="386"/>
  <c r="H6" i="386"/>
  <c r="J6" i="386"/>
  <c r="C7" i="386"/>
  <c r="J7" i="386"/>
  <c r="C8" i="386"/>
  <c r="J8" i="386"/>
  <c r="C9" i="386"/>
  <c r="H9" i="386"/>
  <c r="J9" i="386"/>
  <c r="C10" i="386"/>
  <c r="H10" i="386"/>
  <c r="J10" i="386"/>
  <c r="C11" i="386"/>
  <c r="H11" i="386"/>
  <c r="J11" i="386"/>
  <c r="C12" i="386"/>
  <c r="H12" i="386"/>
  <c r="J12" i="386"/>
  <c r="C13" i="386"/>
  <c r="H13" i="386"/>
  <c r="J13" i="386"/>
  <c r="C14" i="386"/>
  <c r="H14" i="386"/>
  <c r="J14" i="386"/>
  <c r="C15" i="386"/>
  <c r="J15" i="386"/>
  <c r="C16" i="386"/>
  <c r="H16" i="386"/>
  <c r="J16" i="386"/>
  <c r="C17" i="386"/>
  <c r="J17" i="386"/>
  <c r="C18" i="386"/>
  <c r="H18" i="386"/>
  <c r="J18" i="386"/>
  <c r="C19" i="386"/>
  <c r="H19" i="386"/>
  <c r="J19" i="386"/>
  <c r="C20" i="386"/>
  <c r="H20" i="386"/>
  <c r="J20" i="386"/>
  <c r="C21" i="386"/>
  <c r="H21" i="386"/>
  <c r="J21" i="386"/>
  <c r="C22" i="386"/>
  <c r="H22" i="386"/>
  <c r="J22" i="386"/>
  <c r="C23" i="386"/>
  <c r="H23" i="386"/>
  <c r="J23" i="386"/>
  <c r="C24" i="386"/>
  <c r="H24" i="386"/>
  <c r="J24" i="386"/>
  <c r="C25" i="386"/>
  <c r="H25" i="386"/>
  <c r="J25" i="386"/>
  <c r="C26" i="386"/>
  <c r="H26" i="386"/>
  <c r="J26" i="386"/>
  <c r="C27" i="386"/>
  <c r="H27" i="386"/>
  <c r="J27" i="386"/>
  <c r="C28" i="386"/>
  <c r="H28" i="386"/>
  <c r="J28" i="386"/>
  <c r="C29" i="386"/>
  <c r="H29" i="386"/>
  <c r="J29" i="386"/>
  <c r="C30" i="386"/>
  <c r="H30" i="386"/>
  <c r="J30" i="386"/>
  <c r="C31" i="386"/>
  <c r="H31" i="386"/>
  <c r="J31" i="386"/>
  <c r="C32" i="386"/>
  <c r="H32" i="386"/>
  <c r="J32" i="386"/>
  <c r="C33" i="386"/>
  <c r="H33" i="386"/>
  <c r="J33" i="386"/>
  <c r="C34" i="386"/>
  <c r="H34" i="386"/>
  <c r="J34" i="386"/>
  <c r="C35" i="386"/>
  <c r="H35" i="386"/>
  <c r="J35" i="386"/>
  <c r="C36" i="386"/>
  <c r="H36" i="386"/>
  <c r="J36" i="386"/>
  <c r="C37" i="386"/>
  <c r="H37" i="386"/>
  <c r="J37" i="386"/>
  <c r="C38" i="386"/>
  <c r="H38" i="386"/>
  <c r="J38" i="386"/>
  <c r="C39" i="386"/>
  <c r="H39" i="386"/>
  <c r="J39" i="386"/>
  <c r="C40" i="386"/>
  <c r="H40" i="386"/>
  <c r="J40" i="386"/>
  <c r="C41" i="386"/>
  <c r="H41" i="386"/>
  <c r="J41" i="386"/>
  <c r="C42" i="386"/>
  <c r="H42" i="386"/>
  <c r="J42" i="386"/>
  <c r="C43" i="386"/>
  <c r="H43" i="386"/>
  <c r="J43" i="386"/>
  <c r="C44" i="386"/>
  <c r="H44" i="386"/>
  <c r="J44" i="386"/>
  <c r="C45" i="386"/>
  <c r="H45" i="386"/>
  <c r="J45" i="386"/>
  <c r="C46" i="386"/>
  <c r="H46" i="386"/>
  <c r="J46" i="386"/>
  <c r="C47" i="386"/>
  <c r="H47" i="386"/>
  <c r="J47" i="386"/>
  <c r="C48" i="386"/>
  <c r="H48" i="386"/>
  <c r="J48" i="386"/>
  <c r="C49" i="386"/>
  <c r="H49" i="386"/>
  <c r="J49" i="386"/>
  <c r="C50" i="386"/>
  <c r="H50" i="386"/>
  <c r="J50" i="386"/>
  <c r="H51" i="386"/>
  <c r="I51" i="386"/>
  <c r="J51" i="386"/>
  <c r="J4" i="387"/>
  <c r="C5" i="387"/>
  <c r="J5" i="387"/>
  <c r="C6" i="387"/>
  <c r="J6" i="387"/>
  <c r="C7" i="387"/>
  <c r="J7" i="387"/>
  <c r="C8" i="387"/>
  <c r="J8" i="387"/>
  <c r="C9" i="387"/>
  <c r="J9" i="387"/>
  <c r="C10" i="387"/>
  <c r="J10" i="387"/>
  <c r="C11" i="387"/>
  <c r="J11" i="387"/>
  <c r="C12" i="387"/>
  <c r="J12" i="387"/>
  <c r="C13" i="387"/>
  <c r="J13" i="387"/>
  <c r="C14" i="387"/>
  <c r="J14" i="387"/>
  <c r="C15" i="387"/>
  <c r="J15" i="387"/>
  <c r="C16" i="387"/>
  <c r="J16" i="387"/>
  <c r="C17" i="387"/>
  <c r="J17" i="387"/>
  <c r="C18" i="387"/>
  <c r="J18" i="387"/>
  <c r="C19" i="387"/>
  <c r="J19" i="387"/>
  <c r="C20" i="387"/>
  <c r="J20" i="387"/>
  <c r="C21" i="387"/>
  <c r="H21" i="387"/>
  <c r="J21" i="387"/>
  <c r="C22" i="387"/>
  <c r="H22" i="387"/>
  <c r="J22" i="387"/>
  <c r="C23" i="387"/>
  <c r="H23" i="387"/>
  <c r="J23" i="387"/>
  <c r="C24" i="387"/>
  <c r="H24" i="387"/>
  <c r="J24" i="387"/>
  <c r="C25" i="387"/>
  <c r="H25" i="387"/>
  <c r="J25" i="387"/>
  <c r="C26" i="387"/>
  <c r="H26" i="387"/>
  <c r="J26" i="387"/>
  <c r="C27" i="387"/>
  <c r="H27" i="387"/>
  <c r="J27" i="387"/>
  <c r="C28" i="387"/>
  <c r="H28" i="387"/>
  <c r="J28" i="387"/>
  <c r="C29" i="387"/>
  <c r="H29" i="387"/>
  <c r="J29" i="387"/>
  <c r="C30" i="387"/>
  <c r="H30" i="387"/>
  <c r="J30" i="387"/>
  <c r="C31" i="387"/>
  <c r="H31" i="387"/>
  <c r="J31" i="387"/>
  <c r="C32" i="387"/>
  <c r="H32" i="387"/>
  <c r="J32" i="387"/>
  <c r="C33" i="387"/>
  <c r="H33" i="387"/>
  <c r="J33" i="387"/>
  <c r="C34" i="387"/>
  <c r="H34" i="387"/>
  <c r="J34" i="387"/>
  <c r="C35" i="387"/>
  <c r="H35" i="387"/>
  <c r="J35" i="387"/>
  <c r="C36" i="387"/>
  <c r="H36" i="387"/>
  <c r="J36" i="387"/>
  <c r="C37" i="387"/>
  <c r="H37" i="387"/>
  <c r="J37" i="387"/>
  <c r="C38" i="387"/>
  <c r="H38" i="387"/>
  <c r="J38" i="387"/>
  <c r="C39" i="387"/>
  <c r="H39" i="387"/>
  <c r="J39" i="387"/>
  <c r="C40" i="387"/>
  <c r="H40" i="387"/>
  <c r="J40" i="387"/>
  <c r="C41" i="387"/>
  <c r="H41" i="387"/>
  <c r="J41" i="387"/>
  <c r="C42" i="387"/>
  <c r="H42" i="387"/>
  <c r="J42" i="387"/>
  <c r="C43" i="387"/>
  <c r="H43" i="387"/>
  <c r="J43" i="387"/>
  <c r="C44" i="387"/>
  <c r="H44" i="387"/>
  <c r="J44" i="387"/>
  <c r="C45" i="387"/>
  <c r="H45" i="387"/>
  <c r="J45" i="387"/>
  <c r="C46" i="387"/>
  <c r="H46" i="387"/>
  <c r="J46" i="387"/>
  <c r="C47" i="387"/>
  <c r="H47" i="387"/>
  <c r="J47" i="387"/>
  <c r="C48" i="387"/>
  <c r="H48" i="387"/>
  <c r="J48" i="387"/>
  <c r="C49" i="387"/>
  <c r="H49" i="387"/>
  <c r="J49" i="387"/>
  <c r="C50" i="387"/>
  <c r="H50" i="387"/>
  <c r="J50" i="387"/>
  <c r="H51" i="387"/>
  <c r="I51" i="387"/>
  <c r="J51" i="387"/>
  <c r="J4" i="388"/>
  <c r="C5" i="388"/>
  <c r="J5" i="388"/>
  <c r="C6" i="388"/>
  <c r="J6" i="388"/>
  <c r="C7" i="388"/>
  <c r="J7" i="388"/>
  <c r="C8" i="388"/>
  <c r="J8" i="388"/>
  <c r="C9" i="388"/>
  <c r="J9" i="388"/>
  <c r="C10" i="388"/>
  <c r="J10" i="388"/>
  <c r="C11" i="388"/>
  <c r="J11" i="388"/>
  <c r="C12" i="388"/>
  <c r="J12" i="388"/>
  <c r="C13" i="388"/>
  <c r="J13" i="388"/>
  <c r="C14" i="388"/>
  <c r="J14" i="388"/>
  <c r="C15" i="388"/>
  <c r="J15" i="388"/>
  <c r="C16" i="388"/>
  <c r="J16" i="388"/>
  <c r="C17" i="388"/>
  <c r="J17" i="388"/>
  <c r="C18" i="388"/>
  <c r="J18" i="388"/>
  <c r="C19" i="388"/>
  <c r="J19" i="388"/>
  <c r="C20" i="388"/>
  <c r="J20" i="388"/>
  <c r="C21" i="388"/>
  <c r="H21" i="388"/>
  <c r="J21" i="388"/>
  <c r="C22" i="388"/>
  <c r="H22" i="388"/>
  <c r="J22" i="388"/>
  <c r="C23" i="388"/>
  <c r="H23" i="388"/>
  <c r="J23" i="388"/>
  <c r="C24" i="388"/>
  <c r="H24" i="388"/>
  <c r="J24" i="388"/>
  <c r="C25" i="388"/>
  <c r="H25" i="388"/>
  <c r="J25" i="388"/>
  <c r="C26" i="388"/>
  <c r="H26" i="388"/>
  <c r="J26" i="388"/>
  <c r="C27" i="388"/>
  <c r="H27" i="388"/>
  <c r="J27" i="388"/>
  <c r="C28" i="388"/>
  <c r="H28" i="388"/>
  <c r="J28" i="388"/>
  <c r="C29" i="388"/>
  <c r="H29" i="388"/>
  <c r="J29" i="388"/>
  <c r="C30" i="388"/>
  <c r="H30" i="388"/>
  <c r="J30" i="388"/>
  <c r="C31" i="388"/>
  <c r="H31" i="388"/>
  <c r="J31" i="388"/>
  <c r="C32" i="388"/>
  <c r="H32" i="388"/>
  <c r="J32" i="388"/>
  <c r="C33" i="388"/>
  <c r="H33" i="388"/>
  <c r="J33" i="388"/>
  <c r="C34" i="388"/>
  <c r="H34" i="388"/>
  <c r="J34" i="388"/>
  <c r="C35" i="388"/>
  <c r="H35" i="388"/>
  <c r="J35" i="388"/>
  <c r="C36" i="388"/>
  <c r="H36" i="388"/>
  <c r="J36" i="388"/>
  <c r="C37" i="388"/>
  <c r="H37" i="388"/>
  <c r="J37" i="388"/>
  <c r="C38" i="388"/>
  <c r="H38" i="388"/>
  <c r="J38" i="388"/>
  <c r="C39" i="388"/>
  <c r="H39" i="388"/>
  <c r="J39" i="388"/>
  <c r="C40" i="388"/>
  <c r="H40" i="388"/>
  <c r="J40" i="388"/>
  <c r="C41" i="388"/>
  <c r="H41" i="388"/>
  <c r="J41" i="388"/>
  <c r="C42" i="388"/>
  <c r="H42" i="388"/>
  <c r="J42" i="388"/>
  <c r="C43" i="388"/>
  <c r="H43" i="388"/>
  <c r="J43" i="388"/>
  <c r="C44" i="388"/>
  <c r="H44" i="388"/>
  <c r="J44" i="388"/>
  <c r="C45" i="388"/>
  <c r="H45" i="388"/>
  <c r="J45" i="388"/>
  <c r="C46" i="388"/>
  <c r="H46" i="388"/>
  <c r="J46" i="388"/>
  <c r="C47" i="388"/>
  <c r="H47" i="388"/>
  <c r="J47" i="388"/>
  <c r="C48" i="388"/>
  <c r="H48" i="388"/>
  <c r="J48" i="388"/>
  <c r="C49" i="388"/>
  <c r="H49" i="388"/>
  <c r="J49" i="388"/>
  <c r="C50" i="388"/>
  <c r="H50" i="388"/>
  <c r="J50" i="388"/>
  <c r="H51" i="388"/>
  <c r="I51" i="388"/>
  <c r="J51" i="388"/>
</calcChain>
</file>

<file path=xl/sharedStrings.xml><?xml version="1.0" encoding="utf-8"?>
<sst xmlns="http://schemas.openxmlformats.org/spreadsheetml/2006/main" count="5401" uniqueCount="892">
  <si>
    <t>新公司截至21年3月收款明细（个人账）</t>
  </si>
  <si>
    <t>序号</t>
  </si>
  <si>
    <t>名称</t>
  </si>
  <si>
    <t>新公司送货金额</t>
  </si>
  <si>
    <t>已收金额</t>
  </si>
  <si>
    <t>加</t>
  </si>
  <si>
    <t>减</t>
  </si>
  <si>
    <t>余额</t>
  </si>
  <si>
    <t>备注</t>
  </si>
  <si>
    <t>老款送货金额</t>
  </si>
  <si>
    <t>老款收款</t>
  </si>
  <si>
    <t>老款库存</t>
  </si>
  <si>
    <t>吴细振</t>
  </si>
  <si>
    <t>18-19年货款</t>
  </si>
  <si>
    <t>刘克平</t>
  </si>
  <si>
    <t>20年老款</t>
  </si>
  <si>
    <t>席熏陶</t>
  </si>
  <si>
    <t>18年货款</t>
  </si>
  <si>
    <t>陈光龙</t>
  </si>
  <si>
    <t>广丰童宪军</t>
  </si>
  <si>
    <t>杨中文</t>
  </si>
  <si>
    <t>陈水根</t>
  </si>
  <si>
    <t>殷仙英</t>
  </si>
  <si>
    <t>昌南大道高架桥 陶国华</t>
  </si>
  <si>
    <t>19年货款</t>
  </si>
  <si>
    <t>幽兰 香江晨阳水漆</t>
  </si>
  <si>
    <t>少200元，退货780元</t>
  </si>
  <si>
    <t>朱建平</t>
  </si>
  <si>
    <t>华长林</t>
  </si>
  <si>
    <t>恒大时代之光 闵总</t>
  </si>
  <si>
    <t>芦溪 杨总</t>
  </si>
  <si>
    <t>少50元</t>
  </si>
  <si>
    <t>顺昌余金美</t>
  </si>
  <si>
    <t>余明华</t>
  </si>
  <si>
    <t>德安刘颜贵</t>
  </si>
  <si>
    <t>吴海华</t>
  </si>
  <si>
    <t>李文良</t>
  </si>
  <si>
    <t>青山湖区万总</t>
  </si>
  <si>
    <t>叶观妹（黄树浩）</t>
  </si>
  <si>
    <t>沙河李总</t>
  </si>
  <si>
    <t>余江左总</t>
  </si>
  <si>
    <t>孙卫群</t>
  </si>
  <si>
    <t>南昌 官令根</t>
  </si>
  <si>
    <t>退货875元，少410元</t>
  </si>
  <si>
    <t>戴方形</t>
  </si>
  <si>
    <t>彭泽朱金国</t>
  </si>
  <si>
    <t>减真石漆运费980元</t>
  </si>
  <si>
    <t>退货650元，少1355元</t>
  </si>
  <si>
    <t>上海路附近彭星星</t>
  </si>
  <si>
    <t>退货1920元</t>
  </si>
  <si>
    <t>江小军</t>
  </si>
  <si>
    <t>纪如云</t>
  </si>
  <si>
    <t>闽登柏</t>
  </si>
  <si>
    <t>李茂平</t>
  </si>
  <si>
    <t>上栗林总</t>
  </si>
  <si>
    <t>鞠国春</t>
  </si>
  <si>
    <t>杨志毛</t>
  </si>
  <si>
    <t>彭亚军</t>
  </si>
  <si>
    <t>幽兰 陈总</t>
  </si>
  <si>
    <t>萍乡 黄启明</t>
  </si>
  <si>
    <t>南城危永峰</t>
  </si>
  <si>
    <t>黄国强</t>
  </si>
  <si>
    <t>少30元</t>
  </si>
  <si>
    <t>聂学勇</t>
  </si>
  <si>
    <t>史前胜</t>
  </si>
  <si>
    <t>少65元</t>
  </si>
  <si>
    <t>建宁小池</t>
  </si>
  <si>
    <t xml:space="preserve">宜黄余玉明 </t>
  </si>
  <si>
    <t>零售</t>
  </si>
  <si>
    <t>返现700元</t>
  </si>
  <si>
    <t>吉安王能元</t>
  </si>
  <si>
    <t>株良胡子</t>
  </si>
  <si>
    <t xml:space="preserve">萍乡工地 </t>
  </si>
  <si>
    <t>潘西平</t>
  </si>
  <si>
    <t>彭泽李伟</t>
  </si>
  <si>
    <t>顺昌苏永斌</t>
  </si>
  <si>
    <t>芦溪刘自兵</t>
  </si>
  <si>
    <t>德安李锐</t>
  </si>
  <si>
    <t>易翠勇</t>
  </si>
  <si>
    <t>艾溪湖路 易总</t>
  </si>
  <si>
    <t>经开区 王总</t>
  </si>
  <si>
    <t>建宁 董家斌</t>
  </si>
  <si>
    <t>林万银</t>
  </si>
  <si>
    <t>建宁邱模洪</t>
  </si>
  <si>
    <t>星子余卫东</t>
  </si>
  <si>
    <t>少300元</t>
  </si>
  <si>
    <t>郑先收</t>
  </si>
  <si>
    <t>南昌年勇</t>
  </si>
  <si>
    <t>三江口 邹小兵（宾）</t>
  </si>
  <si>
    <t>彭泽欧阳泽兵</t>
  </si>
  <si>
    <t>阳明路 程健钢</t>
  </si>
  <si>
    <t>南城 梁总</t>
  </si>
  <si>
    <t>定南胡大人</t>
  </si>
  <si>
    <t>武宁巾口 王长发</t>
  </si>
  <si>
    <t>少69.50元</t>
  </si>
  <si>
    <t>涂新华</t>
  </si>
  <si>
    <t>兰林先</t>
  </si>
  <si>
    <t>蒋银章</t>
  </si>
  <si>
    <t>吉水曾雪珍</t>
  </si>
  <si>
    <t>杨金华</t>
  </si>
  <si>
    <t>余干 吴总</t>
  </si>
  <si>
    <t>袁小梅</t>
  </si>
  <si>
    <t xml:space="preserve">韩怡平 </t>
  </si>
  <si>
    <t>胜利路 王总</t>
  </si>
  <si>
    <t>严德宏</t>
  </si>
  <si>
    <t>万象华庭马建祥</t>
  </si>
  <si>
    <t xml:space="preserve">陈军样 </t>
  </si>
  <si>
    <t xml:space="preserve">井冈山尹庆文 </t>
  </si>
  <si>
    <t>少155元</t>
  </si>
  <si>
    <t>温中亮</t>
  </si>
  <si>
    <t>碟子湖 杨旭</t>
  </si>
  <si>
    <t>吴小广</t>
  </si>
  <si>
    <t>万安王文全</t>
  </si>
  <si>
    <t>五星 熊德福</t>
  </si>
  <si>
    <t>21年3月小杨补老款</t>
  </si>
  <si>
    <t>陈贵贤</t>
  </si>
  <si>
    <t>泰和刘志江</t>
  </si>
  <si>
    <t>余干 高华山</t>
  </si>
  <si>
    <t>付建军</t>
  </si>
  <si>
    <t>王厚水</t>
  </si>
  <si>
    <t>许长发</t>
  </si>
  <si>
    <t>南昌张美林</t>
  </si>
  <si>
    <t>贵溪李天芳</t>
  </si>
  <si>
    <t xml:space="preserve">彭力群 </t>
  </si>
  <si>
    <t>吉安卢城化工</t>
  </si>
  <si>
    <t>赛维莱</t>
  </si>
  <si>
    <t>永修马口工业园 徐总</t>
  </si>
  <si>
    <t>返现5000元</t>
  </si>
  <si>
    <t>沈才南</t>
  </si>
  <si>
    <t xml:space="preserve">邓方国 </t>
  </si>
  <si>
    <t>徐飞虎</t>
  </si>
  <si>
    <t>杨妮</t>
  </si>
  <si>
    <t>少1505元</t>
  </si>
  <si>
    <t xml:space="preserve">洪利华 </t>
  </si>
  <si>
    <t>鹰潭张总（张才沙）</t>
  </si>
  <si>
    <t>九龙湖邹长洪</t>
  </si>
  <si>
    <t>梁应饺</t>
  </si>
  <si>
    <t>上栗 易总</t>
  </si>
  <si>
    <t>少450元</t>
  </si>
  <si>
    <t>林金勇</t>
  </si>
  <si>
    <t>永丰张茂军</t>
  </si>
  <si>
    <t>少10元</t>
  </si>
  <si>
    <t>少80元</t>
  </si>
  <si>
    <t>黄菊珍</t>
  </si>
  <si>
    <t>香溢花城 沈</t>
  </si>
  <si>
    <t>萍乡姚文明</t>
  </si>
  <si>
    <t>余江吴军</t>
  </si>
  <si>
    <t>刘智辉</t>
  </si>
  <si>
    <t>建宁何金盛</t>
  </si>
  <si>
    <t>赖小根</t>
  </si>
  <si>
    <t>乐玉兴</t>
  </si>
  <si>
    <t>上栗 黄英亮</t>
  </si>
  <si>
    <t>抚州徐总</t>
  </si>
  <si>
    <t>程飞飞</t>
  </si>
  <si>
    <t>东升大道杨通</t>
  </si>
  <si>
    <t>安义熊信江</t>
  </si>
  <si>
    <t>弋阳蒋水芳</t>
  </si>
  <si>
    <t>南钢陈总（陈平）</t>
  </si>
  <si>
    <t>上栗吴栋</t>
  </si>
  <si>
    <t>南昌张健（张美健）</t>
  </si>
  <si>
    <t>18年以前老款6220元，对公8唐转9800元</t>
  </si>
  <si>
    <t>南钢陈春兴</t>
  </si>
  <si>
    <t>贵溪吴新明</t>
  </si>
  <si>
    <t>火炬五路 袁红桃</t>
  </si>
  <si>
    <t>退货1935元，少5元</t>
  </si>
  <si>
    <t>玉山廖云河</t>
  </si>
  <si>
    <t>萍乡 廖总</t>
  </si>
  <si>
    <t>光泽姜总</t>
  </si>
  <si>
    <t>海南陵水县 刘少文</t>
  </si>
  <si>
    <t>吴木金</t>
  </si>
  <si>
    <t>宜丰李平安</t>
  </si>
  <si>
    <t>婺源李志奇</t>
  </si>
  <si>
    <t>安顺 余清</t>
  </si>
  <si>
    <t>资溪方总</t>
  </si>
  <si>
    <t>南城章亚永</t>
  </si>
  <si>
    <t>莲花贺志远</t>
  </si>
  <si>
    <t>兴国刘彰荃</t>
  </si>
  <si>
    <t>邵武丁德生</t>
  </si>
  <si>
    <t>遵义胥登伟</t>
  </si>
  <si>
    <t>株潭曾牙平</t>
  </si>
  <si>
    <t>刘佳</t>
  </si>
  <si>
    <t>南城熊宏安</t>
  </si>
  <si>
    <t>建宁余近祖</t>
  </si>
  <si>
    <t>东乡魏文会</t>
  </si>
  <si>
    <t>水边刘腾龙</t>
  </si>
  <si>
    <t>东乡乐荣兴</t>
  </si>
  <si>
    <t>彭泽陈轩</t>
  </si>
  <si>
    <t>萍乡刘智</t>
  </si>
  <si>
    <t>少1100元</t>
  </si>
  <si>
    <t>减运费</t>
  </si>
  <si>
    <t>乐平蔡建军</t>
  </si>
  <si>
    <t>南钢熊总</t>
  </si>
  <si>
    <t>金溪郑红清</t>
  </si>
  <si>
    <t>安义杨贵富</t>
  </si>
  <si>
    <t>星子陈斌</t>
  </si>
  <si>
    <t>资溪陈总</t>
  </si>
  <si>
    <t>邵武付春涛</t>
  </si>
  <si>
    <t>莲花刘秀彬</t>
  </si>
  <si>
    <t>孺子路王斌</t>
  </si>
  <si>
    <t>余江吴忠胜</t>
  </si>
  <si>
    <t>建宁余火财</t>
  </si>
  <si>
    <t>宁化张风香</t>
  </si>
  <si>
    <t>乐平张峥</t>
  </si>
  <si>
    <t>绿梦首府 陈天生（聂文钦）</t>
  </si>
  <si>
    <t>弋阳程总</t>
  </si>
  <si>
    <t>少60元</t>
  </si>
  <si>
    <t>萍乡李乐</t>
  </si>
  <si>
    <t>少90元</t>
  </si>
  <si>
    <t>李武良</t>
  </si>
  <si>
    <t>建宁陈总</t>
  </si>
  <si>
    <t>九龙湖宋细平</t>
  </si>
  <si>
    <t>宜丰何总</t>
  </si>
  <si>
    <t>彭泽聂总</t>
  </si>
  <si>
    <t>潭埠镇黄总</t>
  </si>
  <si>
    <t>宜丰吴振昌</t>
  </si>
  <si>
    <t>万象华庭叶雨清</t>
  </si>
  <si>
    <t>唐山雷志平</t>
  </si>
  <si>
    <t>萍乡彭运庭</t>
  </si>
  <si>
    <t>少5元</t>
  </si>
  <si>
    <t>顺昌王美英</t>
  </si>
  <si>
    <t>周国庆</t>
  </si>
  <si>
    <t>加运费800元，减退货17150元</t>
  </si>
  <si>
    <t>费用</t>
  </si>
  <si>
    <t>修水张资发</t>
  </si>
  <si>
    <t>袁光荣</t>
  </si>
  <si>
    <t>顺昌黄总</t>
  </si>
  <si>
    <t>肿瘤医院 刘总15070017373</t>
  </si>
  <si>
    <t>少7.50元</t>
  </si>
  <si>
    <t>万载叶永红</t>
  </si>
  <si>
    <t>南城肖总</t>
  </si>
  <si>
    <t>南昌李光荣</t>
  </si>
  <si>
    <t>少20元</t>
  </si>
  <si>
    <t>退货</t>
  </si>
  <si>
    <t>曹总</t>
  </si>
  <si>
    <t>万载三兴 武</t>
  </si>
  <si>
    <t>分宜林清源</t>
  </si>
  <si>
    <t>红鑫建筑肖总</t>
  </si>
  <si>
    <t>田立生</t>
  </si>
  <si>
    <t>东乡万志翔</t>
  </si>
  <si>
    <t>清流黄泉辉</t>
  </si>
  <si>
    <t>萍乡刘海娇</t>
  </si>
  <si>
    <t>泰宁蔡赛宝</t>
  </si>
  <si>
    <t>广丰程小明</t>
  </si>
  <si>
    <t>邵武占东子</t>
  </si>
  <si>
    <t>水边 朱连平</t>
  </si>
  <si>
    <t>南昌邬清秀</t>
  </si>
  <si>
    <t>新建县 蔡总</t>
  </si>
  <si>
    <t>退货266元，</t>
  </si>
  <si>
    <t>退货3325元，少1912元</t>
  </si>
  <si>
    <t>南昌县游溪 万总</t>
  </si>
  <si>
    <t>玉山顾剑</t>
  </si>
  <si>
    <t>程德飞</t>
  </si>
  <si>
    <t>玉山县余总</t>
  </si>
  <si>
    <t>进贤程小良</t>
  </si>
  <si>
    <t>佐椿丁</t>
  </si>
  <si>
    <t>南昌卢芝华</t>
  </si>
  <si>
    <t>分宜黄总</t>
  </si>
  <si>
    <t>退货1100元，少490元</t>
  </si>
  <si>
    <t>1005元费用</t>
  </si>
  <si>
    <t>吉水周宇峰</t>
  </si>
  <si>
    <t>萍乡郭总</t>
  </si>
  <si>
    <t>顺昌范勤辉</t>
  </si>
  <si>
    <t>南昌李新洪</t>
  </si>
  <si>
    <t>洪都万总</t>
  </si>
  <si>
    <t>东乡宗总</t>
  </si>
  <si>
    <t>万年关真保</t>
  </si>
  <si>
    <t>华夏装饰公司</t>
  </si>
  <si>
    <t>上栗黄安国</t>
  </si>
  <si>
    <t>17-19年货款</t>
  </si>
  <si>
    <t>航空城向</t>
  </si>
  <si>
    <t>万象华庭江涛</t>
  </si>
  <si>
    <t>丰城卢总（卢小华）</t>
  </si>
  <si>
    <t>少680元</t>
  </si>
  <si>
    <t>芦溪何总</t>
  </si>
  <si>
    <t>少95元</t>
  </si>
  <si>
    <t>朝阳万达</t>
  </si>
  <si>
    <t>熊国锋</t>
  </si>
  <si>
    <t>奉新叶志有</t>
  </si>
  <si>
    <t>八景 殷总</t>
  </si>
  <si>
    <t>抚州祝总</t>
  </si>
  <si>
    <t>黎川 陈洪文</t>
  </si>
  <si>
    <t>安义万埠 陈总</t>
  </si>
  <si>
    <t>余干彭海波</t>
  </si>
  <si>
    <t>靖安张光辉</t>
  </si>
  <si>
    <t>芦溪 欧阳爱新</t>
  </si>
  <si>
    <t>何智伶</t>
  </si>
  <si>
    <t>都云 陈怀龙</t>
  </si>
  <si>
    <t>广州路 陈总</t>
  </si>
  <si>
    <t>艾溪湖北二路 王小林</t>
  </si>
  <si>
    <t>奉新 叶刚</t>
  </si>
  <si>
    <t xml:space="preserve">彭泽刘巧进 </t>
  </si>
  <si>
    <t>彭泽金总（金老八）</t>
  </si>
  <si>
    <t>京安小学林辉</t>
  </si>
  <si>
    <t>南昌杨水平</t>
  </si>
  <si>
    <t>弋阳李总2539</t>
  </si>
  <si>
    <t>邓家坊 邓总</t>
  </si>
  <si>
    <t>金溪万国飞</t>
  </si>
  <si>
    <t>蒋巷何学平</t>
  </si>
  <si>
    <t>贵阳陈怀龙</t>
  </si>
  <si>
    <t>南昌 謓总</t>
  </si>
  <si>
    <t>向奎</t>
  </si>
  <si>
    <t>南昌县迎宾南大道骆总</t>
  </si>
  <si>
    <t>徐哲学</t>
  </si>
  <si>
    <t>丰城杨红梅</t>
  </si>
  <si>
    <t>太洋洲 沈</t>
  </si>
  <si>
    <t>南丰白金镇 廖总</t>
  </si>
  <si>
    <t>沈桥小区 徐总</t>
  </si>
  <si>
    <t>少39元</t>
  </si>
  <si>
    <t>辛家庵 徐贤忠</t>
  </si>
  <si>
    <t>保利 陈总</t>
  </si>
  <si>
    <t>蒋巷 肖</t>
  </si>
  <si>
    <t>高新张林洪</t>
  </si>
  <si>
    <t>广阳 胡建华</t>
  </si>
  <si>
    <t>退货525元，少5元</t>
  </si>
  <si>
    <t>合计</t>
  </si>
  <si>
    <t>备注：</t>
  </si>
  <si>
    <t>1、新公司送货：（马口工业园徐总多开5100元）</t>
  </si>
  <si>
    <t>1、老款库存：</t>
  </si>
  <si>
    <t>2、已收款：</t>
  </si>
  <si>
    <t>2、老款收款：</t>
  </si>
  <si>
    <t>3、加周国庆运费800元，加熊德福老款17630元</t>
  </si>
  <si>
    <t>3、加张美建18年以前老款6220元，对公8唐转张美建9800元</t>
  </si>
  <si>
    <t>4、晨阳水漆少200元、芦溪杨总少50元、官令根少410元、黄国强少30元、史前胜少65元、余卫东少300元、邹小兵少30元、王长发少69.5元、尹庆文少155元、杨旭少50元、杨妮少1505元、上栗易总少450元、张茂军少10元、袁红桃少5元、刘智少1100元、李乐少90元、彭运庭少5元、肿瘤医院刘总少7.5元、李光荣少20元、分宜黄总少490元、丰城卢小华少680元、欧阳爱新少20元、沈桥小区徐总少39元、胡建华少5元</t>
  </si>
  <si>
    <t>4、减五棵松2725元，郑先收余卫东老款2000元、张茂军少80元，刘智运费710元、弋阳程总少60元，周国庆费用5134元、分宜黄总费用1005元、新建县蔡总退货3325元，少1912元、李光荣退货2103元，芦溪何总少95元、朱金国退货650元、少1355元</t>
  </si>
  <si>
    <t>5、退货： 晨阳水漆：780元、官令根875元、彭星星1920元、袁红桃1935元、周国庆17150元、新建县蔡总266元、分宜黄总1100元、广阳胡建华525元</t>
  </si>
  <si>
    <t>5、余额：</t>
  </si>
  <si>
    <t>6、返现：马口工业园徐总返现5000元、吾悦广场返现700元、</t>
  </si>
  <si>
    <t>7、朱金国减真石漆运费980元、</t>
  </si>
  <si>
    <t>8、余额</t>
  </si>
  <si>
    <t>收款</t>
  </si>
  <si>
    <t>195  萍乡刘海娇</t>
  </si>
  <si>
    <t xml:space="preserve">日期 </t>
  </si>
  <si>
    <t>摘要</t>
  </si>
  <si>
    <t>kg/桶</t>
  </si>
  <si>
    <t>送货</t>
  </si>
  <si>
    <t>结余金额</t>
  </si>
  <si>
    <t>数量</t>
  </si>
  <si>
    <t>单价</t>
  </si>
  <si>
    <t>金额</t>
  </si>
  <si>
    <t>收款时间</t>
  </si>
  <si>
    <t>10724瑞昌</t>
  </si>
  <si>
    <t>HD-1000外墙漆HR1414色</t>
  </si>
  <si>
    <t>10726瑞昌</t>
  </si>
  <si>
    <t>10736瑞昌</t>
  </si>
  <si>
    <t>HD-1000外墙漆 对色</t>
  </si>
  <si>
    <t>10741瑞昌</t>
  </si>
  <si>
    <t>10858瑞昌</t>
  </si>
  <si>
    <t>HD-5050防霉内墙漆 白色</t>
  </si>
  <si>
    <t>10892瑞昌</t>
  </si>
  <si>
    <t>HD-1000外墙漆 1414色</t>
  </si>
  <si>
    <t>10899瑞昌</t>
  </si>
  <si>
    <t>合计 20年8月19日杨要求单价改175元发刘海娇</t>
  </si>
  <si>
    <t>新 公 司 应 收 账 款 汇 总</t>
  </si>
  <si>
    <t xml:space="preserve">                    截止21年3月</t>
  </si>
  <si>
    <t>21年  应收账款</t>
  </si>
  <si>
    <t>客户</t>
  </si>
  <si>
    <t>期初余额</t>
  </si>
  <si>
    <t>送货金额</t>
  </si>
  <si>
    <t>收款金额</t>
  </si>
  <si>
    <t>方向</t>
  </si>
  <si>
    <t>结余余额</t>
  </si>
  <si>
    <t>丰城王银生</t>
  </si>
  <si>
    <t>陶国华</t>
  </si>
  <si>
    <t>香江晨阳水漆</t>
  </si>
  <si>
    <t>二附院 喻总</t>
  </si>
  <si>
    <t>青山湖社区 万总</t>
  </si>
  <si>
    <t>官令根</t>
  </si>
  <si>
    <t>赵总</t>
  </si>
  <si>
    <t>南城 黄慧勇</t>
  </si>
  <si>
    <t>火炬广场附近 老沈</t>
  </si>
  <si>
    <t>南城 敖加祥</t>
  </si>
  <si>
    <t>熊春佐</t>
  </si>
  <si>
    <t>艾溪湖四路 易总</t>
  </si>
  <si>
    <t>九龙湖 王总（经开区）</t>
  </si>
  <si>
    <t>湖南桃源 曾强军</t>
  </si>
  <si>
    <t>进贤刘结根</t>
  </si>
  <si>
    <t>三江口 邹小宾</t>
  </si>
  <si>
    <t>丰城 谢斌</t>
  </si>
  <si>
    <t xml:space="preserve">尹庆文 </t>
  </si>
  <si>
    <t>鹰潭张才沙</t>
  </si>
  <si>
    <t>武宁 李明贵</t>
  </si>
  <si>
    <t>邓康君</t>
  </si>
  <si>
    <t>湖南 谢红祥</t>
  </si>
  <si>
    <t>南钢陈平</t>
  </si>
  <si>
    <t>青云谱 易总</t>
  </si>
  <si>
    <t>铁路六村 小刘</t>
  </si>
  <si>
    <t>陈天生（聂文钦）</t>
  </si>
  <si>
    <t>遂川 彭兴安</t>
  </si>
  <si>
    <t>谌四友</t>
  </si>
  <si>
    <t>分宜黄晓成</t>
  </si>
  <si>
    <t>丰城卢小华</t>
  </si>
  <si>
    <t>彭泽金老八</t>
  </si>
  <si>
    <t>徐贤忠</t>
  </si>
  <si>
    <t>张林洪</t>
  </si>
  <si>
    <t>胡建华</t>
  </si>
  <si>
    <t xml:space="preserve"> 1   吴细振</t>
  </si>
  <si>
    <t>包装</t>
  </si>
  <si>
    <t>2  泰和 刘克平</t>
  </si>
  <si>
    <t>HD-2003外墙线条漆 黑色</t>
  </si>
  <si>
    <t>HD-0102封闭底漆 白色</t>
  </si>
  <si>
    <t>HD-2005线条漆 黑色</t>
  </si>
  <si>
    <t>杨中文收14#</t>
  </si>
  <si>
    <t>HD-2007线条漆 黑色</t>
  </si>
  <si>
    <t>3  八景 席熏陶</t>
  </si>
  <si>
    <t>HD-2006外墙 大红色</t>
  </si>
  <si>
    <t>圣科</t>
  </si>
  <si>
    <t>HD-2006外墙 蓝色</t>
  </si>
  <si>
    <t>HD-2006外墙 桔黄色</t>
  </si>
  <si>
    <t>HD-2003外墙漆 白色</t>
  </si>
  <si>
    <t>竹炭净醛</t>
  </si>
  <si>
    <t>HD-5050内墙漆 白色</t>
  </si>
  <si>
    <t>4  宁化 陈光龙</t>
  </si>
  <si>
    <t>5  广丰童宪军</t>
  </si>
  <si>
    <t>6 丰城 王银生</t>
  </si>
  <si>
    <t>10834丰城</t>
  </si>
  <si>
    <t>HD-008天然真石漆 对色</t>
  </si>
  <si>
    <t>中桶</t>
  </si>
  <si>
    <t>HD-0103封闭底漆 透明色</t>
  </si>
  <si>
    <t>底漆</t>
  </si>
  <si>
    <t>HD-0105封闭底漆 透明色</t>
  </si>
  <si>
    <t>HD-2005外墙漆 咖啡色</t>
  </si>
  <si>
    <t>丙外</t>
  </si>
  <si>
    <t>10853老下王家</t>
  </si>
  <si>
    <t>HD-2005外墙漆 红色</t>
  </si>
  <si>
    <t>荷叶</t>
  </si>
  <si>
    <t>货拉拉</t>
  </si>
  <si>
    <t>10870丰城</t>
  </si>
  <si>
    <t>HD-0105罩光面油 透明色</t>
  </si>
  <si>
    <t>2次运费</t>
  </si>
  <si>
    <t>杨中文收  22#</t>
  </si>
  <si>
    <t>杨中文收36#</t>
  </si>
  <si>
    <t>7  南城 陈水根</t>
  </si>
  <si>
    <t>10   晨阳水漆（何小宾）</t>
  </si>
  <si>
    <t>10666香江二街</t>
  </si>
  <si>
    <t>HD-008真石漆 白色</t>
  </si>
  <si>
    <t>大桶</t>
  </si>
  <si>
    <t>HD-0105真石漆罩光漆 透明色</t>
  </si>
  <si>
    <t>超耐候</t>
  </si>
  <si>
    <t>杨中文收 20#</t>
  </si>
  <si>
    <t>10752香江建材城</t>
  </si>
  <si>
    <t>HD-5020内墙 白色</t>
  </si>
  <si>
    <t>HD-1000外墙 白色</t>
  </si>
  <si>
    <t>10860香江</t>
  </si>
  <si>
    <t>森呼吸</t>
  </si>
  <si>
    <t>返现60*1.5</t>
  </si>
  <si>
    <t>10862香江</t>
  </si>
  <si>
    <t>返现40*1.5</t>
  </si>
  <si>
    <t>10864香江</t>
  </si>
  <si>
    <t>返现100*1.5</t>
  </si>
  <si>
    <t>10866香江</t>
  </si>
  <si>
    <t>返现20*1.5</t>
  </si>
  <si>
    <t>10867香江</t>
  </si>
  <si>
    <t>返现80*1.5</t>
  </si>
  <si>
    <t>杨中文收 5#</t>
  </si>
  <si>
    <t>杨中文收 16#</t>
  </si>
  <si>
    <t>10919香江</t>
  </si>
  <si>
    <t>10920香江</t>
  </si>
  <si>
    <t>10951香江</t>
  </si>
  <si>
    <t>HD-008真石漆 6018色</t>
  </si>
  <si>
    <t>13 恒大时代之光 闵总</t>
  </si>
  <si>
    <t>HD-2006彩瓦专用涂料</t>
  </si>
  <si>
    <t>HD-2006彩瓦专用涂料 来样色</t>
  </si>
  <si>
    <t>杨中文收24#</t>
  </si>
  <si>
    <t>14  二附院 喻总</t>
  </si>
  <si>
    <t>HD-2005外墙 对色</t>
  </si>
  <si>
    <t>20  青山湖社区 万总</t>
  </si>
  <si>
    <t>10657青山湖社区</t>
  </si>
  <si>
    <t>HD-008真石漆 对色</t>
  </si>
  <si>
    <t>10658青山湖社区</t>
  </si>
  <si>
    <t>10661花鸟市场</t>
  </si>
  <si>
    <t>HD-5020 I内墙漆 白色</t>
  </si>
  <si>
    <t>10673青山湖社区</t>
  </si>
  <si>
    <t>HD-0102真石漆底漆 对色</t>
  </si>
  <si>
    <t>10675青山湖社区</t>
  </si>
  <si>
    <t>10676青山湖社区</t>
  </si>
  <si>
    <t>10679青山湖社区</t>
  </si>
  <si>
    <t>10685青山湖社区</t>
  </si>
  <si>
    <t>10689青山湖社区</t>
  </si>
  <si>
    <t>10690青山湖社区</t>
  </si>
  <si>
    <t>10708青山湖社区</t>
  </si>
  <si>
    <t>10719青山湖社区</t>
  </si>
  <si>
    <t>10721青山湖社区</t>
  </si>
  <si>
    <t>HD-2005外墙漆 黑色</t>
  </si>
  <si>
    <t>10728青山湖社区</t>
  </si>
  <si>
    <t>10735青山湖社区</t>
  </si>
  <si>
    <t>真石漆喷枪</t>
  </si>
  <si>
    <t>把</t>
  </si>
  <si>
    <t>10739青山湖社区</t>
  </si>
  <si>
    <t>10747青山湖社区</t>
  </si>
  <si>
    <t>10756青山湖社区</t>
  </si>
  <si>
    <t>HD-0102封闭底漆 对色</t>
  </si>
  <si>
    <t>10764青山湖社区</t>
  </si>
  <si>
    <t>10772青山湖社区</t>
  </si>
  <si>
    <t>10796青山湖社区</t>
  </si>
  <si>
    <t>HD-2007外墙线条漆 黑色</t>
  </si>
  <si>
    <t>10824青山湖社区</t>
  </si>
  <si>
    <t>HD-008真石漆 黄色</t>
  </si>
  <si>
    <t>10840青山湖社区</t>
  </si>
  <si>
    <t>10935青山湖社区</t>
  </si>
  <si>
    <t>HD-2003外墙 白色</t>
  </si>
  <si>
    <t>HD-2003外墙 灰色</t>
  </si>
  <si>
    <t>新一代</t>
  </si>
  <si>
    <t>23  余江 左总</t>
  </si>
  <si>
    <t>杨现金账收 7#</t>
  </si>
  <si>
    <t>HD-2005线条漆 白色</t>
  </si>
  <si>
    <t>杨中文收 13#</t>
  </si>
  <si>
    <t>25   官令跟</t>
  </si>
  <si>
    <t>10930大沈桥</t>
  </si>
  <si>
    <t>HD-2005外墙 白色</t>
  </si>
  <si>
    <t>27   彭泽朱金国</t>
  </si>
  <si>
    <t>HD-5020内墙漆 白色</t>
  </si>
  <si>
    <t>10送一</t>
  </si>
  <si>
    <t>小桶</t>
  </si>
  <si>
    <t>HD-008天然真石漆 7706色</t>
  </si>
  <si>
    <t>HD-008天然真石漆 821色</t>
  </si>
  <si>
    <t>HD-008天然真石漆 837色</t>
  </si>
  <si>
    <t>28  上海路附近 彭总13699547052</t>
  </si>
  <si>
    <t>29  弋阳 江小军</t>
  </si>
  <si>
    <t>30  宜黄 纪如云</t>
  </si>
  <si>
    <t>31  奉新闽登柏</t>
  </si>
  <si>
    <t>32   萍乡 李茂平</t>
  </si>
  <si>
    <t>HD-5020I 白色</t>
  </si>
  <si>
    <t>小桶（5个纸箱）</t>
  </si>
  <si>
    <t>杨中文收1#</t>
  </si>
  <si>
    <t>杨中文收35#</t>
  </si>
  <si>
    <t>36  永丰彭亚军</t>
  </si>
  <si>
    <t>HD-5020 内墙乳胶漆 白色</t>
  </si>
  <si>
    <t>绿120</t>
  </si>
  <si>
    <t>杨中文收 25#</t>
  </si>
  <si>
    <t>37  赵总</t>
  </si>
  <si>
    <t>HD-2003外墙漆 对色</t>
  </si>
  <si>
    <t>10678学院路</t>
  </si>
  <si>
    <t>HD-2001外墙漆 对色</t>
  </si>
  <si>
    <t>10829系马桩</t>
  </si>
  <si>
    <t>HD-2003外墙乳胶漆 白色</t>
  </si>
  <si>
    <t>杨中文收19#</t>
  </si>
  <si>
    <t>杨中文收23#</t>
  </si>
  <si>
    <t>杨中文收9#</t>
  </si>
  <si>
    <t>38  南城 黄慧勇</t>
  </si>
  <si>
    <t>HD-008天然真石漆 对磁块色</t>
  </si>
  <si>
    <t>42   火炬广场附近  老沈</t>
  </si>
  <si>
    <t>HD-2003外墙 浅红色</t>
  </si>
  <si>
    <t>HD-2003外墙 黄色</t>
  </si>
  <si>
    <t>HD-2003外墙 浅黄色</t>
  </si>
  <si>
    <t>HD-2003外墙 象牙白色</t>
  </si>
  <si>
    <t>杨中文收17#</t>
  </si>
  <si>
    <t>HD-2003外墙 对色</t>
  </si>
  <si>
    <t>HD-2003外墙 来样色</t>
  </si>
  <si>
    <t>43  南城 敖加祥</t>
  </si>
  <si>
    <t>HD-2005外墙漆 公安蓝色</t>
  </si>
  <si>
    <t>HD-008天然真石漆 白色</t>
  </si>
  <si>
    <t>45  零售</t>
  </si>
  <si>
    <t>10701杨中文</t>
  </si>
  <si>
    <t>HD-0102多彩底漆 透明色</t>
  </si>
  <si>
    <t>1.5kg</t>
  </si>
  <si>
    <t>旧桶</t>
  </si>
  <si>
    <t>HD-0105多彩面油 透明色</t>
  </si>
  <si>
    <t>HD-2005多彩中途 来样</t>
  </si>
  <si>
    <t>2kg</t>
  </si>
  <si>
    <t>多彩点</t>
  </si>
  <si>
    <t>10746锦鹏涂料（胡）</t>
  </si>
  <si>
    <t>HD-5020I内墙漆 白色</t>
  </si>
  <si>
    <t>10848王总</t>
  </si>
  <si>
    <t>10889南昌</t>
  </si>
  <si>
    <t>HD-水包水多彩漆 对色</t>
  </si>
  <si>
    <t>王金海收8#</t>
  </si>
  <si>
    <t>杨中文收6#</t>
  </si>
  <si>
    <t>杨中文收20#</t>
  </si>
  <si>
    <t>46  吉安王能元</t>
  </si>
  <si>
    <t>杨中文收 17#</t>
  </si>
  <si>
    <t>51  熊春佐</t>
  </si>
  <si>
    <t>10905南昌新世纪小学</t>
  </si>
  <si>
    <t>HD-0102真石漆底漆 1541色</t>
  </si>
  <si>
    <t>海川色浆 中黄</t>
  </si>
  <si>
    <t>海川色浆 大红</t>
  </si>
  <si>
    <t>海川色浆 蓝色</t>
  </si>
  <si>
    <t>10909南昌新世纪小学</t>
  </si>
  <si>
    <t>10911南昌新世纪小学</t>
  </si>
  <si>
    <t>HD-008天然真石漆 1541色</t>
  </si>
  <si>
    <t>10915南昌新世纪小学</t>
  </si>
  <si>
    <t>10949南昌新世纪小学</t>
  </si>
  <si>
    <t>10954南昌新世纪小学</t>
  </si>
  <si>
    <t>53  德安 李锐</t>
  </si>
  <si>
    <t>54  芦溪 易翠勇</t>
  </si>
  <si>
    <t>HD-2001外墙 白</t>
  </si>
  <si>
    <t>超外</t>
  </si>
  <si>
    <t>HD-5020内墙 白</t>
  </si>
  <si>
    <t>5IN1</t>
  </si>
  <si>
    <t>55 艾溪湖四路 易总</t>
  </si>
  <si>
    <t>4kg</t>
  </si>
  <si>
    <t>圣科桶</t>
  </si>
  <si>
    <t>5kg</t>
  </si>
  <si>
    <t>多彩点 来样</t>
  </si>
  <si>
    <t>HD-2001外墙漆 来样色</t>
  </si>
  <si>
    <t>10702退货底漆、面油</t>
  </si>
  <si>
    <t>HD-2005外墙乳胶漆 对色</t>
  </si>
  <si>
    <t>杨中文收，26#</t>
  </si>
  <si>
    <t>少</t>
  </si>
  <si>
    <t>56 九龙湖  王总</t>
  </si>
  <si>
    <t>杨中文收12#</t>
  </si>
  <si>
    <t>10715南昌鸿博科技园</t>
  </si>
  <si>
    <t>HD-5050内墙漆 黑色</t>
  </si>
  <si>
    <t>杨中文收42#</t>
  </si>
  <si>
    <t>10748博览科技园</t>
  </si>
  <si>
    <t>10823南昌经开区</t>
  </si>
  <si>
    <t>杨中文收2#</t>
  </si>
  <si>
    <t>10894南昌鸿博科技园</t>
  </si>
  <si>
    <t>杨中文收34#</t>
  </si>
  <si>
    <t>7月21日34# 少</t>
  </si>
  <si>
    <t>57  湖南桃源 曾强军</t>
  </si>
  <si>
    <t>HD-008天然真石漆 G813色</t>
  </si>
  <si>
    <t>HD-008天然真石漆 G839色</t>
  </si>
  <si>
    <t>HD-008天然真石漆 G829色</t>
  </si>
  <si>
    <t>HD-0102真石漆底漆 对G839色</t>
  </si>
  <si>
    <t>HD-0102真石漆底漆 对G829色</t>
  </si>
  <si>
    <t>HD-008天然真石漆 G828色</t>
  </si>
  <si>
    <t>HD-0102真石漆底漆 对G828色</t>
  </si>
  <si>
    <t>59  建宁 邱模洪</t>
  </si>
  <si>
    <t>HD-2003外墙 对黄色</t>
  </si>
  <si>
    <t>HD-2003外墙 对蓝色</t>
  </si>
  <si>
    <t>HD-2001外墙 大红色</t>
  </si>
  <si>
    <t>HD-2001外墙 白色</t>
  </si>
  <si>
    <t>杨中文收15#</t>
  </si>
  <si>
    <t>60 星子余卫东</t>
  </si>
  <si>
    <t>HD-5020内墙 1262色</t>
  </si>
  <si>
    <t>HD-1000外墙 1265色</t>
  </si>
  <si>
    <t>61  进贤 刘结根</t>
  </si>
  <si>
    <t>HD-0103水包砂底漆 透明色</t>
  </si>
  <si>
    <t>HD-0105水包砂面油 透明色</t>
  </si>
  <si>
    <t>HD-2005 8925水包砂中途 米白色</t>
  </si>
  <si>
    <t>HD-2005 8930水包砂中途 黑色</t>
  </si>
  <si>
    <t>HD-水包砂 8925、8930</t>
  </si>
  <si>
    <t>流水账收 21#</t>
  </si>
  <si>
    <t>62  三江口 邹小兵</t>
  </si>
  <si>
    <t>10712大华艺校</t>
  </si>
  <si>
    <t>10783大华艺校</t>
  </si>
  <si>
    <t>HD-2003外墙漆 对黄色</t>
  </si>
  <si>
    <t>10805南昌县松林</t>
  </si>
  <si>
    <t>10812大华艺校</t>
  </si>
  <si>
    <t>66 定南 胡大人</t>
  </si>
  <si>
    <t>HD-2001外墙漆 白色</t>
  </si>
  <si>
    <t>HD-2003外墙漆 0262色</t>
  </si>
  <si>
    <t>78  丰城  谢斌</t>
  </si>
  <si>
    <t>杨中文收 10#</t>
  </si>
  <si>
    <t xml:space="preserve">80   井冈山尹庆文 </t>
  </si>
  <si>
    <t>HD-2001内墙 白色</t>
  </si>
  <si>
    <t>大自然</t>
  </si>
  <si>
    <t>HD-2006外墙漆 6034</t>
  </si>
  <si>
    <t>杨中文收 36# 少</t>
  </si>
  <si>
    <t>HD-2005外墙 1175色</t>
  </si>
  <si>
    <t>HD-2003外墙 1693色</t>
  </si>
  <si>
    <t>HD-0102外墙底漆 白色</t>
  </si>
  <si>
    <t>HD-5020外墙 白色</t>
  </si>
  <si>
    <t>HD-2006外墙漆 1694色</t>
  </si>
  <si>
    <t>HD-2006外墙漆 1212色</t>
  </si>
  <si>
    <t>HD-0103抗碱封闭底漆</t>
  </si>
  <si>
    <t>82   碟子湖 杨旭</t>
  </si>
  <si>
    <t>杨中文收27#</t>
  </si>
  <si>
    <t>84 万安 王文全</t>
  </si>
  <si>
    <t>HD-0103抗碱封闭底漆 白色</t>
  </si>
  <si>
    <t>晴雨</t>
  </si>
  <si>
    <t>87  泰和 刘志江</t>
  </si>
  <si>
    <t>HD-2005外墙漆 白色</t>
  </si>
  <si>
    <t>HD- 外墙黑色浆</t>
  </si>
  <si>
    <t>HD-水包砂 R156代代红</t>
  </si>
  <si>
    <t>HD-0103底漆 透明色</t>
  </si>
  <si>
    <t>HD-2006多彩中途 对色</t>
  </si>
  <si>
    <t>HD-多彩漆 对色</t>
  </si>
  <si>
    <t>HD-多彩水包砂 对色</t>
  </si>
  <si>
    <t>92 张美林</t>
  </si>
  <si>
    <t>10929南昌</t>
  </si>
  <si>
    <t>HD-5050内墙 白色</t>
  </si>
  <si>
    <t>10931南昌</t>
  </si>
  <si>
    <t>HD-5050内墙 来样色</t>
  </si>
  <si>
    <t>HD-0102封闭底漆 透明色</t>
  </si>
  <si>
    <t>10932南昌</t>
  </si>
  <si>
    <t>HD-5050内墙 对色</t>
  </si>
  <si>
    <t>杂桶</t>
  </si>
  <si>
    <t>10934南昌</t>
  </si>
  <si>
    <t>10945南昌</t>
  </si>
  <si>
    <t>95  吉安卢城化工</t>
  </si>
  <si>
    <t>竹炭净醛、净味5IN1</t>
  </si>
  <si>
    <t>杨中文收16#</t>
  </si>
  <si>
    <t>97 永修马口工业园 徐总（际文）</t>
  </si>
  <si>
    <t>白色多开20桶3000元</t>
  </si>
  <si>
    <t>HD-008天然真石漆 灰色</t>
  </si>
  <si>
    <t>灰色多开20桶3000元</t>
  </si>
  <si>
    <t>底漆多开5桶750元</t>
  </si>
  <si>
    <t>HD-008天然真石漆 深灰色</t>
  </si>
  <si>
    <t>HD-0103外墙底漆 白色</t>
  </si>
  <si>
    <t>HD-008天然真石漆 红色</t>
  </si>
  <si>
    <t>红色多开20桶3000元</t>
  </si>
  <si>
    <t>HD-2003外墙漆 对白石漆</t>
  </si>
  <si>
    <t>白色多开10桶1500元</t>
  </si>
  <si>
    <t>灰色多开10桶1500元</t>
  </si>
  <si>
    <t>HD-008天然真石漆 浅灰色</t>
  </si>
  <si>
    <t>HD-008天然真石漆 对红色</t>
  </si>
  <si>
    <t>外墙抗裂腻子粉</t>
  </si>
  <si>
    <t>T</t>
  </si>
  <si>
    <t>灰色外墙粉</t>
  </si>
  <si>
    <t>退底漆4桶*150</t>
  </si>
  <si>
    <t>101  分宜杨倪</t>
  </si>
  <si>
    <t>HD-2003外墙漆 0065色</t>
  </si>
  <si>
    <t>HD-008天然真石漆 829色</t>
  </si>
  <si>
    <t>HD-2003外墙漆 829色</t>
  </si>
  <si>
    <t>107  武宁 李明贵</t>
  </si>
  <si>
    <t>HD-0105罩光漆 透明色</t>
  </si>
  <si>
    <t>108  永丰张茂军</t>
  </si>
  <si>
    <t>HD-2003外墙 1213色</t>
  </si>
  <si>
    <t>竹炭桶</t>
  </si>
  <si>
    <t>118  邓康君</t>
  </si>
  <si>
    <t>10826山东省德州市禹城县</t>
  </si>
  <si>
    <t>HD-5050内墙乳胶漆 白色</t>
  </si>
  <si>
    <t>HD-5050内墙乳胶漆 乌云色</t>
  </si>
  <si>
    <t>杨中文收29#</t>
  </si>
  <si>
    <t>减运费29#</t>
  </si>
  <si>
    <t>122  湖南 谢红祥</t>
  </si>
  <si>
    <t>10777湖南龙山县</t>
  </si>
  <si>
    <t>10803-1湖南龙山县</t>
  </si>
  <si>
    <t>HD-2003外墙漆 对咖啡色</t>
  </si>
  <si>
    <t>杨现金账收3#</t>
  </si>
  <si>
    <t>减运费3#</t>
  </si>
  <si>
    <t>10837湖南龙山县</t>
  </si>
  <si>
    <t>10850湖南龙山县</t>
  </si>
  <si>
    <t>HD-2003外墙漆 中灰色</t>
  </si>
  <si>
    <t>HD-0102封闭底漆 中灰色</t>
  </si>
  <si>
    <t>杨中文收28#</t>
  </si>
  <si>
    <t>123  南钢陈总（陈平）</t>
  </si>
  <si>
    <t>HD-丝光漆 白色</t>
  </si>
  <si>
    <t>124  上栗吴栋</t>
  </si>
  <si>
    <t xml:space="preserve">HD-2001外墙 白色 </t>
  </si>
  <si>
    <t>125  南昌张美健</t>
  </si>
  <si>
    <t>10904江铃集团总部大楼</t>
  </si>
  <si>
    <t>10926江铃集团总部大楼</t>
  </si>
  <si>
    <t>退货35桶*100</t>
  </si>
  <si>
    <t>对10904</t>
  </si>
  <si>
    <t>128 青云谱 余总</t>
  </si>
  <si>
    <t>10927青云谱万溪城中村安置房</t>
  </si>
  <si>
    <t>HD-5020I 内墙 白色</t>
  </si>
  <si>
    <t>130   铁路六村  小刘</t>
  </si>
  <si>
    <t>HD-5020I内墙 白色</t>
  </si>
  <si>
    <t>杨中文收8#</t>
  </si>
  <si>
    <t>杨中文收10#</t>
  </si>
  <si>
    <t>132  海南陵水县 刘少文</t>
  </si>
  <si>
    <t>10662湘潭</t>
  </si>
  <si>
    <t>HD-5020 I 内墙漆 白色</t>
  </si>
  <si>
    <t>10731广东省惠州市博罗县</t>
  </si>
  <si>
    <t>杨中文收21#</t>
  </si>
  <si>
    <t>10801广东省惠州市博罗县</t>
  </si>
  <si>
    <t>HD-2003外墙漆 20-000色</t>
  </si>
  <si>
    <t>134  宜丰李平安</t>
  </si>
  <si>
    <t>151   萍乡刘智</t>
  </si>
  <si>
    <t>HD-0103多彩底漆 透明色</t>
  </si>
  <si>
    <t>HD-2005多彩中途 对色</t>
  </si>
  <si>
    <t>多彩漆 来样色</t>
  </si>
  <si>
    <t>176   唐山 雷志平</t>
  </si>
  <si>
    <t>10655吉安</t>
  </si>
  <si>
    <t>HD-0102外墙底漆 黄色</t>
  </si>
  <si>
    <t>10686吉安庐陵文景</t>
  </si>
  <si>
    <t>HD-0102外墙底漆 对色</t>
  </si>
  <si>
    <t>10753吉安庐陵文景</t>
  </si>
  <si>
    <t>177    萍乡彭运庭</t>
  </si>
  <si>
    <t>HD-2003外墙漆 6031色</t>
  </si>
  <si>
    <t>HD-2003外墙漆 1664色</t>
  </si>
  <si>
    <t>HD-008天然真石漆 G820色</t>
  </si>
  <si>
    <t>HD-008天然真石漆 G807色</t>
  </si>
  <si>
    <t>HD-0102底漆 白色</t>
  </si>
  <si>
    <t>HD-1000外墙漆 白色</t>
  </si>
  <si>
    <t>HD-2001外墙漆 1274色</t>
  </si>
  <si>
    <t>HD-008天然真石漆 对807色</t>
  </si>
  <si>
    <t>HD-008天然真石漆 对820色</t>
  </si>
  <si>
    <t>HD-008天然真石漆 820色</t>
  </si>
  <si>
    <t>30#杨中文收</t>
  </si>
  <si>
    <t>10843（发江苏泰州）</t>
  </si>
  <si>
    <t>HD-0103抗碱底漆 透明色</t>
  </si>
  <si>
    <t>HD-0105面油 透明色</t>
  </si>
  <si>
    <t>HD-008天然真石漆 米色</t>
  </si>
  <si>
    <t>9#杨中文收</t>
  </si>
  <si>
    <t>HD-2001外墙漆 0134色</t>
  </si>
  <si>
    <t>10909-1</t>
  </si>
  <si>
    <t>HD-008天然真石漆 GL-8824色</t>
  </si>
  <si>
    <t>179  周国庆（上海强迅景观工程有限公司）</t>
  </si>
  <si>
    <t>元/kg</t>
  </si>
  <si>
    <t>10737洪都小区</t>
  </si>
  <si>
    <t>HD-008天然真石漆 对灰色</t>
  </si>
  <si>
    <t>HD-008天然真石漆 红岩片漆</t>
  </si>
  <si>
    <t>HD-2003外墙 中灰色</t>
  </si>
  <si>
    <t>10738洪都小区</t>
  </si>
  <si>
    <t>HD-2005多彩中途 红色</t>
  </si>
  <si>
    <t>HD-多彩点 红色</t>
  </si>
  <si>
    <t>HD-多彩点 灰色真石漆上</t>
  </si>
  <si>
    <t>10743洪都机场</t>
  </si>
  <si>
    <t>10765洪都小区</t>
  </si>
  <si>
    <t>10769洪都小区</t>
  </si>
  <si>
    <t>10771洪都小区</t>
  </si>
  <si>
    <t>10786洪都机场</t>
  </si>
  <si>
    <t>HD-2003外墙 乳白色</t>
  </si>
  <si>
    <t>HD-2003外墙 浅灰色</t>
  </si>
  <si>
    <t>10787洪都机场</t>
  </si>
  <si>
    <t>HD-5020内墙漆 白色6桶*143元退货</t>
  </si>
  <si>
    <t>对10743</t>
  </si>
  <si>
    <t>10789洪都</t>
  </si>
  <si>
    <t>10928洪都小区</t>
  </si>
  <si>
    <t>10950洪都小区</t>
  </si>
  <si>
    <t>180 遂川 彭兴安</t>
  </si>
  <si>
    <t>HD-5020外墙漆 白色</t>
  </si>
  <si>
    <t>186   南城 肖总</t>
  </si>
  <si>
    <t>10694南城</t>
  </si>
  <si>
    <t>HD-2005多彩中途 来样色</t>
  </si>
  <si>
    <t>10716南城</t>
  </si>
  <si>
    <t>HD-多彩 多彩漆 对色</t>
  </si>
  <si>
    <t>10723南城</t>
  </si>
  <si>
    <t>194  鑫皇城 谌四友</t>
  </si>
  <si>
    <t>HD-2006外墙漆 黑色</t>
  </si>
  <si>
    <t>HD-2005外墙漆 橘黄色</t>
  </si>
  <si>
    <t>HD-2005外墙漆 灰色</t>
  </si>
  <si>
    <t>HD-0102封闭底漆 灰色</t>
  </si>
  <si>
    <t>10847萍乡</t>
  </si>
  <si>
    <t>HD-2005外墙乳胶漆 HR-1035</t>
  </si>
  <si>
    <t>HD-2005外墙乳胶漆 HR-1418</t>
  </si>
  <si>
    <t>10851萍乡</t>
  </si>
  <si>
    <t>200  南昌 邬清秀</t>
  </si>
  <si>
    <t>10667松鹤路</t>
  </si>
  <si>
    <t>HD-5020 I内墙漆白色</t>
  </si>
  <si>
    <t>运到货改单按2.5元/kg算</t>
  </si>
  <si>
    <t>杨中文收22#</t>
  </si>
  <si>
    <t>209  分宜黄晓成</t>
  </si>
  <si>
    <t>应收</t>
  </si>
  <si>
    <t>HD-2001外墙漆 0063色</t>
  </si>
  <si>
    <t>31#杨中文</t>
  </si>
  <si>
    <t>HD-2003外墙乳胶漆 中国红色</t>
  </si>
  <si>
    <t>HD-2005外墙 7053D色</t>
  </si>
  <si>
    <t>HD-2005外墙 64A色</t>
  </si>
  <si>
    <t>HD-2005外墙 74A色</t>
  </si>
  <si>
    <t>HD-2005外墙 223A色</t>
  </si>
  <si>
    <t>HD-2001外墙漆 6034色</t>
  </si>
  <si>
    <t>221  丰城卢小华</t>
  </si>
  <si>
    <t>HD-0102刮砂漆 底漆 7705色</t>
  </si>
  <si>
    <t>HD-009刮砂漆 7705色</t>
  </si>
  <si>
    <t>HD-0103面油</t>
  </si>
  <si>
    <t>杨中文收13#</t>
  </si>
  <si>
    <t>杨中文收11#</t>
  </si>
  <si>
    <t>10778广州</t>
  </si>
  <si>
    <t>HD-009刮砂漆 对色</t>
  </si>
  <si>
    <t>HD-0103面油 透明色</t>
  </si>
  <si>
    <t>杨中文收7#</t>
  </si>
  <si>
    <t>10841山西山阴县</t>
  </si>
  <si>
    <t>10886丰城（自己来拉的）</t>
  </si>
  <si>
    <t>10890山西山阴县</t>
  </si>
  <si>
    <t>10898丰城</t>
  </si>
  <si>
    <t>10914丰城</t>
  </si>
  <si>
    <t>222  芦溪 何总</t>
  </si>
  <si>
    <t>HD-2001外墙 0623色</t>
  </si>
  <si>
    <t>HD-0102外墙底漆 0623色</t>
  </si>
  <si>
    <t>HD-2003外墙漆 来样色</t>
  </si>
  <si>
    <t>3kg</t>
  </si>
  <si>
    <t>HD-2001外墙 对色</t>
  </si>
  <si>
    <t>HD-5020内墙 黑色</t>
  </si>
  <si>
    <t>HD-5020I 内墙 黑色</t>
  </si>
  <si>
    <t>HD-2005外墙 红色</t>
  </si>
  <si>
    <t>HD-008天然真石漆 芝麻白色</t>
  </si>
  <si>
    <t>HD-2003外墙漆 微信色</t>
  </si>
  <si>
    <t>HD-2003外墙 0525色</t>
  </si>
  <si>
    <t>HD-2003外墙 0065色</t>
  </si>
  <si>
    <t>HD-2003外墙 0143色</t>
  </si>
  <si>
    <t>232  芦溪 欧阳爱新</t>
  </si>
  <si>
    <t>防霉</t>
  </si>
  <si>
    <t>HD-5020内墙漆 白色20650</t>
  </si>
  <si>
    <t>森呼吸、防霉</t>
  </si>
  <si>
    <t>防霉、竹炭净醛</t>
  </si>
  <si>
    <t xml:space="preserve"> 250  徐哲学13870988026</t>
  </si>
  <si>
    <t>10810青云谱实验学校</t>
  </si>
  <si>
    <t>10817青云谱实验学校</t>
  </si>
  <si>
    <t>10830青云谱实验学校</t>
  </si>
  <si>
    <t>10865青云谱实验学校</t>
  </si>
  <si>
    <t>10880青云谱实验学校</t>
  </si>
  <si>
    <t>259  广阳 胡建华</t>
  </si>
  <si>
    <t>10703九龙帝景湾</t>
  </si>
  <si>
    <t>HD-008天然真石漆 7724色</t>
  </si>
  <si>
    <t>HD-2003外墙 7723色</t>
  </si>
  <si>
    <t>1kg</t>
  </si>
  <si>
    <t>货拉拉运费</t>
  </si>
  <si>
    <t>10782南昌</t>
  </si>
  <si>
    <t>HD-2003外墙 1272色</t>
  </si>
  <si>
    <t>HD-2006线条漆 黑色</t>
  </si>
  <si>
    <t>10792南昌</t>
  </si>
  <si>
    <t>10792退一桶</t>
  </si>
  <si>
    <t>杨中文收18#</t>
  </si>
  <si>
    <t>期初余额</t>
    <phoneticPr fontId="26" type="noConversion"/>
  </si>
  <si>
    <t>金额</t>
    <phoneticPr fontId="26" type="noConversion"/>
  </si>
  <si>
    <t>收款</t>
    <phoneticPr fontId="26" type="noConversion"/>
  </si>
  <si>
    <t>结余金额</t>
    <phoneticPr fontId="2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</si>
</sst>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7" formatCode="&quot;¥&quot;#,##0.00;&quot;¥&quot;\-#,##0.00"/>
    <numFmt numFmtId="44" formatCode="_ &quot;¥&quot;* #,##0.00_ ;_ &quot;¥&quot;* \-#,##0.00_ ;_ &quot;¥&quot;* &quot;-&quot;??_ ;_ @_ "/>
    <numFmt numFmtId="43" formatCode="_ * #,##0.00_ ;_ * \-#,##0.00_ ;_ * &quot;-&quot;??_ ;_ @_ "/>
    <numFmt numFmtId="176" formatCode="yy/m/d;@"/>
    <numFmt numFmtId="177" formatCode="#,##0.00_);[Red]\(#,##0.00\)"/>
    <numFmt numFmtId="178" formatCode="yyyy&quot;年&quot;m&quot;月&quot;d&quot;日&quot;;@"/>
    <numFmt numFmtId="179" formatCode="0_ "/>
    <numFmt numFmtId="180" formatCode="m&quot;月&quot;d&quot;日&quot;;@"/>
    <numFmt numFmtId="181" formatCode="0.00_ "/>
  </numFmts>
  <fonts count="27">
    <font>
      <sz val="12"/>
      <name val="宋体"/>
      <charset val="134"/>
    </font>
    <font>
      <b/>
      <sz val="12"/>
      <name val="宋体"/>
      <charset val="134"/>
    </font>
    <font>
      <b/>
      <sz val="16"/>
      <name val="宋体"/>
      <charset val="134"/>
    </font>
    <font>
      <b/>
      <sz val="12"/>
      <color indexed="8"/>
      <name val="宋体"/>
      <charset val="134"/>
    </font>
    <font>
      <b/>
      <sz val="11"/>
      <name val="宋体"/>
      <charset val="134"/>
    </font>
    <font>
      <sz val="11"/>
      <name val="宋体"/>
      <charset val="134"/>
    </font>
    <font>
      <b/>
      <sz val="11"/>
      <color indexed="8"/>
      <name val="宋体"/>
      <charset val="134"/>
    </font>
    <font>
      <b/>
      <sz val="10"/>
      <name val="宋体"/>
      <charset val="134"/>
    </font>
    <font>
      <b/>
      <sz val="11"/>
      <color indexed="10"/>
      <name val="宋体"/>
      <charset val="134"/>
    </font>
    <font>
      <b/>
      <sz val="11"/>
      <color indexed="56"/>
      <name val="宋体"/>
      <charset val="134"/>
    </font>
    <font>
      <b/>
      <sz val="12"/>
      <color indexed="56"/>
      <name val="宋体"/>
      <charset val="134"/>
    </font>
    <font>
      <b/>
      <sz val="24"/>
      <name val="宋体"/>
      <charset val="134"/>
    </font>
    <font>
      <b/>
      <sz val="12"/>
      <color rgb="FFFF0000"/>
      <name val="宋体"/>
      <charset val="134"/>
    </font>
    <font>
      <b/>
      <sz val="11"/>
      <color rgb="FFFF0000"/>
      <name val="宋体"/>
      <charset val="134"/>
    </font>
    <font>
      <b/>
      <sz val="11"/>
      <name val="宋体"/>
      <charset val="134"/>
      <scheme val="minor"/>
    </font>
    <font>
      <b/>
      <sz val="12"/>
      <name val="宋体"/>
      <charset val="134"/>
      <scheme val="minor"/>
    </font>
    <font>
      <b/>
      <sz val="16"/>
      <name val="宋体"/>
      <charset val="134"/>
      <scheme val="minor"/>
    </font>
    <font>
      <b/>
      <sz val="10"/>
      <name val="宋体"/>
      <charset val="134"/>
      <scheme val="minor"/>
    </font>
    <font>
      <b/>
      <sz val="14"/>
      <color theme="1"/>
      <name val="宋体"/>
      <charset val="134"/>
      <scheme val="minor"/>
    </font>
    <font>
      <b/>
      <sz val="14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2"/>
      <color rgb="FFFF0000"/>
      <name val="宋体"/>
      <charset val="134"/>
      <scheme val="minor"/>
    </font>
    <font>
      <b/>
      <sz val="14"/>
      <color rgb="FFFF0000"/>
      <name val="宋体"/>
      <charset val="134"/>
    </font>
    <font>
      <b/>
      <sz val="10"/>
      <color theme="1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9"/>
      <name val="宋体"/>
      <charset val="134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CE4D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31">
    <xf numFmtId="0" fontId="0" fillId="0" borderId="0" xfId="0"/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 vertical="center"/>
    </xf>
    <xf numFmtId="0" fontId="12" fillId="0" borderId="0" xfId="0" applyFont="1"/>
    <xf numFmtId="0" fontId="1" fillId="0" borderId="0" xfId="0" applyFont="1" applyAlignment="1">
      <alignment horizontal="left" vertical="center"/>
    </xf>
    <xf numFmtId="176" fontId="1" fillId="0" borderId="0" xfId="0" applyNumberFormat="1" applyFont="1" applyAlignment="1">
      <alignment horizontal="center" vertical="center"/>
    </xf>
    <xf numFmtId="177" fontId="1" fillId="0" borderId="0" xfId="0" applyNumberFormat="1" applyFont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left" vertical="center"/>
    </xf>
    <xf numFmtId="176" fontId="1" fillId="0" borderId="1" xfId="0" applyNumberFormat="1" applyFont="1" applyBorder="1" applyAlignment="1">
      <alignment horizontal="center" vertical="center"/>
    </xf>
    <xf numFmtId="177" fontId="1" fillId="0" borderId="1" xfId="0" applyNumberFormat="1" applyFont="1" applyBorder="1" applyAlignment="1">
      <alignment horizontal="right" vertical="center"/>
    </xf>
    <xf numFmtId="0" fontId="1" fillId="0" borderId="1" xfId="0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left" vertical="center"/>
    </xf>
    <xf numFmtId="177" fontId="12" fillId="0" borderId="1" xfId="0" applyNumberFormat="1" applyFont="1" applyBorder="1" applyAlignment="1">
      <alignment horizontal="right" vertical="center"/>
    </xf>
    <xf numFmtId="0" fontId="1" fillId="0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176" fontId="1" fillId="2" borderId="1" xfId="0" applyNumberFormat="1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horizontal="center" vertical="center"/>
    </xf>
    <xf numFmtId="176" fontId="12" fillId="0" borderId="1" xfId="0" applyNumberFormat="1" applyFont="1" applyBorder="1" applyAlignment="1">
      <alignment horizontal="center" vertical="center"/>
    </xf>
    <xf numFmtId="4" fontId="12" fillId="0" borderId="1" xfId="0" applyNumberFormat="1" applyFont="1" applyBorder="1" applyAlignment="1">
      <alignment horizontal="right" vertical="center"/>
    </xf>
    <xf numFmtId="0" fontId="12" fillId="0" borderId="1" xfId="0" applyFont="1" applyBorder="1" applyAlignment="1">
      <alignment horizontal="left" vertical="center"/>
    </xf>
    <xf numFmtId="177" fontId="1" fillId="2" borderId="1" xfId="0" applyNumberFormat="1" applyFont="1" applyFill="1" applyBorder="1" applyAlignment="1">
      <alignment horizontal="right" vertical="center"/>
    </xf>
    <xf numFmtId="0" fontId="1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2" fillId="0" borderId="1" xfId="0" applyFont="1" applyBorder="1"/>
    <xf numFmtId="176" fontId="1" fillId="0" borderId="0" xfId="0" applyNumberFormat="1" applyFont="1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7" fontId="1" fillId="0" borderId="1" xfId="0" applyNumberFormat="1" applyFont="1" applyBorder="1" applyAlignment="1">
      <alignment horizontal="right" vertical="center"/>
    </xf>
    <xf numFmtId="0" fontId="1" fillId="0" borderId="3" xfId="0" applyFont="1" applyBorder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0" fontId="1" fillId="0" borderId="0" xfId="0" applyFont="1"/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179" fontId="3" fillId="0" borderId="5" xfId="0" applyNumberFormat="1" applyFont="1" applyFill="1" applyBorder="1" applyAlignment="1">
      <alignment horizontal="left" vertical="center"/>
    </xf>
    <xf numFmtId="176" fontId="1" fillId="0" borderId="3" xfId="0" applyNumberFormat="1" applyFont="1" applyFill="1" applyBorder="1" applyAlignment="1">
      <alignment horizontal="left"/>
    </xf>
    <xf numFmtId="179" fontId="1" fillId="0" borderId="1" xfId="0" applyNumberFormat="1" applyFont="1" applyBorder="1" applyAlignment="1">
      <alignment horizontal="left" vertical="center"/>
    </xf>
    <xf numFmtId="177" fontId="1" fillId="0" borderId="0" xfId="0" applyNumberFormat="1" applyFont="1"/>
    <xf numFmtId="0" fontId="4" fillId="0" borderId="0" xfId="0" applyFont="1" applyFill="1" applyAlignment="1">
      <alignment horizontal="left" vertical="center"/>
    </xf>
    <xf numFmtId="0" fontId="5" fillId="0" borderId="0" xfId="0" applyFont="1" applyFill="1" applyAlignment="1">
      <alignment horizontal="left"/>
    </xf>
    <xf numFmtId="0" fontId="4" fillId="0" borderId="0" xfId="0" applyNumberFormat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" fontId="4" fillId="0" borderId="0" xfId="0" applyNumberFormat="1" applyFont="1" applyFill="1" applyAlignment="1">
      <alignment horizontal="right" vertical="center"/>
    </xf>
    <xf numFmtId="0" fontId="4" fillId="0" borderId="0" xfId="0" applyFont="1" applyFill="1" applyAlignment="1">
      <alignment horizontal="center" vertical="center"/>
    </xf>
    <xf numFmtId="0" fontId="4" fillId="0" borderId="2" xfId="0" applyFont="1" applyFill="1" applyBorder="1" applyAlignment="1">
      <alignment horizontal="left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4" fontId="4" fillId="0" borderId="1" xfId="0" applyNumberFormat="1" applyFont="1" applyFill="1" applyBorder="1" applyAlignment="1">
      <alignment horizontal="right" vertical="center"/>
    </xf>
    <xf numFmtId="4" fontId="4" fillId="0" borderId="3" xfId="0" applyNumberFormat="1" applyFont="1" applyFill="1" applyBorder="1" applyAlignment="1">
      <alignment horizontal="right" vertical="center"/>
    </xf>
    <xf numFmtId="0" fontId="4" fillId="0" borderId="3" xfId="0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center" vertical="center"/>
    </xf>
    <xf numFmtId="0" fontId="6" fillId="0" borderId="5" xfId="0" applyNumberFormat="1" applyFont="1" applyFill="1" applyBorder="1" applyAlignment="1">
      <alignment horizontal="left" vertical="center"/>
    </xf>
    <xf numFmtId="176" fontId="4" fillId="0" borderId="3" xfId="0" applyNumberFormat="1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center"/>
    </xf>
    <xf numFmtId="0" fontId="4" fillId="0" borderId="1" xfId="0" applyNumberFormat="1" applyFont="1" applyFill="1" applyBorder="1" applyAlignment="1">
      <alignment horizontal="left" vertical="center"/>
    </xf>
    <xf numFmtId="176" fontId="4" fillId="0" borderId="1" xfId="0" applyNumberFormat="1" applyFont="1" applyFill="1" applyBorder="1" applyAlignment="1">
      <alignment horizontal="left" vertical="center"/>
    </xf>
    <xf numFmtId="0" fontId="13" fillId="0" borderId="1" xfId="0" applyNumberFormat="1" applyFont="1" applyFill="1" applyBorder="1" applyAlignment="1">
      <alignment horizontal="left" vertical="center"/>
    </xf>
    <xf numFmtId="4" fontId="4" fillId="0" borderId="1" xfId="0" applyNumberFormat="1" applyFont="1" applyFill="1" applyBorder="1" applyAlignment="1">
      <alignment horizontal="left" vertical="center"/>
    </xf>
    <xf numFmtId="4" fontId="4" fillId="0" borderId="6" xfId="0" applyNumberFormat="1" applyFont="1" applyFill="1" applyBorder="1" applyAlignment="1">
      <alignment horizontal="right" vertical="center"/>
    </xf>
    <xf numFmtId="0" fontId="4" fillId="0" borderId="1" xfId="0" applyFont="1" applyFill="1" applyBorder="1" applyAlignment="1">
      <alignment horizontal="left" vertical="center" wrapText="1"/>
    </xf>
    <xf numFmtId="4" fontId="4" fillId="0" borderId="1" xfId="0" applyNumberFormat="1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4" fontId="1" fillId="0" borderId="0" xfId="0" applyNumberFormat="1" applyFont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1" xfId="0" applyFont="1" applyBorder="1" applyAlignment="1">
      <alignment horizontal="right" vertical="center"/>
    </xf>
    <xf numFmtId="4" fontId="1" fillId="0" borderId="1" xfId="0" applyNumberFormat="1" applyFont="1" applyBorder="1" applyAlignment="1">
      <alignment horizontal="right" vertical="center"/>
    </xf>
    <xf numFmtId="0" fontId="1" fillId="0" borderId="3" xfId="0" applyFont="1" applyBorder="1" applyAlignment="1">
      <alignment horizontal="right" vertical="center"/>
    </xf>
    <xf numFmtId="4" fontId="1" fillId="0" borderId="1" xfId="0" applyNumberFormat="1" applyFont="1" applyFill="1" applyBorder="1" applyAlignment="1">
      <alignment horizontal="right" vertical="center"/>
    </xf>
    <xf numFmtId="0" fontId="1" fillId="0" borderId="0" xfId="0" applyFont="1" applyFill="1" applyAlignment="1">
      <alignment horizontal="left" vertical="center"/>
    </xf>
    <xf numFmtId="180" fontId="1" fillId="0" borderId="0" xfId="0" applyNumberFormat="1" applyFont="1" applyFill="1" applyAlignment="1">
      <alignment horizontal="left" vertical="center"/>
    </xf>
    <xf numFmtId="7" fontId="1" fillId="0" borderId="0" xfId="0" applyNumberFormat="1" applyFont="1" applyFill="1" applyAlignment="1">
      <alignment horizontal="right" vertical="center"/>
    </xf>
    <xf numFmtId="0" fontId="1" fillId="0" borderId="0" xfId="0" applyFont="1" applyFill="1" applyAlignment="1">
      <alignment horizontal="center" vertical="center"/>
    </xf>
    <xf numFmtId="7" fontId="1" fillId="0" borderId="0" xfId="0" applyNumberFormat="1" applyFont="1" applyFill="1" applyAlignment="1">
      <alignment horizontal="center" vertical="center"/>
    </xf>
    <xf numFmtId="7" fontId="1" fillId="0" borderId="0" xfId="0" applyNumberFormat="1" applyFont="1" applyFill="1" applyAlignment="1">
      <alignment horizontal="right"/>
    </xf>
    <xf numFmtId="0" fontId="1" fillId="0" borderId="0" xfId="0" applyFont="1" applyFill="1" applyAlignment="1">
      <alignment horizontal="center"/>
    </xf>
    <xf numFmtId="180" fontId="1" fillId="0" borderId="1" xfId="0" applyNumberFormat="1" applyFont="1" applyFill="1" applyBorder="1" applyAlignment="1">
      <alignment horizontal="left" vertical="center"/>
    </xf>
    <xf numFmtId="7" fontId="1" fillId="0" borderId="1" xfId="0" applyNumberFormat="1" applyFont="1" applyFill="1" applyBorder="1" applyAlignment="1">
      <alignment horizontal="right" vertical="center"/>
    </xf>
    <xf numFmtId="0" fontId="1" fillId="0" borderId="1" xfId="0" applyFont="1" applyFill="1" applyBorder="1" applyAlignment="1">
      <alignment horizontal="center" vertical="center"/>
    </xf>
    <xf numFmtId="7" fontId="1" fillId="0" borderId="1" xfId="0" applyNumberFormat="1" applyFont="1" applyFill="1" applyBorder="1" applyAlignment="1">
      <alignment horizontal="center" vertical="center"/>
    </xf>
    <xf numFmtId="178" fontId="1" fillId="0" borderId="1" xfId="0" applyNumberFormat="1" applyFont="1" applyFill="1" applyBorder="1" applyAlignment="1">
      <alignment horizontal="left" vertical="center"/>
    </xf>
    <xf numFmtId="7" fontId="12" fillId="0" borderId="1" xfId="0" applyNumberFormat="1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left" vertical="center"/>
    </xf>
    <xf numFmtId="0" fontId="1" fillId="0" borderId="3" xfId="0" applyFont="1" applyFill="1" applyBorder="1" applyAlignment="1">
      <alignment horizontal="center" vertical="center"/>
    </xf>
    <xf numFmtId="7" fontId="1" fillId="0" borderId="3" xfId="0" applyNumberFormat="1" applyFont="1" applyFill="1" applyBorder="1" applyAlignment="1">
      <alignment horizontal="center" vertical="center"/>
    </xf>
    <xf numFmtId="7" fontId="1" fillId="0" borderId="1" xfId="0" applyNumberFormat="1" applyFont="1" applyFill="1" applyBorder="1" applyAlignment="1">
      <alignment horizontal="right"/>
    </xf>
    <xf numFmtId="0" fontId="1" fillId="0" borderId="1" xfId="0" applyFont="1" applyFill="1" applyBorder="1" applyAlignment="1">
      <alignment horizontal="center"/>
    </xf>
    <xf numFmtId="58" fontId="1" fillId="0" borderId="1" xfId="0" applyNumberFormat="1" applyFont="1" applyFill="1" applyBorder="1" applyAlignment="1">
      <alignment horizontal="center" vertical="center"/>
    </xf>
    <xf numFmtId="7" fontId="1" fillId="0" borderId="3" xfId="0" applyNumberFormat="1" applyFont="1" applyFill="1" applyBorder="1" applyAlignment="1">
      <alignment horizontal="right" vertical="center"/>
    </xf>
    <xf numFmtId="7" fontId="1" fillId="0" borderId="3" xfId="0" applyNumberFormat="1" applyFont="1" applyFill="1" applyBorder="1" applyAlignment="1">
      <alignment horizontal="right"/>
    </xf>
    <xf numFmtId="180" fontId="1" fillId="0" borderId="1" xfId="0" applyNumberFormat="1" applyFont="1" applyFill="1" applyBorder="1" applyAlignment="1">
      <alignment horizontal="left"/>
    </xf>
    <xf numFmtId="7" fontId="1" fillId="0" borderId="1" xfId="0" applyNumberFormat="1" applyFont="1" applyFill="1" applyBorder="1" applyAlignment="1">
      <alignment horizontal="center"/>
    </xf>
    <xf numFmtId="0" fontId="1" fillId="0" borderId="1" xfId="0" applyFont="1" applyBorder="1" applyAlignment="1">
      <alignment vertical="center"/>
    </xf>
    <xf numFmtId="0" fontId="1" fillId="0" borderId="0" xfId="0" applyFont="1" applyAlignment="1"/>
    <xf numFmtId="0" fontId="1" fillId="0" borderId="1" xfId="0" applyFont="1" applyBorder="1" applyAlignment="1">
      <alignment vertical="center" wrapText="1"/>
    </xf>
    <xf numFmtId="0" fontId="1" fillId="0" borderId="6" xfId="0" applyFont="1" applyBorder="1" applyAlignment="1">
      <alignment horizontal="center"/>
    </xf>
    <xf numFmtId="177" fontId="1" fillId="0" borderId="6" xfId="0" applyNumberFormat="1" applyFont="1" applyBorder="1" applyAlignment="1">
      <alignment horizontal="center"/>
    </xf>
    <xf numFmtId="176" fontId="4" fillId="0" borderId="0" xfId="0" applyNumberFormat="1" applyFont="1" applyFill="1" applyAlignment="1">
      <alignment horizontal="left" vertical="center"/>
    </xf>
    <xf numFmtId="7" fontId="4" fillId="0" borderId="0" xfId="0" applyNumberFormat="1" applyFont="1" applyFill="1" applyAlignment="1">
      <alignment horizontal="right" vertical="center"/>
    </xf>
    <xf numFmtId="7" fontId="4" fillId="0" borderId="3" xfId="0" applyNumberFormat="1" applyFont="1" applyFill="1" applyBorder="1" applyAlignment="1">
      <alignment horizontal="right" vertical="center"/>
    </xf>
    <xf numFmtId="179" fontId="6" fillId="0" borderId="5" xfId="0" applyNumberFormat="1" applyFont="1" applyFill="1" applyBorder="1" applyAlignment="1">
      <alignment horizontal="left" vertical="center"/>
    </xf>
    <xf numFmtId="7" fontId="4" fillId="0" borderId="1" xfId="0" applyNumberFormat="1" applyFont="1" applyFill="1" applyBorder="1" applyAlignment="1">
      <alignment horizontal="right" vertical="center"/>
    </xf>
    <xf numFmtId="179" fontId="4" fillId="0" borderId="1" xfId="0" applyNumberFormat="1" applyFont="1" applyFill="1" applyBorder="1" applyAlignment="1">
      <alignment horizontal="left" vertical="center"/>
    </xf>
    <xf numFmtId="177" fontId="4" fillId="0" borderId="1" xfId="0" applyNumberFormat="1" applyFont="1" applyFill="1" applyBorder="1" applyAlignment="1">
      <alignment horizontal="right" vertical="center"/>
    </xf>
    <xf numFmtId="177" fontId="1" fillId="0" borderId="1" xfId="0" applyNumberFormat="1" applyFont="1" applyBorder="1" applyAlignment="1">
      <alignment horizontal="left" vertical="center"/>
    </xf>
    <xf numFmtId="0" fontId="1" fillId="0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176" fontId="1" fillId="0" borderId="1" xfId="0" applyNumberFormat="1" applyFont="1" applyFill="1" applyBorder="1" applyAlignment="1">
      <alignment horizontal="left" vertical="center"/>
    </xf>
    <xf numFmtId="177" fontId="1" fillId="0" borderId="1" xfId="0" applyNumberFormat="1" applyFont="1" applyFill="1" applyBorder="1" applyAlignment="1">
      <alignment horizontal="right" vertical="center"/>
    </xf>
    <xf numFmtId="0" fontId="12" fillId="0" borderId="1" xfId="0" applyFont="1" applyFill="1" applyBorder="1" applyAlignment="1">
      <alignment horizontal="left" vertical="center"/>
    </xf>
    <xf numFmtId="176" fontId="12" fillId="0" borderId="1" xfId="0" applyNumberFormat="1" applyFont="1" applyFill="1" applyBorder="1" applyAlignment="1">
      <alignment horizontal="left" vertical="center"/>
    </xf>
    <xf numFmtId="177" fontId="12" fillId="0" borderId="1" xfId="0" applyNumberFormat="1" applyFont="1" applyFill="1" applyBorder="1" applyAlignment="1">
      <alignment horizontal="right" vertical="center"/>
    </xf>
    <xf numFmtId="177" fontId="1" fillId="0" borderId="1" xfId="0" applyNumberFormat="1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vertical="center"/>
    </xf>
    <xf numFmtId="4" fontId="1" fillId="2" borderId="1" xfId="0" applyNumberFormat="1" applyFont="1" applyFill="1" applyBorder="1" applyAlignment="1">
      <alignment horizontal="right" vertical="center"/>
    </xf>
    <xf numFmtId="0" fontId="7" fillId="0" borderId="0" xfId="0" applyFont="1" applyAlignment="1">
      <alignment horizontal="left"/>
    </xf>
    <xf numFmtId="0" fontId="7" fillId="0" borderId="2" xfId="0" applyFont="1" applyBorder="1" applyAlignment="1">
      <alignment horizontal="left" vertical="center"/>
    </xf>
    <xf numFmtId="4" fontId="7" fillId="0" borderId="1" xfId="0" applyNumberFormat="1" applyFont="1" applyBorder="1" applyAlignment="1">
      <alignment horizontal="right" vertical="center"/>
    </xf>
    <xf numFmtId="0" fontId="1" fillId="0" borderId="3" xfId="0" applyFont="1" applyFill="1" applyBorder="1" applyAlignment="1">
      <alignment horizontal="left"/>
    </xf>
    <xf numFmtId="0" fontId="4" fillId="0" borderId="0" xfId="0" applyFont="1" applyFill="1" applyAlignment="1">
      <alignment horizontal="center"/>
    </xf>
    <xf numFmtId="177" fontId="4" fillId="0" borderId="0" xfId="0" applyNumberFormat="1" applyFont="1" applyFill="1" applyAlignment="1">
      <alignment horizontal="right" vertical="center"/>
    </xf>
    <xf numFmtId="0" fontId="4" fillId="0" borderId="0" xfId="0" applyFont="1" applyFill="1" applyAlignment="1">
      <alignment horizontal="left"/>
    </xf>
    <xf numFmtId="177" fontId="4" fillId="0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/>
    </xf>
    <xf numFmtId="0" fontId="13" fillId="0" borderId="1" xfId="0" applyFont="1" applyFill="1" applyBorder="1" applyAlignment="1">
      <alignment horizontal="left" vertical="center"/>
    </xf>
    <xf numFmtId="177" fontId="4" fillId="0" borderId="1" xfId="0" applyNumberFormat="1" applyFont="1" applyFill="1" applyBorder="1" applyAlignment="1">
      <alignment horizontal="left" vertical="center"/>
    </xf>
    <xf numFmtId="177" fontId="4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/>
    <xf numFmtId="0" fontId="4" fillId="0" borderId="3" xfId="0" applyFont="1" applyFill="1" applyBorder="1" applyAlignment="1">
      <alignment horizontal="left"/>
    </xf>
    <xf numFmtId="176" fontId="4" fillId="0" borderId="1" xfId="0" applyNumberFormat="1" applyFont="1" applyFill="1" applyBorder="1" applyAlignment="1">
      <alignment horizontal="center" vertical="center"/>
    </xf>
    <xf numFmtId="177" fontId="13" fillId="0" borderId="1" xfId="0" applyNumberFormat="1" applyFont="1" applyFill="1" applyBorder="1" applyAlignment="1">
      <alignment horizontal="right" vertical="center"/>
    </xf>
    <xf numFmtId="177" fontId="4" fillId="0" borderId="0" xfId="0" applyNumberFormat="1" applyFont="1" applyFill="1" applyAlignment="1">
      <alignment horizontal="left" vertical="center"/>
    </xf>
    <xf numFmtId="0" fontId="1" fillId="0" borderId="1" xfId="0" applyFont="1" applyBorder="1" applyAlignment="1"/>
    <xf numFmtId="0" fontId="1" fillId="0" borderId="3" xfId="0" applyFont="1" applyFill="1" applyBorder="1" applyAlignment="1">
      <alignment horizontal="center"/>
    </xf>
    <xf numFmtId="177" fontId="1" fillId="0" borderId="1" xfId="0" applyNumberFormat="1" applyFont="1" applyBorder="1" applyAlignment="1">
      <alignment horizontal="right"/>
    </xf>
    <xf numFmtId="177" fontId="1" fillId="0" borderId="0" xfId="0" applyNumberFormat="1" applyFont="1" applyAlignment="1">
      <alignment horizontal="center"/>
    </xf>
    <xf numFmtId="0" fontId="0" fillId="0" borderId="0" xfId="0" applyAlignment="1">
      <alignment horizontal="center" vertical="center"/>
    </xf>
    <xf numFmtId="177" fontId="1" fillId="0" borderId="0" xfId="0" applyNumberFormat="1" applyFont="1" applyAlignment="1">
      <alignment vertical="center"/>
    </xf>
    <xf numFmtId="177" fontId="1" fillId="0" borderId="1" xfId="0" applyNumberFormat="1" applyFont="1" applyBorder="1" applyAlignment="1">
      <alignment vertical="center"/>
    </xf>
    <xf numFmtId="177" fontId="12" fillId="0" borderId="1" xfId="0" applyNumberFormat="1" applyFont="1" applyBorder="1" applyAlignment="1">
      <alignment vertical="center"/>
    </xf>
    <xf numFmtId="176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177" fontId="0" fillId="0" borderId="0" xfId="0" applyNumberFormat="1" applyAlignment="1">
      <alignment horizontal="center" vertical="center"/>
    </xf>
    <xf numFmtId="177" fontId="1" fillId="2" borderId="1" xfId="0" applyNumberFormat="1" applyFont="1" applyFill="1" applyBorder="1" applyAlignment="1">
      <alignment vertical="center"/>
    </xf>
    <xf numFmtId="176" fontId="1" fillId="0" borderId="0" xfId="0" applyNumberFormat="1" applyFont="1" applyFill="1" applyAlignment="1">
      <alignment horizontal="left" vertical="center"/>
    </xf>
    <xf numFmtId="177" fontId="1" fillId="0" borderId="0" xfId="0" applyNumberFormat="1" applyFont="1" applyFill="1" applyAlignment="1">
      <alignment horizontal="left" vertical="center"/>
    </xf>
    <xf numFmtId="4" fontId="1" fillId="0" borderId="0" xfId="0" applyNumberFormat="1" applyFont="1" applyAlignment="1">
      <alignment horizontal="center" vertical="center"/>
    </xf>
    <xf numFmtId="4" fontId="1" fillId="0" borderId="1" xfId="0" applyNumberFormat="1" applyFont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left" vertic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15" fillId="0" borderId="0" xfId="0" applyFont="1" applyAlignment="1">
      <alignment horizontal="center" vertical="center"/>
    </xf>
    <xf numFmtId="176" fontId="15" fillId="0" borderId="0" xfId="0" applyNumberFormat="1" applyFont="1" applyAlignment="1">
      <alignment horizontal="left" vertical="center"/>
    </xf>
    <xf numFmtId="177" fontId="15" fillId="0" borderId="0" xfId="0" applyNumberFormat="1" applyFont="1" applyAlignment="1">
      <alignment horizontal="right" vertical="center"/>
    </xf>
    <xf numFmtId="0" fontId="15" fillId="0" borderId="0" xfId="0" applyFont="1"/>
    <xf numFmtId="0" fontId="14" fillId="0" borderId="1" xfId="0" applyFont="1" applyBorder="1" applyAlignment="1">
      <alignment horizontal="left" vertical="center"/>
    </xf>
    <xf numFmtId="176" fontId="14" fillId="0" borderId="1" xfId="0" applyNumberFormat="1" applyFont="1" applyBorder="1" applyAlignment="1">
      <alignment horizontal="left" vertical="center"/>
    </xf>
    <xf numFmtId="177" fontId="14" fillId="0" borderId="1" xfId="0" applyNumberFormat="1" applyFont="1" applyBorder="1" applyAlignment="1">
      <alignment horizontal="right" vertical="center"/>
    </xf>
    <xf numFmtId="0" fontId="14" fillId="0" borderId="1" xfId="0" applyFont="1" applyBorder="1" applyAlignment="1">
      <alignment horizontal="center" vertical="center"/>
    </xf>
    <xf numFmtId="0" fontId="14" fillId="3" borderId="1" xfId="0" applyFont="1" applyFill="1" applyBorder="1" applyAlignment="1">
      <alignment horizontal="left" vertical="center"/>
    </xf>
    <xf numFmtId="0" fontId="14" fillId="3" borderId="1" xfId="0" applyFont="1" applyFill="1" applyBorder="1" applyAlignment="1">
      <alignment horizontal="center" vertical="center"/>
    </xf>
    <xf numFmtId="177" fontId="14" fillId="3" borderId="1" xfId="0" applyNumberFormat="1" applyFont="1" applyFill="1" applyBorder="1" applyAlignment="1">
      <alignment horizontal="right" vertical="center"/>
    </xf>
    <xf numFmtId="0" fontId="14" fillId="0" borderId="1" xfId="0" applyFont="1" applyFill="1" applyBorder="1" applyAlignment="1">
      <alignment horizontal="left" vertical="center"/>
    </xf>
    <xf numFmtId="0" fontId="14" fillId="0" borderId="1" xfId="0" applyFont="1" applyFill="1" applyBorder="1" applyAlignment="1">
      <alignment horizontal="center" vertical="center"/>
    </xf>
    <xf numFmtId="177" fontId="14" fillId="0" borderId="1" xfId="0" applyNumberFormat="1" applyFont="1" applyFill="1" applyBorder="1" applyAlignment="1">
      <alignment horizontal="right" vertical="center"/>
    </xf>
    <xf numFmtId="0" fontId="15" fillId="0" borderId="1" xfId="0" applyFont="1" applyBorder="1" applyAlignment="1">
      <alignment horizontal="left" vertical="center"/>
    </xf>
    <xf numFmtId="176" fontId="15" fillId="0" borderId="1" xfId="0" applyNumberFormat="1" applyFont="1" applyBorder="1" applyAlignment="1">
      <alignment horizontal="left" vertical="center"/>
    </xf>
    <xf numFmtId="177" fontId="15" fillId="0" borderId="1" xfId="0" applyNumberFormat="1" applyFont="1" applyBorder="1" applyAlignment="1">
      <alignment horizontal="right" vertical="center"/>
    </xf>
    <xf numFmtId="0" fontId="15" fillId="3" borderId="1" xfId="0" applyFont="1" applyFill="1" applyBorder="1" applyAlignment="1">
      <alignment horizontal="left" vertical="center"/>
    </xf>
    <xf numFmtId="0" fontId="15" fillId="3" borderId="1" xfId="0" applyFont="1" applyFill="1" applyBorder="1" applyAlignment="1">
      <alignment horizontal="center" vertical="center"/>
    </xf>
    <xf numFmtId="177" fontId="15" fillId="3" borderId="1" xfId="0" applyNumberFormat="1" applyFont="1" applyFill="1" applyBorder="1" applyAlignment="1">
      <alignment horizontal="right" vertical="center"/>
    </xf>
    <xf numFmtId="0" fontId="14" fillId="0" borderId="1" xfId="0" applyFont="1" applyFill="1" applyBorder="1" applyAlignment="1">
      <alignment horizontal="left"/>
    </xf>
    <xf numFmtId="0" fontId="14" fillId="2" borderId="1" xfId="0" applyFont="1" applyFill="1" applyBorder="1" applyAlignment="1">
      <alignment horizontal="left"/>
    </xf>
    <xf numFmtId="176" fontId="14" fillId="2" borderId="1" xfId="0" applyNumberFormat="1" applyFont="1" applyFill="1" applyBorder="1" applyAlignment="1">
      <alignment horizontal="left" vertical="center"/>
    </xf>
    <xf numFmtId="0" fontId="15" fillId="0" borderId="1" xfId="0" applyFont="1" applyBorder="1" applyAlignment="1">
      <alignment horizontal="center" vertical="center"/>
    </xf>
    <xf numFmtId="176" fontId="15" fillId="0" borderId="1" xfId="0" applyNumberFormat="1" applyFont="1" applyFill="1" applyBorder="1" applyAlignment="1">
      <alignment horizontal="left" vertical="center"/>
    </xf>
    <xf numFmtId="0" fontId="15" fillId="0" borderId="1" xfId="0" applyFont="1" applyFill="1" applyBorder="1" applyAlignment="1">
      <alignment horizontal="left" vertical="center"/>
    </xf>
    <xf numFmtId="0" fontId="15" fillId="0" borderId="1" xfId="0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 vertical="center"/>
    </xf>
    <xf numFmtId="177" fontId="15" fillId="0" borderId="1" xfId="0" applyNumberFormat="1" applyFont="1" applyFill="1" applyBorder="1" applyAlignment="1">
      <alignment horizontal="right" vertical="center"/>
    </xf>
    <xf numFmtId="0" fontId="14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177" fontId="14" fillId="2" borderId="1" xfId="0" applyNumberFormat="1" applyFont="1" applyFill="1" applyBorder="1" applyAlignment="1">
      <alignment horizontal="right" vertical="center"/>
    </xf>
    <xf numFmtId="0" fontId="14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177" fontId="17" fillId="0" borderId="1" xfId="0" applyNumberFormat="1" applyFont="1" applyFill="1" applyBorder="1" applyAlignment="1">
      <alignment horizontal="right" vertical="center"/>
    </xf>
    <xf numFmtId="177" fontId="15" fillId="0" borderId="0" xfId="0" applyNumberFormat="1" applyFont="1" applyAlignment="1">
      <alignment horizontal="center"/>
    </xf>
    <xf numFmtId="0" fontId="3" fillId="0" borderId="1" xfId="0" applyFont="1" applyFill="1" applyBorder="1" applyAlignment="1">
      <alignment horizontal="left" vertical="center"/>
    </xf>
    <xf numFmtId="177" fontId="12" fillId="0" borderId="0" xfId="0" applyNumberFormat="1" applyFont="1"/>
    <xf numFmtId="177" fontId="12" fillId="0" borderId="1" xfId="0" applyNumberFormat="1" applyFont="1" applyBorder="1" applyAlignment="1">
      <alignment horizontal="center" vertical="center"/>
    </xf>
    <xf numFmtId="177" fontId="12" fillId="0" borderId="1" xfId="0" applyNumberFormat="1" applyFont="1" applyBorder="1" applyAlignment="1">
      <alignment horizontal="left" vertical="center"/>
    </xf>
    <xf numFmtId="177" fontId="12" fillId="0" borderId="1" xfId="0" applyNumberFormat="1" applyFont="1" applyBorder="1"/>
    <xf numFmtId="4" fontId="1" fillId="0" borderId="0" xfId="0" applyNumberFormat="1" applyFont="1" applyFill="1" applyAlignment="1">
      <alignment horizontal="left" vertical="center"/>
    </xf>
    <xf numFmtId="0" fontId="12" fillId="0" borderId="1" xfId="0" applyFont="1" applyBorder="1" applyAlignment="1">
      <alignment horizontal="center"/>
    </xf>
    <xf numFmtId="176" fontId="3" fillId="0" borderId="1" xfId="0" applyNumberFormat="1" applyFont="1" applyFill="1" applyBorder="1" applyAlignment="1">
      <alignment horizontal="left" vertical="center"/>
    </xf>
    <xf numFmtId="177" fontId="1" fillId="0" borderId="1" xfId="0" applyNumberFormat="1" applyFont="1" applyBorder="1" applyAlignment="1">
      <alignment horizontal="center"/>
    </xf>
    <xf numFmtId="177" fontId="1" fillId="0" borderId="1" xfId="0" applyNumberFormat="1" applyFont="1" applyBorder="1" applyAlignment="1"/>
    <xf numFmtId="177" fontId="1" fillId="2" borderId="1" xfId="0" applyNumberFormat="1" applyFont="1" applyFill="1" applyBorder="1" applyAlignment="1">
      <alignment horizontal="center"/>
    </xf>
    <xf numFmtId="0" fontId="1" fillId="0" borderId="1" xfId="0" applyFont="1" applyBorder="1"/>
    <xf numFmtId="177" fontId="1" fillId="0" borderId="0" xfId="0" applyNumberFormat="1" applyFont="1" applyFill="1" applyAlignment="1">
      <alignment horizontal="right" vertical="center"/>
    </xf>
    <xf numFmtId="0" fontId="1" fillId="0" borderId="1" xfId="0" applyFont="1" applyBorder="1" applyAlignment="1">
      <alignment horizontal="left" vertical="center" wrapText="1"/>
    </xf>
    <xf numFmtId="4" fontId="1" fillId="0" borderId="0" xfId="0" applyNumberFormat="1" applyFont="1" applyFill="1" applyAlignment="1">
      <alignment horizontal="right" vertical="center"/>
    </xf>
    <xf numFmtId="4" fontId="4" fillId="0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left" vertical="center" wrapText="1"/>
    </xf>
    <xf numFmtId="177" fontId="5" fillId="0" borderId="0" xfId="0" applyNumberFormat="1" applyFont="1" applyFill="1" applyAlignment="1">
      <alignment horizontal="right"/>
    </xf>
    <xf numFmtId="4" fontId="1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left"/>
    </xf>
    <xf numFmtId="177" fontId="1" fillId="0" borderId="0" xfId="0" applyNumberFormat="1" applyFont="1" applyAlignment="1">
      <alignment horizontal="left"/>
    </xf>
    <xf numFmtId="177" fontId="12" fillId="4" borderId="1" xfId="0" applyNumberFormat="1" applyFont="1" applyFill="1" applyBorder="1" applyAlignment="1">
      <alignment horizontal="right" vertical="center"/>
    </xf>
    <xf numFmtId="0" fontId="0" fillId="0" borderId="1" xfId="0" applyBorder="1"/>
    <xf numFmtId="177" fontId="1" fillId="0" borderId="1" xfId="0" applyNumberFormat="1" applyFont="1" applyBorder="1" applyAlignment="1">
      <alignment horizontal="left"/>
    </xf>
    <xf numFmtId="177" fontId="0" fillId="0" borderId="1" xfId="0" applyNumberFormat="1" applyBorder="1"/>
    <xf numFmtId="0" fontId="4" fillId="0" borderId="0" xfId="0" applyFont="1" applyAlignment="1">
      <alignment horizontal="left" vertical="center"/>
    </xf>
    <xf numFmtId="176" fontId="4" fillId="0" borderId="0" xfId="0" applyNumberFormat="1" applyFont="1" applyAlignment="1">
      <alignment horizontal="left" vertical="center"/>
    </xf>
    <xf numFmtId="177" fontId="4" fillId="0" borderId="0" xfId="0" applyNumberFormat="1" applyFont="1" applyAlignment="1">
      <alignment vertical="center"/>
    </xf>
    <xf numFmtId="0" fontId="4" fillId="0" borderId="0" xfId="0" applyFont="1" applyAlignment="1">
      <alignment horizontal="left"/>
    </xf>
    <xf numFmtId="177" fontId="1" fillId="2" borderId="1" xfId="0" applyNumberFormat="1" applyFont="1" applyFill="1" applyBorder="1" applyAlignment="1">
      <alignment horizontal="left" vertical="center"/>
    </xf>
    <xf numFmtId="0" fontId="4" fillId="5" borderId="0" xfId="0" applyFont="1" applyFill="1" applyAlignment="1"/>
    <xf numFmtId="0" fontId="4" fillId="0" borderId="2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177" fontId="4" fillId="0" borderId="1" xfId="0" applyNumberFormat="1" applyFont="1" applyBorder="1" applyAlignment="1">
      <alignment horizontal="right" vertical="center"/>
    </xf>
    <xf numFmtId="0" fontId="4" fillId="0" borderId="3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13" fillId="5" borderId="1" xfId="0" applyFont="1" applyFill="1" applyBorder="1" applyAlignment="1">
      <alignment horizontal="left" vertical="center"/>
    </xf>
    <xf numFmtId="176" fontId="4" fillId="5" borderId="1" xfId="0" applyNumberFormat="1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left" vertical="center"/>
    </xf>
    <xf numFmtId="177" fontId="4" fillId="5" borderId="1" xfId="0" applyNumberFormat="1" applyFont="1" applyFill="1" applyBorder="1" applyAlignment="1">
      <alignment horizontal="right" vertical="center"/>
    </xf>
    <xf numFmtId="0" fontId="4" fillId="0" borderId="1" xfId="0" applyFont="1" applyFill="1" applyBorder="1" applyAlignment="1"/>
    <xf numFmtId="177" fontId="4" fillId="5" borderId="0" xfId="0" applyNumberFormat="1" applyFont="1" applyFill="1" applyAlignment="1">
      <alignment horizontal="right"/>
    </xf>
    <xf numFmtId="0" fontId="4" fillId="5" borderId="1" xfId="0" applyFont="1" applyFill="1" applyBorder="1" applyAlignment="1"/>
    <xf numFmtId="177" fontId="5" fillId="0" borderId="1" xfId="0" applyNumberFormat="1" applyFont="1" applyFill="1" applyBorder="1" applyAlignment="1">
      <alignment horizontal="right"/>
    </xf>
    <xf numFmtId="0" fontId="1" fillId="2" borderId="0" xfId="0" applyFont="1" applyFill="1" applyAlignment="1">
      <alignment horizontal="left"/>
    </xf>
    <xf numFmtId="177" fontId="1" fillId="2" borderId="1" xfId="0" applyNumberFormat="1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176" fontId="1" fillId="0" borderId="0" xfId="0" applyNumberFormat="1" applyFont="1" applyAlignment="1">
      <alignment horizontal="center"/>
    </xf>
    <xf numFmtId="176" fontId="1" fillId="0" borderId="1" xfId="0" applyNumberFormat="1" applyFont="1" applyBorder="1" applyAlignment="1">
      <alignment horizontal="left"/>
    </xf>
    <xf numFmtId="4" fontId="1" fillId="0" borderId="1" xfId="0" applyNumberFormat="1" applyFont="1" applyBorder="1"/>
    <xf numFmtId="176" fontId="1" fillId="0" borderId="1" xfId="0" applyNumberFormat="1" applyFont="1" applyBorder="1"/>
    <xf numFmtId="176" fontId="3" fillId="0" borderId="5" xfId="0" applyNumberFormat="1" applyFont="1" applyFill="1" applyBorder="1" applyAlignment="1">
      <alignment horizontal="left" vertical="center"/>
    </xf>
    <xf numFmtId="58" fontId="3" fillId="0" borderId="5" xfId="0" applyNumberFormat="1" applyFont="1" applyFill="1" applyBorder="1" applyAlignment="1">
      <alignment vertical="center"/>
    </xf>
    <xf numFmtId="58" fontId="3" fillId="0" borderId="5" xfId="0" applyNumberFormat="1" applyFont="1" applyFill="1" applyBorder="1" applyAlignment="1">
      <alignment horizontal="left" vertical="center"/>
    </xf>
    <xf numFmtId="176" fontId="1" fillId="0" borderId="1" xfId="0" applyNumberFormat="1" applyFont="1" applyFill="1" applyBorder="1" applyAlignment="1">
      <alignment horizontal="center" vertical="center"/>
    </xf>
    <xf numFmtId="176" fontId="0" fillId="0" borderId="0" xfId="0" applyNumberFormat="1"/>
    <xf numFmtId="4" fontId="0" fillId="0" borderId="0" xfId="0" applyNumberFormat="1" applyAlignment="1">
      <alignment horizontal="right"/>
    </xf>
    <xf numFmtId="4" fontId="0" fillId="0" borderId="1" xfId="0" applyNumberFormat="1" applyBorder="1" applyAlignment="1">
      <alignment horizontal="right"/>
    </xf>
    <xf numFmtId="0" fontId="10" fillId="0" borderId="1" xfId="0" applyFont="1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right" vertical="center"/>
    </xf>
    <xf numFmtId="0" fontId="4" fillId="0" borderId="0" xfId="0" applyFont="1"/>
    <xf numFmtId="0" fontId="4" fillId="0" borderId="2" xfId="0" applyFont="1" applyBorder="1" applyAlignment="1">
      <alignment horizontal="center" vertical="center"/>
    </xf>
    <xf numFmtId="4" fontId="4" fillId="0" borderId="1" xfId="0" applyNumberFormat="1" applyFont="1" applyBorder="1" applyAlignment="1">
      <alignment horizontal="right" vertical="center"/>
    </xf>
    <xf numFmtId="0" fontId="4" fillId="0" borderId="3" xfId="0" applyFont="1" applyBorder="1" applyAlignment="1">
      <alignment horizontal="center" vertical="center"/>
    </xf>
    <xf numFmtId="1" fontId="4" fillId="0" borderId="1" xfId="0" applyNumberFormat="1" applyFont="1" applyFill="1" applyBorder="1" applyAlignment="1">
      <alignment horizontal="left"/>
    </xf>
    <xf numFmtId="176" fontId="4" fillId="0" borderId="1" xfId="0" applyNumberFormat="1" applyFont="1" applyBorder="1" applyAlignment="1">
      <alignment horizontal="center" vertical="center"/>
    </xf>
    <xf numFmtId="1" fontId="4" fillId="0" borderId="3" xfId="0" applyNumberFormat="1" applyFont="1" applyFill="1" applyBorder="1" applyAlignment="1">
      <alignment horizontal="left"/>
    </xf>
    <xf numFmtId="1" fontId="4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/>
    <xf numFmtId="0" fontId="6" fillId="0" borderId="1" xfId="0" applyFont="1" applyBorder="1" applyAlignment="1">
      <alignment horizontal="left" vertical="center" wrapText="1"/>
    </xf>
    <xf numFmtId="176" fontId="1" fillId="0" borderId="0" xfId="0" applyNumberFormat="1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0" fontId="1" fillId="0" borderId="2" xfId="0" applyFont="1" applyFill="1" applyBorder="1" applyAlignment="1">
      <alignment horizontal="center" vertical="center"/>
    </xf>
    <xf numFmtId="0" fontId="18" fillId="4" borderId="0" xfId="0" applyFont="1" applyFill="1"/>
    <xf numFmtId="0" fontId="18" fillId="0" borderId="0" xfId="0" applyFont="1" applyFill="1"/>
    <xf numFmtId="0" fontId="19" fillId="0" borderId="0" xfId="0" applyFont="1" applyFill="1"/>
    <xf numFmtId="0" fontId="19" fillId="4" borderId="0" xfId="0" applyFont="1" applyFill="1"/>
    <xf numFmtId="0" fontId="19" fillId="0" borderId="0" xfId="0" applyFont="1" applyFill="1" applyAlignment="1">
      <alignment horizontal="left" vertical="center"/>
    </xf>
    <xf numFmtId="0" fontId="18" fillId="0" borderId="0" xfId="0" applyFont="1" applyFill="1" applyBorder="1" applyAlignment="1">
      <alignment horizontal="left" vertical="center" wrapText="1"/>
    </xf>
    <xf numFmtId="7" fontId="18" fillId="0" borderId="0" xfId="0" applyNumberFormat="1" applyFont="1" applyFill="1" applyAlignment="1">
      <alignment horizontal="right" vertical="center" wrapText="1"/>
    </xf>
    <xf numFmtId="4" fontId="20" fillId="0" borderId="0" xfId="0" applyNumberFormat="1" applyFont="1" applyFill="1" applyAlignment="1">
      <alignment horizontal="right" vertical="center" wrapText="1"/>
    </xf>
    <xf numFmtId="4" fontId="20" fillId="0" borderId="0" xfId="0" applyNumberFormat="1" applyFont="1" applyFill="1" applyAlignment="1">
      <alignment horizontal="left" vertical="center" wrapText="1"/>
    </xf>
    <xf numFmtId="4" fontId="20" fillId="0" borderId="0" xfId="0" applyNumberFormat="1" applyFont="1" applyFill="1" applyAlignment="1">
      <alignment horizontal="left" vertical="center"/>
    </xf>
    <xf numFmtId="0" fontId="18" fillId="0" borderId="0" xfId="0" applyFont="1" applyFill="1" applyAlignment="1">
      <alignment horizontal="left" vertical="center"/>
    </xf>
    <xf numFmtId="181" fontId="21" fillId="0" borderId="1" xfId="0" applyNumberFormat="1" applyFont="1" applyFill="1" applyBorder="1" applyAlignment="1">
      <alignment horizontal="center" vertical="center"/>
    </xf>
    <xf numFmtId="0" fontId="21" fillId="0" borderId="1" xfId="0" applyFont="1" applyFill="1" applyBorder="1" applyAlignment="1">
      <alignment horizontal="center" vertical="center"/>
    </xf>
    <xf numFmtId="4" fontId="1" fillId="0" borderId="1" xfId="0" applyNumberFormat="1" applyFont="1" applyBorder="1" applyAlignment="1">
      <alignment vertical="center"/>
    </xf>
    <xf numFmtId="4" fontId="20" fillId="0" borderId="1" xfId="0" applyNumberFormat="1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left" vertical="center" wrapText="1"/>
    </xf>
    <xf numFmtId="4" fontId="20" fillId="0" borderId="1" xfId="0" applyNumberFormat="1" applyFont="1" applyFill="1" applyBorder="1" applyAlignment="1">
      <alignment horizontal="center" vertical="center" wrapText="1"/>
    </xf>
    <xf numFmtId="4" fontId="20" fillId="0" borderId="1" xfId="0" applyNumberFormat="1" applyFont="1" applyFill="1" applyBorder="1"/>
    <xf numFmtId="0" fontId="19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left" vertical="center"/>
    </xf>
    <xf numFmtId="4" fontId="20" fillId="0" borderId="1" xfId="0" applyNumberFormat="1" applyFont="1" applyFill="1" applyBorder="1" applyAlignment="1">
      <alignment horizontal="left" vertical="center"/>
    </xf>
    <xf numFmtId="4" fontId="20" fillId="0" borderId="1" xfId="0" applyNumberFormat="1" applyFont="1" applyFill="1" applyBorder="1" applyAlignment="1">
      <alignment horizontal="left" vertical="center" wrapText="1"/>
    </xf>
    <xf numFmtId="0" fontId="20" fillId="0" borderId="1" xfId="0" applyFont="1" applyFill="1" applyBorder="1" applyAlignment="1">
      <alignment horizontal="left" vertical="center"/>
    </xf>
    <xf numFmtId="0" fontId="19" fillId="0" borderId="1" xfId="0" applyFont="1" applyFill="1" applyBorder="1" applyAlignment="1">
      <alignment horizontal="left" vertical="center"/>
    </xf>
    <xf numFmtId="4" fontId="22" fillId="0" borderId="1" xfId="0" applyNumberFormat="1" applyFont="1" applyFill="1" applyBorder="1" applyAlignment="1">
      <alignment horizontal="left" vertical="center"/>
    </xf>
    <xf numFmtId="0" fontId="18" fillId="0" borderId="1" xfId="0" applyFont="1" applyFill="1" applyBorder="1" applyAlignment="1">
      <alignment horizontal="left"/>
    </xf>
    <xf numFmtId="0" fontId="19" fillId="6" borderId="1" xfId="0" applyFont="1" applyFill="1" applyBorder="1" applyAlignment="1">
      <alignment horizontal="center" vertical="center" wrapText="1"/>
    </xf>
    <xf numFmtId="0" fontId="18" fillId="6" borderId="1" xfId="0" applyFont="1" applyFill="1" applyBorder="1" applyAlignment="1">
      <alignment horizontal="left" vertical="center"/>
    </xf>
    <xf numFmtId="4" fontId="20" fillId="6" borderId="1" xfId="0" applyNumberFormat="1" applyFont="1" applyFill="1" applyBorder="1" applyAlignment="1">
      <alignment horizontal="left" vertical="center" wrapText="1"/>
    </xf>
    <xf numFmtId="4" fontId="20" fillId="6" borderId="1" xfId="0" applyNumberFormat="1" applyFont="1" applyFill="1" applyBorder="1" applyAlignment="1">
      <alignment horizontal="left" vertical="center"/>
    </xf>
    <xf numFmtId="4" fontId="1" fillId="0" borderId="1" xfId="0" applyNumberFormat="1" applyFont="1" applyFill="1" applyBorder="1" applyAlignment="1">
      <alignment vertical="center"/>
    </xf>
    <xf numFmtId="4" fontId="20" fillId="6" borderId="1" xfId="0" applyNumberFormat="1" applyFont="1" applyFill="1" applyBorder="1" applyAlignment="1">
      <alignment horizontal="center" vertical="center" wrapText="1"/>
    </xf>
    <xf numFmtId="4" fontId="20" fillId="6" borderId="1" xfId="0" applyNumberFormat="1" applyFont="1" applyFill="1" applyBorder="1"/>
    <xf numFmtId="4" fontId="15" fillId="0" borderId="1" xfId="0" applyNumberFormat="1" applyFont="1" applyFill="1" applyBorder="1" applyAlignment="1">
      <alignment horizontal="center" vertical="center" wrapText="1"/>
    </xf>
    <xf numFmtId="4" fontId="15" fillId="0" borderId="1" xfId="0" applyNumberFormat="1" applyFont="1" applyFill="1" applyBorder="1"/>
    <xf numFmtId="0" fontId="18" fillId="4" borderId="1" xfId="0" applyFont="1" applyFill="1" applyBorder="1" applyAlignment="1">
      <alignment horizontal="left" vertical="center"/>
    </xf>
    <xf numFmtId="4" fontId="1" fillId="4" borderId="1" xfId="0" applyNumberFormat="1" applyFont="1" applyFill="1" applyBorder="1" applyAlignment="1">
      <alignment vertical="center"/>
    </xf>
    <xf numFmtId="4" fontId="20" fillId="4" borderId="1" xfId="0" applyNumberFormat="1" applyFont="1" applyFill="1" applyBorder="1" applyAlignment="1">
      <alignment horizontal="center" vertical="center" wrapText="1"/>
    </xf>
    <xf numFmtId="4" fontId="20" fillId="4" borderId="1" xfId="0" applyNumberFormat="1" applyFont="1" applyFill="1" applyBorder="1"/>
    <xf numFmtId="0" fontId="18" fillId="0" borderId="1" xfId="0" applyFont="1" applyFill="1" applyBorder="1" applyAlignment="1">
      <alignment vertical="center"/>
    </xf>
    <xf numFmtId="0" fontId="18" fillId="0" borderId="1" xfId="0" applyNumberFormat="1" applyFont="1" applyFill="1" applyBorder="1" applyAlignment="1">
      <alignment horizontal="left" vertical="center"/>
    </xf>
    <xf numFmtId="4" fontId="15" fillId="0" borderId="1" xfId="0" applyNumberFormat="1" applyFont="1" applyFill="1" applyBorder="1" applyAlignment="1">
      <alignment horizontal="left" vertical="center" wrapText="1"/>
    </xf>
    <xf numFmtId="4" fontId="15" fillId="0" borderId="1" xfId="0" applyNumberFormat="1" applyFont="1" applyFill="1" applyBorder="1" applyAlignment="1">
      <alignment horizontal="left" vertical="center"/>
    </xf>
    <xf numFmtId="0" fontId="19" fillId="6" borderId="1" xfId="0" applyFont="1" applyFill="1" applyBorder="1" applyAlignment="1">
      <alignment horizontal="left" vertical="center"/>
    </xf>
    <xf numFmtId="4" fontId="15" fillId="6" borderId="1" xfId="0" applyNumberFormat="1" applyFont="1" applyFill="1" applyBorder="1" applyAlignment="1">
      <alignment horizontal="left" vertical="center" wrapText="1"/>
    </xf>
    <xf numFmtId="4" fontId="15" fillId="6" borderId="1" xfId="0" applyNumberFormat="1" applyFont="1" applyFill="1" applyBorder="1" applyAlignment="1">
      <alignment horizontal="left" vertical="center"/>
    </xf>
    <xf numFmtId="4" fontId="15" fillId="6" borderId="1" xfId="0" applyNumberFormat="1" applyFont="1" applyFill="1" applyBorder="1" applyAlignment="1">
      <alignment horizontal="center" vertical="center" wrapText="1"/>
    </xf>
    <xf numFmtId="4" fontId="15" fillId="6" borderId="1" xfId="0" applyNumberFormat="1" applyFont="1" applyFill="1" applyBorder="1"/>
    <xf numFmtId="0" fontId="18" fillId="6" borderId="1" xfId="0" applyFont="1" applyFill="1" applyBorder="1"/>
    <xf numFmtId="7" fontId="18" fillId="0" borderId="1" xfId="0" applyNumberFormat="1" applyFont="1" applyFill="1" applyBorder="1" applyAlignment="1">
      <alignment horizontal="right" vertical="center" wrapText="1"/>
    </xf>
    <xf numFmtId="7" fontId="23" fillId="0" borderId="1" xfId="0" applyNumberFormat="1" applyFont="1" applyFill="1" applyBorder="1" applyAlignment="1">
      <alignment vertical="center"/>
    </xf>
    <xf numFmtId="4" fontId="20" fillId="0" borderId="1" xfId="0" applyNumberFormat="1" applyFont="1" applyFill="1" applyBorder="1" applyAlignment="1">
      <alignment horizontal="right" vertical="center" wrapText="1"/>
    </xf>
    <xf numFmtId="0" fontId="19" fillId="0" borderId="0" xfId="0" applyFont="1" applyFill="1" applyAlignment="1">
      <alignment horizontal="center" vertical="center" wrapText="1"/>
    </xf>
    <xf numFmtId="7" fontId="0" fillId="0" borderId="0" xfId="0" applyNumberFormat="1" applyFill="1" applyAlignment="1">
      <alignment horizontal="right" vertical="center"/>
    </xf>
    <xf numFmtId="4" fontId="0" fillId="0" borderId="0" xfId="0" applyNumberFormat="1" applyFont="1" applyFill="1" applyAlignment="1">
      <alignment horizontal="right" vertical="center"/>
    </xf>
    <xf numFmtId="0" fontId="18" fillId="0" borderId="0" xfId="0" applyFont="1" applyFill="1" applyBorder="1" applyAlignment="1">
      <alignment horizontal="left" vertical="center"/>
    </xf>
    <xf numFmtId="0" fontId="11" fillId="0" borderId="0" xfId="0" applyFont="1"/>
    <xf numFmtId="0" fontId="20" fillId="4" borderId="0" xfId="0" applyFont="1" applyFill="1" applyAlignment="1">
      <alignment horizontal="left"/>
    </xf>
    <xf numFmtId="0" fontId="20" fillId="0" borderId="0" xfId="0" applyFont="1" applyFill="1" applyAlignment="1">
      <alignment horizontal="left"/>
    </xf>
    <xf numFmtId="0" fontId="22" fillId="0" borderId="0" xfId="0" applyFont="1" applyFill="1" applyAlignment="1">
      <alignment horizontal="left" vertical="center"/>
    </xf>
    <xf numFmtId="0" fontId="20" fillId="7" borderId="0" xfId="0" applyFont="1" applyFill="1" applyAlignment="1">
      <alignment horizontal="left"/>
    </xf>
    <xf numFmtId="0" fontId="15" fillId="0" borderId="0" xfId="0" applyFont="1" applyFill="1" applyAlignment="1">
      <alignment horizontal="left"/>
    </xf>
    <xf numFmtId="0" fontId="15" fillId="0" borderId="0" xfId="0" applyFont="1" applyFill="1" applyAlignment="1">
      <alignment horizontal="left" vertical="center"/>
    </xf>
    <xf numFmtId="0" fontId="20" fillId="8" borderId="0" xfId="0" applyFont="1" applyFill="1" applyAlignment="1">
      <alignment horizontal="left"/>
    </xf>
    <xf numFmtId="0" fontId="15" fillId="4" borderId="0" xfId="0" applyFont="1" applyFill="1" applyAlignment="1">
      <alignment horizontal="left"/>
    </xf>
    <xf numFmtId="0" fontId="22" fillId="0" borderId="0" xfId="0" applyFont="1" applyFill="1" applyAlignment="1">
      <alignment horizontal="center" vertical="center"/>
    </xf>
    <xf numFmtId="0" fontId="20" fillId="0" borderId="0" xfId="0" applyFont="1" applyFill="1" applyAlignment="1">
      <alignment horizontal="left" vertical="center" wrapText="1"/>
    </xf>
    <xf numFmtId="0" fontId="20" fillId="0" borderId="0" xfId="0" applyFont="1" applyFill="1" applyBorder="1" applyAlignment="1">
      <alignment horizontal="left" vertical="center" wrapText="1"/>
    </xf>
    <xf numFmtId="0" fontId="20" fillId="3" borderId="0" xfId="0" applyFont="1" applyFill="1" applyAlignment="1">
      <alignment horizontal="left" vertical="center"/>
    </xf>
    <xf numFmtId="0" fontId="20" fillId="0" borderId="0" xfId="0" applyFont="1" applyFill="1" applyAlignment="1">
      <alignment horizontal="left" vertical="center"/>
    </xf>
    <xf numFmtId="0" fontId="20" fillId="0" borderId="1" xfId="0" applyFont="1" applyFill="1" applyBorder="1" applyAlignment="1">
      <alignment horizontal="left" vertical="center" wrapText="1"/>
    </xf>
    <xf numFmtId="0" fontId="20" fillId="4" borderId="1" xfId="0" applyFont="1" applyFill="1" applyBorder="1" applyAlignment="1">
      <alignment horizontal="left" vertical="center" wrapText="1"/>
    </xf>
    <xf numFmtId="181" fontId="20" fillId="4" borderId="1" xfId="0" applyNumberFormat="1" applyFont="1" applyFill="1" applyBorder="1" applyAlignment="1">
      <alignment horizontal="right" vertical="center" wrapText="1"/>
    </xf>
    <xf numFmtId="0" fontId="22" fillId="0" borderId="1" xfId="0" applyFont="1" applyFill="1" applyBorder="1" applyAlignment="1">
      <alignment horizontal="left" vertical="center" wrapText="1"/>
    </xf>
    <xf numFmtId="181" fontId="20" fillId="0" borderId="1" xfId="0" applyNumberFormat="1" applyFont="1" applyFill="1" applyBorder="1" applyAlignment="1">
      <alignment horizontal="right" vertical="center" wrapText="1"/>
    </xf>
    <xf numFmtId="0" fontId="24" fillId="4" borderId="1" xfId="0" applyFont="1" applyFill="1" applyBorder="1" applyAlignment="1">
      <alignment horizontal="left" vertical="center" wrapText="1"/>
    </xf>
    <xf numFmtId="181" fontId="22" fillId="0" borderId="1" xfId="0" applyNumberFormat="1" applyFont="1" applyFill="1" applyBorder="1" applyAlignment="1">
      <alignment horizontal="right" vertical="center" wrapText="1"/>
    </xf>
    <xf numFmtId="0" fontId="25" fillId="4" borderId="1" xfId="0" applyFont="1" applyFill="1" applyBorder="1" applyAlignment="1">
      <alignment horizontal="left" vertical="center" wrapText="1"/>
    </xf>
    <xf numFmtId="0" fontId="22" fillId="4" borderId="1" xfId="0" applyFont="1" applyFill="1" applyBorder="1" applyAlignment="1">
      <alignment horizontal="left" vertical="center" wrapText="1"/>
    </xf>
    <xf numFmtId="181" fontId="15" fillId="4" borderId="1" xfId="0" applyNumberFormat="1" applyFont="1" applyFill="1" applyBorder="1" applyAlignment="1">
      <alignment horizontal="right" vertical="center" wrapText="1"/>
    </xf>
    <xf numFmtId="0" fontId="20" fillId="3" borderId="1" xfId="0" applyFont="1" applyFill="1" applyBorder="1" applyAlignment="1">
      <alignment horizontal="left" vertical="center" wrapText="1"/>
    </xf>
    <xf numFmtId="181" fontId="20" fillId="3" borderId="1" xfId="0" applyNumberFormat="1" applyFont="1" applyFill="1" applyBorder="1" applyAlignment="1">
      <alignment horizontal="right" vertical="center" wrapText="1"/>
    </xf>
    <xf numFmtId="181" fontId="20" fillId="3" borderId="0" xfId="0" applyNumberFormat="1" applyFont="1" applyFill="1" applyAlignment="1">
      <alignment horizontal="right" vertical="center" wrapText="1"/>
    </xf>
    <xf numFmtId="181" fontId="22" fillId="3" borderId="1" xfId="0" applyNumberFormat="1" applyFont="1" applyFill="1" applyBorder="1" applyAlignment="1">
      <alignment horizontal="right" vertical="center" wrapText="1"/>
    </xf>
    <xf numFmtId="181" fontId="22" fillId="4" borderId="1" xfId="0" applyNumberFormat="1" applyFont="1" applyFill="1" applyBorder="1" applyAlignment="1">
      <alignment horizontal="right" vertical="center" wrapText="1"/>
    </xf>
    <xf numFmtId="0" fontId="25" fillId="0" borderId="1" xfId="0" applyFont="1" applyFill="1" applyBorder="1" applyAlignment="1">
      <alignment horizontal="left" vertical="center" wrapText="1"/>
    </xf>
    <xf numFmtId="0" fontId="13" fillId="0" borderId="1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22" fillId="7" borderId="1" xfId="0" applyFont="1" applyFill="1" applyBorder="1" applyAlignment="1">
      <alignment horizontal="left" vertical="center" wrapText="1"/>
    </xf>
    <xf numFmtId="0" fontId="20" fillId="7" borderId="1" xfId="0" applyFont="1" applyFill="1" applyBorder="1" applyAlignment="1">
      <alignment horizontal="left" vertical="center" wrapText="1"/>
    </xf>
    <xf numFmtId="181" fontId="20" fillId="7" borderId="1" xfId="0" applyNumberFormat="1" applyFont="1" applyFill="1" applyBorder="1" applyAlignment="1">
      <alignment horizontal="right" vertical="center" wrapText="1"/>
    </xf>
    <xf numFmtId="181" fontId="15" fillId="0" borderId="1" xfId="0" applyNumberFormat="1" applyFont="1" applyFill="1" applyBorder="1" applyAlignment="1">
      <alignment horizontal="right" vertical="center" wrapText="1"/>
    </xf>
    <xf numFmtId="0" fontId="14" fillId="0" borderId="1" xfId="0" applyFont="1" applyFill="1" applyBorder="1" applyAlignment="1">
      <alignment horizontal="left" vertical="center" wrapText="1"/>
    </xf>
    <xf numFmtId="181" fontId="15" fillId="3" borderId="1" xfId="0" applyNumberFormat="1" applyFont="1" applyFill="1" applyBorder="1" applyAlignment="1">
      <alignment horizontal="right" vertical="center" wrapText="1"/>
    </xf>
    <xf numFmtId="0" fontId="17" fillId="0" borderId="1" xfId="0" applyFont="1" applyFill="1" applyBorder="1" applyAlignment="1">
      <alignment horizontal="left" vertical="center" wrapText="1"/>
    </xf>
    <xf numFmtId="0" fontId="24" fillId="0" borderId="1" xfId="0" applyFont="1" applyFill="1" applyBorder="1" applyAlignment="1">
      <alignment horizontal="left" vertical="center" wrapText="1"/>
    </xf>
    <xf numFmtId="0" fontId="20" fillId="4" borderId="1" xfId="0" applyNumberFormat="1" applyFont="1" applyFill="1" applyBorder="1" applyAlignment="1">
      <alignment horizontal="left" vertical="center" wrapText="1"/>
    </xf>
    <xf numFmtId="0" fontId="20" fillId="8" borderId="1" xfId="0" applyFont="1" applyFill="1" applyBorder="1" applyAlignment="1">
      <alignment horizontal="left" vertical="center" wrapText="1"/>
    </xf>
    <xf numFmtId="181" fontId="20" fillId="8" borderId="1" xfId="0" applyNumberFormat="1" applyFont="1" applyFill="1" applyBorder="1" applyAlignment="1">
      <alignment horizontal="right" vertical="center" wrapText="1"/>
    </xf>
    <xf numFmtId="0" fontId="21" fillId="0" borderId="1" xfId="0" applyFont="1" applyFill="1" applyBorder="1" applyAlignment="1">
      <alignment horizontal="left" vertical="center" wrapText="1"/>
    </xf>
    <xf numFmtId="0" fontId="24" fillId="7" borderId="1" xfId="0" applyFont="1" applyFill="1" applyBorder="1" applyAlignment="1">
      <alignment horizontal="left" vertical="center" wrapText="1"/>
    </xf>
    <xf numFmtId="0" fontId="15" fillId="4" borderId="1" xfId="0" applyFont="1" applyFill="1" applyBorder="1" applyAlignment="1">
      <alignment horizontal="left" vertical="center" wrapText="1"/>
    </xf>
    <xf numFmtId="43" fontId="22" fillId="0" borderId="1" xfId="0" applyNumberFormat="1" applyFont="1" applyFill="1" applyBorder="1" applyAlignment="1">
      <alignment horizontal="left" vertical="center" wrapText="1"/>
    </xf>
    <xf numFmtId="181" fontId="20" fillId="0" borderId="1" xfId="0" applyNumberFormat="1" applyFont="1" applyFill="1" applyBorder="1" applyAlignment="1">
      <alignment vertical="center" wrapText="1"/>
    </xf>
    <xf numFmtId="0" fontId="20" fillId="0" borderId="1" xfId="0" applyFont="1" applyFill="1" applyBorder="1" applyAlignment="1">
      <alignment vertical="center" wrapText="1"/>
    </xf>
    <xf numFmtId="0" fontId="20" fillId="0" borderId="1" xfId="0" applyFont="1" applyFill="1" applyBorder="1" applyAlignment="1">
      <alignment horizontal="right" vertical="center" wrapText="1"/>
    </xf>
    <xf numFmtId="0" fontId="20" fillId="0" borderId="0" xfId="0" applyFont="1" applyFill="1" applyAlignment="1">
      <alignment horizontal="center" vertical="center"/>
    </xf>
    <xf numFmtId="0" fontId="20" fillId="0" borderId="0" xfId="0" applyFont="1" applyFill="1" applyBorder="1" applyAlignment="1">
      <alignment horizontal="left" vertical="center"/>
    </xf>
    <xf numFmtId="0" fontId="20" fillId="0" borderId="0" xfId="0" applyFont="1" applyFill="1" applyAlignment="1">
      <alignment horizontal="center" vertical="center" wrapText="1"/>
    </xf>
    <xf numFmtId="181" fontId="20" fillId="0" borderId="0" xfId="0" applyNumberFormat="1" applyFont="1" applyFill="1" applyAlignment="1">
      <alignment horizontal="right" vertical="center" wrapText="1"/>
    </xf>
    <xf numFmtId="0" fontId="18" fillId="0" borderId="0" xfId="0" applyFont="1" applyFill="1" applyAlignment="1">
      <alignment horizontal="center" vertical="center" wrapText="1"/>
    </xf>
    <xf numFmtId="0" fontId="20" fillId="0" borderId="1" xfId="0" applyFont="1" applyFill="1" applyBorder="1" applyAlignment="1">
      <alignment horizontal="left" vertical="center" wrapText="1"/>
    </xf>
    <xf numFmtId="0" fontId="20" fillId="0" borderId="1" xfId="0" applyFont="1" applyFill="1" applyBorder="1" applyAlignment="1">
      <alignment vertical="center" wrapText="1"/>
    </xf>
    <xf numFmtId="0" fontId="20" fillId="0" borderId="2" xfId="0" applyFont="1" applyFill="1" applyBorder="1" applyAlignment="1">
      <alignment horizontal="center" vertical="center" wrapText="1"/>
    </xf>
    <xf numFmtId="0" fontId="20" fillId="0" borderId="7" xfId="0" applyFont="1" applyFill="1" applyBorder="1" applyAlignment="1">
      <alignment horizontal="center" vertical="center" wrapText="1"/>
    </xf>
    <xf numFmtId="0" fontId="20" fillId="0" borderId="3" xfId="0" applyFont="1" applyFill="1" applyBorder="1" applyAlignment="1">
      <alignment horizontal="center" vertical="center" wrapText="1"/>
    </xf>
    <xf numFmtId="0" fontId="2" fillId="0" borderId="4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4" fontId="4" fillId="0" borderId="1" xfId="0" applyNumberFormat="1" applyFont="1" applyFill="1" applyBorder="1" applyAlignment="1">
      <alignment horizontal="right" vertical="center"/>
    </xf>
    <xf numFmtId="0" fontId="4" fillId="0" borderId="2" xfId="0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176" fontId="4" fillId="0" borderId="2" xfId="0" applyNumberFormat="1" applyFont="1" applyFill="1" applyBorder="1" applyAlignment="1">
      <alignment horizontal="left" vertical="center"/>
    </xf>
    <xf numFmtId="176" fontId="4" fillId="0" borderId="3" xfId="0" applyNumberFormat="1" applyFont="1" applyFill="1" applyBorder="1" applyAlignment="1">
      <alignment horizontal="left" vertical="center"/>
    </xf>
    <xf numFmtId="4" fontId="4" fillId="0" borderId="2" xfId="0" applyNumberFormat="1" applyFont="1" applyFill="1" applyBorder="1" applyAlignment="1">
      <alignment horizontal="right" vertical="center"/>
    </xf>
    <xf numFmtId="4" fontId="4" fillId="0" borderId="3" xfId="0" applyNumberFormat="1" applyFont="1" applyFill="1" applyBorder="1" applyAlignment="1">
      <alignment horizontal="right" vertical="center"/>
    </xf>
    <xf numFmtId="4" fontId="18" fillId="0" borderId="0" xfId="0" applyNumberFormat="1" applyFont="1" applyFill="1" applyAlignment="1">
      <alignment horizontal="center" vertical="center" wrapText="1"/>
    </xf>
    <xf numFmtId="44" fontId="2" fillId="0" borderId="4" xfId="0" applyNumberFormat="1" applyFont="1" applyBorder="1" applyAlignment="1">
      <alignment horizontal="center" vertical="center"/>
    </xf>
    <xf numFmtId="176" fontId="2" fillId="0" borderId="4" xfId="0" applyNumberFormat="1" applyFont="1" applyBorder="1" applyAlignment="1">
      <alignment horizontal="center" vertical="center"/>
    </xf>
    <xf numFmtId="4" fontId="2" fillId="0" borderId="4" xfId="0" applyNumberFormat="1" applyFont="1" applyBorder="1" applyAlignment="1">
      <alignment horizontal="right" vertical="center"/>
    </xf>
    <xf numFmtId="44" fontId="2" fillId="0" borderId="4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4" fontId="1" fillId="0" borderId="1" xfId="0" applyNumberFormat="1" applyFont="1" applyBorder="1" applyAlignment="1">
      <alignment horizontal="right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76" fontId="1" fillId="0" borderId="2" xfId="0" applyNumberFormat="1" applyFont="1" applyBorder="1" applyAlignment="1">
      <alignment horizontal="center" vertical="center"/>
    </xf>
    <xf numFmtId="176" fontId="1" fillId="0" borderId="3" xfId="0" applyNumberFormat="1" applyFont="1" applyBorder="1" applyAlignment="1">
      <alignment horizontal="center" vertical="center"/>
    </xf>
    <xf numFmtId="4" fontId="1" fillId="0" borderId="2" xfId="0" applyNumberFormat="1" applyFont="1" applyBorder="1" applyAlignment="1">
      <alignment horizontal="right" vertical="center"/>
    </xf>
    <xf numFmtId="4" fontId="1" fillId="0" borderId="3" xfId="0" applyNumberFormat="1" applyFont="1" applyBorder="1" applyAlignment="1">
      <alignment horizontal="right" vertical="center"/>
    </xf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176" fontId="2" fillId="0" borderId="4" xfId="0" applyNumberFormat="1" applyFont="1" applyFill="1" applyBorder="1" applyAlignment="1">
      <alignment horizontal="center" vertical="center"/>
    </xf>
    <xf numFmtId="4" fontId="2" fillId="0" borderId="4" xfId="0" applyNumberFormat="1" applyFont="1" applyFill="1" applyBorder="1" applyAlignment="1">
      <alignment horizontal="right" vertical="center"/>
    </xf>
    <xf numFmtId="44" fontId="2" fillId="0" borderId="4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4" fontId="1" fillId="0" borderId="1" xfId="0" applyNumberFormat="1" applyFont="1" applyFill="1" applyBorder="1" applyAlignment="1">
      <alignment horizontal="right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176" fontId="1" fillId="0" borderId="2" xfId="0" applyNumberFormat="1" applyFont="1" applyFill="1" applyBorder="1" applyAlignment="1">
      <alignment horizontal="center" vertical="center"/>
    </xf>
    <xf numFmtId="176" fontId="1" fillId="0" borderId="3" xfId="0" applyNumberFormat="1" applyFont="1" applyFill="1" applyBorder="1" applyAlignment="1">
      <alignment horizontal="center" vertical="center"/>
    </xf>
    <xf numFmtId="4" fontId="1" fillId="0" borderId="2" xfId="0" applyNumberFormat="1" applyFont="1" applyFill="1" applyBorder="1" applyAlignment="1">
      <alignment horizontal="right" vertical="center"/>
    </xf>
    <xf numFmtId="4" fontId="1" fillId="0" borderId="3" xfId="0" applyNumberFormat="1" applyFont="1" applyFill="1" applyBorder="1" applyAlignment="1">
      <alignment horizontal="right" vertical="center"/>
    </xf>
    <xf numFmtId="0" fontId="2" fillId="0" borderId="4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4" fontId="4" fillId="0" borderId="1" xfId="0" applyNumberFormat="1" applyFont="1" applyBorder="1" applyAlignment="1">
      <alignment horizontal="right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76" fontId="4" fillId="0" borderId="2" xfId="0" applyNumberFormat="1" applyFont="1" applyBorder="1" applyAlignment="1">
      <alignment horizontal="center" vertical="center"/>
    </xf>
    <xf numFmtId="176" fontId="4" fillId="0" borderId="3" xfId="0" applyNumberFormat="1" applyFont="1" applyBorder="1" applyAlignment="1">
      <alignment horizontal="center" vertical="center"/>
    </xf>
    <xf numFmtId="4" fontId="4" fillId="0" borderId="2" xfId="0" applyNumberFormat="1" applyFont="1" applyBorder="1" applyAlignment="1">
      <alignment horizontal="right" vertical="center"/>
    </xf>
    <xf numFmtId="4" fontId="4" fillId="0" borderId="3" xfId="0" applyNumberFormat="1" applyFont="1" applyBorder="1" applyAlignment="1">
      <alignment horizontal="right" vertical="center"/>
    </xf>
    <xf numFmtId="180" fontId="2" fillId="0" borderId="4" xfId="0" applyNumberFormat="1" applyFont="1" applyBorder="1" applyAlignment="1">
      <alignment horizontal="center" vertical="center"/>
    </xf>
    <xf numFmtId="177" fontId="2" fillId="0" borderId="4" xfId="0" applyNumberFormat="1" applyFont="1" applyBorder="1" applyAlignment="1">
      <alignment horizontal="right" vertical="center"/>
    </xf>
    <xf numFmtId="177" fontId="1" fillId="0" borderId="1" xfId="0" applyNumberFormat="1" applyFont="1" applyBorder="1" applyAlignment="1">
      <alignment horizontal="right" vertical="center"/>
    </xf>
    <xf numFmtId="177" fontId="1" fillId="0" borderId="2" xfId="0" applyNumberFormat="1" applyFont="1" applyBorder="1" applyAlignment="1">
      <alignment horizontal="right" vertical="center"/>
    </xf>
    <xf numFmtId="177" fontId="1" fillId="0" borderId="3" xfId="0" applyNumberFormat="1" applyFont="1" applyBorder="1" applyAlignment="1">
      <alignment horizontal="right" vertic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76" fontId="2" fillId="0" borderId="4" xfId="0" applyNumberFormat="1" applyFont="1" applyBorder="1" applyAlignment="1">
      <alignment horizontal="left" vertical="center"/>
    </xf>
    <xf numFmtId="0" fontId="2" fillId="0" borderId="4" xfId="0" applyNumberFormat="1" applyFont="1" applyBorder="1" applyAlignment="1">
      <alignment horizontal="left" vertical="center"/>
    </xf>
    <xf numFmtId="176" fontId="1" fillId="0" borderId="2" xfId="0" applyNumberFormat="1" applyFont="1" applyBorder="1" applyAlignment="1">
      <alignment horizontal="left" vertical="center"/>
    </xf>
    <xf numFmtId="176" fontId="1" fillId="0" borderId="3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horizontal="center"/>
    </xf>
    <xf numFmtId="0" fontId="2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177" fontId="2" fillId="0" borderId="1" xfId="0" applyNumberFormat="1" applyFont="1" applyBorder="1" applyAlignment="1">
      <alignment horizontal="right" vertical="center"/>
    </xf>
    <xf numFmtId="0" fontId="1" fillId="0" borderId="1" xfId="0" applyFont="1" applyBorder="1" applyAlignment="1">
      <alignment horizontal="left" vertical="center"/>
    </xf>
    <xf numFmtId="176" fontId="1" fillId="0" borderId="1" xfId="0" applyNumberFormat="1" applyFont="1" applyBorder="1" applyAlignment="1">
      <alignment horizontal="center" vertical="center"/>
    </xf>
    <xf numFmtId="0" fontId="2" fillId="0" borderId="4" xfId="0" applyNumberFormat="1" applyFont="1" applyBorder="1" applyAlignment="1">
      <alignment horizontal="right" vertical="center"/>
    </xf>
    <xf numFmtId="177" fontId="2" fillId="0" borderId="4" xfId="0" applyNumberFormat="1" applyFont="1" applyBorder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right" vertical="center"/>
    </xf>
    <xf numFmtId="7" fontId="2" fillId="0" borderId="4" xfId="0" applyNumberFormat="1" applyFont="1" applyBorder="1" applyAlignment="1">
      <alignment horizontal="center" vertical="center"/>
    </xf>
    <xf numFmtId="177" fontId="4" fillId="0" borderId="1" xfId="0" applyNumberFormat="1" applyFont="1" applyBorder="1" applyAlignment="1">
      <alignment horizontal="right" vertical="center"/>
    </xf>
    <xf numFmtId="0" fontId="4" fillId="0" borderId="2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176" fontId="4" fillId="0" borderId="2" xfId="0" applyNumberFormat="1" applyFont="1" applyBorder="1" applyAlignment="1">
      <alignment horizontal="left" vertical="center"/>
    </xf>
    <xf numFmtId="176" fontId="4" fillId="0" borderId="3" xfId="0" applyNumberFormat="1" applyFont="1" applyBorder="1" applyAlignment="1">
      <alignment horizontal="left" vertical="center"/>
    </xf>
    <xf numFmtId="177" fontId="4" fillId="0" borderId="2" xfId="0" applyNumberFormat="1" applyFont="1" applyBorder="1" applyAlignment="1">
      <alignment horizontal="right" vertical="center"/>
    </xf>
    <xf numFmtId="177" fontId="4" fillId="0" borderId="3" xfId="0" applyNumberFormat="1" applyFont="1" applyBorder="1" applyAlignment="1">
      <alignment horizontal="right" vertical="center"/>
    </xf>
    <xf numFmtId="0" fontId="4" fillId="0" borderId="2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7" fontId="1" fillId="0" borderId="1" xfId="0" applyNumberFormat="1" applyFont="1" applyBorder="1" applyAlignment="1">
      <alignment horizontal="right" vertical="center"/>
    </xf>
    <xf numFmtId="177" fontId="1" fillId="0" borderId="1" xfId="0" applyNumberFormat="1" applyFont="1" applyBorder="1" applyAlignment="1">
      <alignment vertical="center"/>
    </xf>
    <xf numFmtId="176" fontId="1" fillId="0" borderId="1" xfId="0" applyNumberFormat="1" applyFont="1" applyBorder="1" applyAlignment="1">
      <alignment horizontal="left" vertical="center"/>
    </xf>
    <xf numFmtId="178" fontId="2" fillId="0" borderId="4" xfId="0" applyNumberFormat="1" applyFont="1" applyBorder="1" applyAlignment="1">
      <alignment horizontal="center" vertical="center"/>
    </xf>
    <xf numFmtId="177" fontId="1" fillId="0" borderId="2" xfId="0" applyNumberFormat="1" applyFont="1" applyBorder="1" applyAlignment="1">
      <alignment horizontal="center"/>
    </xf>
    <xf numFmtId="177" fontId="1" fillId="0" borderId="3" xfId="0" applyNumberFormat="1" applyFont="1" applyBorder="1" applyAlignment="1">
      <alignment horizontal="center"/>
    </xf>
    <xf numFmtId="7" fontId="2" fillId="0" borderId="4" xfId="0" applyNumberFormat="1" applyFont="1" applyBorder="1" applyAlignment="1">
      <alignment horizontal="right" vertical="center"/>
    </xf>
    <xf numFmtId="177" fontId="1" fillId="0" borderId="1" xfId="0" applyNumberFormat="1" applyFont="1" applyBorder="1" applyAlignment="1">
      <alignment horizontal="left"/>
    </xf>
    <xf numFmtId="4" fontId="2" fillId="0" borderId="4" xfId="0" applyNumberFormat="1" applyFont="1" applyFill="1" applyBorder="1" applyAlignment="1">
      <alignment horizontal="center" vertical="center"/>
    </xf>
    <xf numFmtId="4" fontId="2" fillId="0" borderId="4" xfId="0" applyNumberFormat="1" applyFont="1" applyBorder="1" applyAlignment="1">
      <alignment horizontal="center" vertical="center"/>
    </xf>
    <xf numFmtId="180" fontId="2" fillId="0" borderId="4" xfId="0" applyNumberFormat="1" applyFont="1" applyFill="1" applyBorder="1" applyAlignment="1">
      <alignment horizontal="center" vertical="center"/>
    </xf>
    <xf numFmtId="177" fontId="2" fillId="0" borderId="4" xfId="0" applyNumberFormat="1" applyFont="1" applyFill="1" applyBorder="1" applyAlignment="1">
      <alignment horizontal="right" vertical="center"/>
    </xf>
    <xf numFmtId="177" fontId="4" fillId="0" borderId="1" xfId="0" applyNumberFormat="1" applyFont="1" applyFill="1" applyBorder="1" applyAlignment="1">
      <alignment horizontal="right" vertical="center"/>
    </xf>
    <xf numFmtId="177" fontId="4" fillId="0" borderId="2" xfId="0" applyNumberFormat="1" applyFont="1" applyFill="1" applyBorder="1" applyAlignment="1">
      <alignment horizontal="right" vertical="center"/>
    </xf>
    <xf numFmtId="177" fontId="4" fillId="0" borderId="3" xfId="0" applyNumberFormat="1" applyFont="1" applyFill="1" applyBorder="1" applyAlignment="1">
      <alignment horizontal="right" vertical="center"/>
    </xf>
    <xf numFmtId="0" fontId="4" fillId="0" borderId="1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center" vertical="center"/>
    </xf>
    <xf numFmtId="4" fontId="4" fillId="0" borderId="1" xfId="0" applyNumberFormat="1" applyFont="1" applyFill="1" applyBorder="1" applyAlignment="1">
      <alignment horizontal="center" vertical="center"/>
    </xf>
    <xf numFmtId="178" fontId="2" fillId="0" borderId="4" xfId="0" applyNumberFormat="1" applyFont="1" applyFill="1" applyBorder="1" applyAlignment="1">
      <alignment horizontal="center" vertical="center"/>
    </xf>
    <xf numFmtId="177" fontId="2" fillId="0" borderId="4" xfId="0" applyNumberFormat="1" applyFont="1" applyFill="1" applyBorder="1" applyAlignment="1">
      <alignment horizontal="center" vertical="center"/>
    </xf>
    <xf numFmtId="0" fontId="16" fillId="0" borderId="4" xfId="0" applyNumberFormat="1" applyFont="1" applyBorder="1" applyAlignment="1">
      <alignment horizontal="center" vertical="center"/>
    </xf>
    <xf numFmtId="178" fontId="16" fillId="0" borderId="4" xfId="0" applyNumberFormat="1" applyFont="1" applyBorder="1" applyAlignment="1">
      <alignment horizontal="left" vertical="center"/>
    </xf>
    <xf numFmtId="177" fontId="16" fillId="0" borderId="4" xfId="0" applyNumberFormat="1" applyFont="1" applyBorder="1" applyAlignment="1">
      <alignment horizontal="right" vertical="center"/>
    </xf>
    <xf numFmtId="0" fontId="14" fillId="0" borderId="1" xfId="0" applyFont="1" applyBorder="1" applyAlignment="1">
      <alignment horizontal="center" vertical="center"/>
    </xf>
    <xf numFmtId="177" fontId="14" fillId="0" borderId="1" xfId="0" applyNumberFormat="1" applyFont="1" applyBorder="1" applyAlignment="1">
      <alignment horizontal="right" vertical="center"/>
    </xf>
    <xf numFmtId="0" fontId="14" fillId="0" borderId="1" xfId="0" applyFont="1" applyBorder="1" applyAlignment="1">
      <alignment horizontal="left" vertical="center"/>
    </xf>
    <xf numFmtId="176" fontId="14" fillId="0" borderId="1" xfId="0" applyNumberFormat="1" applyFont="1" applyBorder="1" applyAlignment="1">
      <alignment horizontal="left" vertic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177" fontId="2" fillId="0" borderId="4" xfId="0" applyNumberFormat="1" applyFont="1" applyBorder="1" applyAlignment="1">
      <alignment vertical="center"/>
    </xf>
    <xf numFmtId="0" fontId="2" fillId="0" borderId="4" xfId="0" applyNumberFormat="1" applyFont="1" applyBorder="1" applyAlignment="1">
      <alignment vertical="center"/>
    </xf>
    <xf numFmtId="44" fontId="2" fillId="0" borderId="4" xfId="0" applyNumberFormat="1" applyFont="1" applyFill="1" applyBorder="1" applyAlignment="1">
      <alignment horizontal="right" vertical="center"/>
    </xf>
    <xf numFmtId="7" fontId="2" fillId="0" borderId="4" xfId="0" applyNumberFormat="1" applyFont="1" applyFill="1" applyBorder="1" applyAlignment="1">
      <alignment horizontal="right" vertical="center"/>
    </xf>
    <xf numFmtId="7" fontId="4" fillId="0" borderId="1" xfId="0" applyNumberFormat="1" applyFont="1" applyFill="1" applyBorder="1" applyAlignment="1">
      <alignment horizontal="right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176" fontId="4" fillId="0" borderId="2" xfId="0" applyNumberFormat="1" applyFont="1" applyFill="1" applyBorder="1" applyAlignment="1">
      <alignment horizontal="center" vertical="center"/>
    </xf>
    <xf numFmtId="176" fontId="4" fillId="0" borderId="3" xfId="0" applyNumberFormat="1" applyFont="1" applyFill="1" applyBorder="1" applyAlignment="1">
      <alignment horizontal="center" vertical="center"/>
    </xf>
    <xf numFmtId="177" fontId="4" fillId="0" borderId="1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4" fontId="7" fillId="0" borderId="1" xfId="0" applyNumberFormat="1" applyFont="1" applyBorder="1" applyAlignment="1">
      <alignment horizontal="right" vertical="center"/>
    </xf>
    <xf numFmtId="0" fontId="7" fillId="0" borderId="2" xfId="0" applyFont="1" applyBorder="1" applyAlignment="1">
      <alignment horizontal="left" vertical="center"/>
    </xf>
    <xf numFmtId="176" fontId="7" fillId="0" borderId="2" xfId="0" applyNumberFormat="1" applyFont="1" applyBorder="1" applyAlignment="1">
      <alignment horizontal="left" vertical="center"/>
    </xf>
    <xf numFmtId="4" fontId="7" fillId="0" borderId="2" xfId="0" applyNumberFormat="1" applyFont="1" applyBorder="1" applyAlignment="1">
      <alignment horizontal="right" vertical="center"/>
    </xf>
    <xf numFmtId="0" fontId="7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4" fontId="2" fillId="0" borderId="1" xfId="0" applyNumberFormat="1" applyFont="1" applyBorder="1" applyAlignment="1">
      <alignment horizontal="right" vertical="center"/>
    </xf>
    <xf numFmtId="0" fontId="1" fillId="0" borderId="4" xfId="0" applyNumberFormat="1" applyFont="1" applyBorder="1" applyAlignment="1">
      <alignment horizontal="center" vertical="center"/>
    </xf>
    <xf numFmtId="180" fontId="1" fillId="0" borderId="4" xfId="0" applyNumberFormat="1" applyFont="1" applyBorder="1" applyAlignment="1">
      <alignment horizontal="center" vertical="center"/>
    </xf>
    <xf numFmtId="177" fontId="1" fillId="0" borderId="4" xfId="0" applyNumberFormat="1" applyFont="1" applyBorder="1" applyAlignment="1">
      <alignment horizontal="right" vertical="center"/>
    </xf>
    <xf numFmtId="7" fontId="4" fillId="0" borderId="2" xfId="0" applyNumberFormat="1" applyFont="1" applyFill="1" applyBorder="1" applyAlignment="1">
      <alignment horizontal="right" vertical="center"/>
    </xf>
    <xf numFmtId="7" fontId="4" fillId="0" borderId="3" xfId="0" applyNumberFormat="1" applyFont="1" applyFill="1" applyBorder="1" applyAlignment="1">
      <alignment horizontal="right" vertical="center"/>
    </xf>
    <xf numFmtId="7" fontId="2" fillId="0" borderId="4" xfId="0" applyNumberFormat="1" applyFont="1" applyFill="1" applyBorder="1" applyAlignment="1">
      <alignment horizontal="center" vertical="center"/>
    </xf>
    <xf numFmtId="7" fontId="1" fillId="0" borderId="1" xfId="0" applyNumberFormat="1" applyFont="1" applyFill="1" applyBorder="1" applyAlignment="1">
      <alignment horizontal="center" vertical="center"/>
    </xf>
    <xf numFmtId="7" fontId="1" fillId="0" borderId="1" xfId="0" applyNumberFormat="1" applyFont="1" applyFill="1" applyBorder="1" applyAlignment="1">
      <alignment horizontal="right" vertical="center"/>
    </xf>
    <xf numFmtId="0" fontId="1" fillId="0" borderId="1" xfId="0" applyFont="1" applyFill="1" applyBorder="1" applyAlignment="1">
      <alignment horizontal="left" vertical="center"/>
    </xf>
    <xf numFmtId="180" fontId="1" fillId="0" borderId="1" xfId="0" applyNumberFormat="1" applyFont="1" applyFill="1" applyBorder="1" applyAlignment="1">
      <alignment horizontal="left" vertical="center"/>
    </xf>
    <xf numFmtId="7" fontId="1" fillId="0" borderId="1" xfId="0" applyNumberFormat="1" applyFont="1" applyFill="1" applyBorder="1" applyAlignment="1">
      <alignment horizontal="right"/>
    </xf>
    <xf numFmtId="0" fontId="1" fillId="0" borderId="1" xfId="0" applyFont="1" applyFill="1" applyBorder="1" applyAlignment="1">
      <alignment horizontal="center"/>
    </xf>
    <xf numFmtId="0" fontId="2" fillId="0" borderId="4" xfId="0" applyNumberFormat="1" applyFont="1" applyFill="1" applyBorder="1" applyAlignment="1">
      <alignment horizontal="left" vertical="center"/>
    </xf>
    <xf numFmtId="0" fontId="4" fillId="0" borderId="2" xfId="0" applyNumberFormat="1" applyFont="1" applyFill="1" applyBorder="1" applyAlignment="1">
      <alignment horizontal="center" vertical="center"/>
    </xf>
    <xf numFmtId="0" fontId="4" fillId="0" borderId="3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calcChain" Target="calcChain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65" Type="http://schemas.openxmlformats.org/officeDocument/2006/relationships/worksheet" Target="worksheets/sheet265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theme" Target="theme/theme1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76200</xdr:colOff>
      <xdr:row>5</xdr:row>
      <xdr:rowOff>19050</xdr:rowOff>
    </xdr:to>
    <xdr:pic>
      <xdr:nvPicPr>
        <xdr:cNvPr id="1777371" name="Picture 827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075"/>
          <a:ext cx="762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76200</xdr:colOff>
      <xdr:row>5</xdr:row>
      <xdr:rowOff>28575</xdr:rowOff>
    </xdr:to>
    <xdr:pic>
      <xdr:nvPicPr>
        <xdr:cNvPr id="1777372" name="Picture 827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075"/>
          <a:ext cx="762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76200</xdr:colOff>
      <xdr:row>5</xdr:row>
      <xdr:rowOff>28575</xdr:rowOff>
    </xdr:to>
    <xdr:pic>
      <xdr:nvPicPr>
        <xdr:cNvPr id="1777373" name="Picture 827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075"/>
          <a:ext cx="762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rgbClr val="FFFFFF"/>
        </a:solidFill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4"/>
  <sheetViews>
    <sheetView zoomScaleSheetLayoutView="100" workbookViewId="0">
      <pane ySplit="2" topLeftCell="A153" activePane="bottomLeft" state="frozen"/>
      <selection pane="bottomLeft" activeCell="A196" sqref="A196:IV196"/>
    </sheetView>
  </sheetViews>
  <sheetFormatPr defaultRowHeight="14.25"/>
  <cols>
    <col min="1" max="1" width="6.25" style="342" customWidth="1"/>
    <col min="2" max="2" width="19.625" style="343" customWidth="1"/>
    <col min="3" max="3" width="20.375" style="342" customWidth="1"/>
    <col min="4" max="4" width="16.375" style="342" customWidth="1"/>
    <col min="5" max="5" width="14.625" style="342" customWidth="1"/>
    <col min="6" max="6" width="13.25" style="342" customWidth="1"/>
    <col min="7" max="7" width="13.875" style="342" customWidth="1"/>
    <col min="8" max="8" width="20.625" style="342" customWidth="1"/>
    <col min="9" max="9" width="16" style="344" customWidth="1"/>
    <col min="10" max="10" width="14" style="345" customWidth="1"/>
    <col min="11" max="11" width="13.625" style="345" customWidth="1"/>
    <col min="12" max="12" width="15" style="345" customWidth="1"/>
    <col min="13" max="13" width="18.875" style="345" customWidth="1"/>
    <col min="14" max="14" width="19.375" style="345" customWidth="1"/>
    <col min="15" max="15" width="33.375" style="345" customWidth="1"/>
    <col min="16" max="16384" width="9" style="345"/>
  </cols>
  <sheetData>
    <row r="1" spans="1:14" ht="18.75">
      <c r="A1" s="386" t="s">
        <v>0</v>
      </c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</row>
    <row r="2" spans="1:14">
      <c r="A2" s="346" t="s">
        <v>1</v>
      </c>
      <c r="B2" s="346" t="s">
        <v>2</v>
      </c>
      <c r="C2" s="346" t="s">
        <v>3</v>
      </c>
      <c r="D2" s="346" t="s">
        <v>4</v>
      </c>
      <c r="E2" s="346" t="s">
        <v>5</v>
      </c>
      <c r="F2" s="346" t="s">
        <v>6</v>
      </c>
      <c r="G2" s="346" t="s">
        <v>7</v>
      </c>
      <c r="H2" s="346" t="s">
        <v>8</v>
      </c>
      <c r="I2" s="356" t="s">
        <v>9</v>
      </c>
      <c r="J2" s="346" t="s">
        <v>10</v>
      </c>
      <c r="K2" s="346" t="s">
        <v>5</v>
      </c>
      <c r="L2" s="346" t="s">
        <v>6</v>
      </c>
      <c r="M2" s="346" t="s">
        <v>11</v>
      </c>
      <c r="N2" s="346" t="s">
        <v>8</v>
      </c>
    </row>
    <row r="3" spans="1:14" s="333" customFormat="1">
      <c r="A3" s="347">
        <v>1</v>
      </c>
      <c r="B3" s="347" t="s">
        <v>12</v>
      </c>
      <c r="C3" s="348">
        <v>0</v>
      </c>
      <c r="D3" s="348">
        <v>0</v>
      </c>
      <c r="E3" s="348"/>
      <c r="F3" s="348"/>
      <c r="G3" s="348">
        <f>C3-D3+E3-F3</f>
        <v>0</v>
      </c>
      <c r="H3" s="347"/>
      <c r="I3" s="357">
        <v>46875</v>
      </c>
      <c r="J3" s="348"/>
      <c r="K3" s="348"/>
      <c r="L3" s="348"/>
      <c r="M3" s="348">
        <f>I3-J3+K3-L3</f>
        <v>46875</v>
      </c>
      <c r="N3" s="347" t="s">
        <v>13</v>
      </c>
    </row>
    <row r="4" spans="1:14">
      <c r="A4" s="349">
        <v>2</v>
      </c>
      <c r="B4" s="346" t="s">
        <v>14</v>
      </c>
      <c r="C4" s="350">
        <v>850</v>
      </c>
      <c r="D4" s="350">
        <v>330</v>
      </c>
      <c r="E4" s="350"/>
      <c r="F4" s="350"/>
      <c r="G4" s="348">
        <f t="shared" ref="G4:G12" si="0">C4-D4+E4-F4</f>
        <v>520</v>
      </c>
      <c r="H4" s="347"/>
      <c r="I4" s="357">
        <v>570</v>
      </c>
      <c r="J4" s="350"/>
      <c r="K4" s="350"/>
      <c r="L4" s="350"/>
      <c r="M4" s="348">
        <f>I4-J4+K4-L4</f>
        <v>570</v>
      </c>
      <c r="N4" s="346" t="s">
        <v>15</v>
      </c>
    </row>
    <row r="5" spans="1:14">
      <c r="A5" s="349">
        <v>3</v>
      </c>
      <c r="B5" s="346" t="s">
        <v>16</v>
      </c>
      <c r="C5" s="350"/>
      <c r="D5" s="350"/>
      <c r="E5" s="350"/>
      <c r="F5" s="350"/>
      <c r="G5" s="348">
        <f t="shared" si="0"/>
        <v>0</v>
      </c>
      <c r="H5" s="347"/>
      <c r="I5" s="357">
        <v>55935</v>
      </c>
      <c r="J5" s="350"/>
      <c r="K5" s="350"/>
      <c r="L5" s="350"/>
      <c r="M5" s="348">
        <f t="shared" ref="M5:M68" si="1">I5-J5+K5-L5</f>
        <v>55935</v>
      </c>
      <c r="N5" s="346" t="s">
        <v>17</v>
      </c>
    </row>
    <row r="6" spans="1:14" s="333" customFormat="1">
      <c r="A6" s="347">
        <v>4</v>
      </c>
      <c r="B6" s="347" t="s">
        <v>18</v>
      </c>
      <c r="C6" s="348"/>
      <c r="D6" s="348"/>
      <c r="E6" s="348"/>
      <c r="F6" s="348"/>
      <c r="G6" s="348">
        <f t="shared" si="0"/>
        <v>0</v>
      </c>
      <c r="H6" s="347"/>
      <c r="I6" s="357">
        <v>120656</v>
      </c>
      <c r="J6" s="348"/>
      <c r="K6" s="348"/>
      <c r="L6" s="348"/>
      <c r="M6" s="348">
        <f t="shared" si="1"/>
        <v>120656</v>
      </c>
      <c r="N6" s="347" t="s">
        <v>17</v>
      </c>
    </row>
    <row r="7" spans="1:14" s="333" customFormat="1">
      <c r="A7" s="347">
        <v>5</v>
      </c>
      <c r="B7" s="347" t="s">
        <v>19</v>
      </c>
      <c r="C7" s="348"/>
      <c r="D7" s="348"/>
      <c r="E7" s="348"/>
      <c r="F7" s="348"/>
      <c r="G7" s="348">
        <f t="shared" si="0"/>
        <v>0</v>
      </c>
      <c r="H7" s="347"/>
      <c r="I7" s="357">
        <v>65345</v>
      </c>
      <c r="J7" s="348"/>
      <c r="K7" s="348"/>
      <c r="L7" s="348"/>
      <c r="M7" s="348">
        <f t="shared" si="1"/>
        <v>65345</v>
      </c>
      <c r="N7" s="347" t="s">
        <v>13</v>
      </c>
    </row>
    <row r="8" spans="1:14">
      <c r="A8" s="349">
        <v>6</v>
      </c>
      <c r="B8" s="346" t="s">
        <v>20</v>
      </c>
      <c r="C8" s="350">
        <v>248802.5</v>
      </c>
      <c r="D8" s="350">
        <v>248802.5</v>
      </c>
      <c r="E8" s="350"/>
      <c r="F8" s="350"/>
      <c r="G8" s="348">
        <f t="shared" si="0"/>
        <v>0</v>
      </c>
      <c r="H8" s="347"/>
      <c r="I8" s="357">
        <v>135330</v>
      </c>
      <c r="J8" s="350">
        <v>27040</v>
      </c>
      <c r="K8" s="350"/>
      <c r="L8" s="350"/>
      <c r="M8" s="348">
        <f t="shared" si="1"/>
        <v>108290</v>
      </c>
      <c r="N8" s="346" t="s">
        <v>13</v>
      </c>
    </row>
    <row r="9" spans="1:14">
      <c r="A9" s="346">
        <v>7</v>
      </c>
      <c r="B9" s="346" t="s">
        <v>21</v>
      </c>
      <c r="C9" s="350">
        <v>15142.5</v>
      </c>
      <c r="D9" s="350">
        <v>10000</v>
      </c>
      <c r="E9" s="350"/>
      <c r="F9" s="350"/>
      <c r="G9" s="348">
        <f t="shared" si="0"/>
        <v>5142.5</v>
      </c>
      <c r="H9" s="347"/>
      <c r="I9" s="357">
        <v>44435</v>
      </c>
      <c r="J9" s="350"/>
      <c r="K9" s="350"/>
      <c r="L9" s="350"/>
      <c r="M9" s="348">
        <f t="shared" si="1"/>
        <v>44435</v>
      </c>
      <c r="N9" s="346" t="s">
        <v>13</v>
      </c>
    </row>
    <row r="10" spans="1:14" s="333" customFormat="1">
      <c r="A10" s="347">
        <v>8</v>
      </c>
      <c r="B10" s="347" t="s">
        <v>22</v>
      </c>
      <c r="C10" s="348">
        <v>0</v>
      </c>
      <c r="D10" s="348"/>
      <c r="E10" s="348"/>
      <c r="F10" s="348"/>
      <c r="G10" s="348">
        <f t="shared" si="0"/>
        <v>0</v>
      </c>
      <c r="H10" s="347"/>
      <c r="I10" s="357">
        <v>17180</v>
      </c>
      <c r="J10" s="348"/>
      <c r="K10" s="348"/>
      <c r="L10" s="348"/>
      <c r="M10" s="348">
        <f t="shared" si="1"/>
        <v>17180</v>
      </c>
      <c r="N10" s="347" t="s">
        <v>13</v>
      </c>
    </row>
    <row r="11" spans="1:14" s="333" customFormat="1">
      <c r="A11" s="347">
        <v>9</v>
      </c>
      <c r="B11" s="351" t="s">
        <v>23</v>
      </c>
      <c r="C11" s="348">
        <v>0</v>
      </c>
      <c r="D11" s="348"/>
      <c r="E11" s="348"/>
      <c r="F11" s="348"/>
      <c r="G11" s="348">
        <f t="shared" si="0"/>
        <v>0</v>
      </c>
      <c r="H11" s="347"/>
      <c r="I11" s="357">
        <v>100995</v>
      </c>
      <c r="J11" s="348"/>
      <c r="K11" s="348"/>
      <c r="L11" s="348"/>
      <c r="M11" s="348">
        <f t="shared" si="1"/>
        <v>100995</v>
      </c>
      <c r="N11" s="347" t="s">
        <v>24</v>
      </c>
    </row>
    <row r="12" spans="1:14">
      <c r="A12" s="349">
        <v>10</v>
      </c>
      <c r="B12" s="346" t="s">
        <v>25</v>
      </c>
      <c r="C12" s="350">
        <v>15470</v>
      </c>
      <c r="D12" s="350">
        <v>13160</v>
      </c>
      <c r="E12" s="350"/>
      <c r="F12" s="350">
        <v>980</v>
      </c>
      <c r="G12" s="348">
        <f t="shared" si="0"/>
        <v>1330</v>
      </c>
      <c r="H12" s="347" t="s">
        <v>26</v>
      </c>
      <c r="I12" s="357"/>
      <c r="J12" s="350"/>
      <c r="K12" s="350"/>
      <c r="L12" s="350"/>
      <c r="M12" s="348">
        <f t="shared" si="1"/>
        <v>0</v>
      </c>
      <c r="N12" s="346"/>
    </row>
    <row r="13" spans="1:14" s="333" customFormat="1">
      <c r="A13" s="347">
        <v>11</v>
      </c>
      <c r="B13" s="347" t="s">
        <v>27</v>
      </c>
      <c r="C13" s="348">
        <v>0</v>
      </c>
      <c r="D13" s="348"/>
      <c r="E13" s="348"/>
      <c r="F13" s="348"/>
      <c r="G13" s="348">
        <f t="shared" ref="G13:G76" si="2">C13-D13+E13-F13</f>
        <v>0</v>
      </c>
      <c r="H13" s="347"/>
      <c r="I13" s="357">
        <v>25425</v>
      </c>
      <c r="J13" s="348"/>
      <c r="K13" s="348"/>
      <c r="L13" s="348"/>
      <c r="M13" s="348">
        <f t="shared" si="1"/>
        <v>25425</v>
      </c>
      <c r="N13" s="347" t="s">
        <v>13</v>
      </c>
    </row>
    <row r="14" spans="1:14">
      <c r="A14" s="349">
        <v>12</v>
      </c>
      <c r="B14" s="346" t="s">
        <v>28</v>
      </c>
      <c r="C14" s="350">
        <v>0</v>
      </c>
      <c r="D14" s="350"/>
      <c r="E14" s="350"/>
      <c r="F14" s="350"/>
      <c r="G14" s="348">
        <f t="shared" si="2"/>
        <v>0</v>
      </c>
      <c r="H14" s="347"/>
      <c r="I14" s="357">
        <v>20796</v>
      </c>
      <c r="J14" s="350"/>
      <c r="K14" s="350"/>
      <c r="L14" s="350"/>
      <c r="M14" s="348">
        <f t="shared" si="1"/>
        <v>20796</v>
      </c>
      <c r="N14" s="346"/>
    </row>
    <row r="15" spans="1:14">
      <c r="A15" s="346">
        <v>13</v>
      </c>
      <c r="B15" s="346" t="s">
        <v>29</v>
      </c>
      <c r="C15" s="350">
        <v>600</v>
      </c>
      <c r="D15" s="350">
        <v>600</v>
      </c>
      <c r="E15" s="350"/>
      <c r="F15" s="350"/>
      <c r="G15" s="348">
        <f t="shared" si="2"/>
        <v>0</v>
      </c>
      <c r="H15" s="347"/>
      <c r="I15" s="357">
        <v>0</v>
      </c>
      <c r="J15" s="350"/>
      <c r="K15" s="350"/>
      <c r="L15" s="350"/>
      <c r="M15" s="348">
        <f t="shared" si="1"/>
        <v>0</v>
      </c>
      <c r="N15" s="346"/>
    </row>
    <row r="16" spans="1:14" s="333" customFormat="1">
      <c r="A16" s="347">
        <v>14</v>
      </c>
      <c r="B16" s="347" t="s">
        <v>30</v>
      </c>
      <c r="C16" s="348">
        <v>200</v>
      </c>
      <c r="D16" s="348">
        <v>150</v>
      </c>
      <c r="E16" s="348"/>
      <c r="F16" s="348">
        <v>50</v>
      </c>
      <c r="G16" s="348">
        <f t="shared" si="2"/>
        <v>0</v>
      </c>
      <c r="H16" s="347" t="s">
        <v>31</v>
      </c>
      <c r="I16" s="357">
        <v>0</v>
      </c>
      <c r="J16" s="348"/>
      <c r="K16" s="348"/>
      <c r="L16" s="348"/>
      <c r="M16" s="348">
        <f t="shared" si="1"/>
        <v>0</v>
      </c>
      <c r="N16" s="347"/>
    </row>
    <row r="17" spans="1:14" s="333" customFormat="1">
      <c r="A17" s="347">
        <v>15</v>
      </c>
      <c r="B17" s="347" t="s">
        <v>32</v>
      </c>
      <c r="C17" s="348"/>
      <c r="D17" s="348"/>
      <c r="E17" s="348"/>
      <c r="F17" s="348"/>
      <c r="G17" s="348">
        <f t="shared" si="2"/>
        <v>0</v>
      </c>
      <c r="H17" s="347"/>
      <c r="I17" s="357">
        <v>15895</v>
      </c>
      <c r="J17" s="348"/>
      <c r="K17" s="348"/>
      <c r="L17" s="348"/>
      <c r="M17" s="348">
        <f t="shared" si="1"/>
        <v>15895</v>
      </c>
      <c r="N17" s="347"/>
    </row>
    <row r="18" spans="1:14" s="333" customFormat="1">
      <c r="A18" s="347">
        <v>16</v>
      </c>
      <c r="B18" s="347" t="s">
        <v>33</v>
      </c>
      <c r="C18" s="348"/>
      <c r="D18" s="348"/>
      <c r="E18" s="348"/>
      <c r="F18" s="348"/>
      <c r="G18" s="348">
        <f t="shared" si="2"/>
        <v>0</v>
      </c>
      <c r="H18" s="347"/>
      <c r="I18" s="357">
        <v>1000</v>
      </c>
      <c r="J18" s="348"/>
      <c r="K18" s="348"/>
      <c r="L18" s="348"/>
      <c r="M18" s="348">
        <f t="shared" si="1"/>
        <v>1000</v>
      </c>
      <c r="N18" s="347"/>
    </row>
    <row r="19" spans="1:14" s="333" customFormat="1">
      <c r="A19" s="347">
        <v>17</v>
      </c>
      <c r="B19" s="347" t="s">
        <v>34</v>
      </c>
      <c r="C19" s="348"/>
      <c r="D19" s="348"/>
      <c r="E19" s="348"/>
      <c r="F19" s="348"/>
      <c r="G19" s="348">
        <f t="shared" si="2"/>
        <v>0</v>
      </c>
      <c r="H19" s="347"/>
      <c r="I19" s="357">
        <v>5110</v>
      </c>
      <c r="J19" s="348"/>
      <c r="K19" s="348"/>
      <c r="L19" s="348"/>
      <c r="M19" s="348">
        <f t="shared" si="1"/>
        <v>5110</v>
      </c>
      <c r="N19" s="347"/>
    </row>
    <row r="20" spans="1:14" s="333" customFormat="1">
      <c r="A20" s="347">
        <v>18</v>
      </c>
      <c r="B20" s="347" t="s">
        <v>35</v>
      </c>
      <c r="C20" s="348"/>
      <c r="D20" s="348"/>
      <c r="E20" s="348"/>
      <c r="F20" s="348"/>
      <c r="G20" s="348">
        <f t="shared" si="2"/>
        <v>0</v>
      </c>
      <c r="H20" s="347"/>
      <c r="I20" s="357">
        <v>8880</v>
      </c>
      <c r="J20" s="348"/>
      <c r="K20" s="348"/>
      <c r="L20" s="348"/>
      <c r="M20" s="348">
        <f t="shared" si="1"/>
        <v>8880</v>
      </c>
      <c r="N20" s="347"/>
    </row>
    <row r="21" spans="1:14" s="333" customFormat="1">
      <c r="A21" s="347">
        <v>19</v>
      </c>
      <c r="B21" s="347" t="s">
        <v>36</v>
      </c>
      <c r="C21" s="348"/>
      <c r="D21" s="348"/>
      <c r="E21" s="348"/>
      <c r="F21" s="348"/>
      <c r="G21" s="348">
        <f t="shared" si="2"/>
        <v>0</v>
      </c>
      <c r="H21" s="347"/>
      <c r="I21" s="357">
        <v>4380</v>
      </c>
      <c r="J21" s="348"/>
      <c r="K21" s="348"/>
      <c r="L21" s="348"/>
      <c r="M21" s="348">
        <f t="shared" si="1"/>
        <v>4380</v>
      </c>
      <c r="N21" s="347"/>
    </row>
    <row r="22" spans="1:14" s="334" customFormat="1">
      <c r="A22" s="346">
        <v>20</v>
      </c>
      <c r="B22" s="346" t="s">
        <v>37</v>
      </c>
      <c r="C22" s="350"/>
      <c r="D22" s="350"/>
      <c r="E22" s="350"/>
      <c r="F22" s="350"/>
      <c r="G22" s="350">
        <f t="shared" si="2"/>
        <v>0</v>
      </c>
      <c r="H22" s="346"/>
      <c r="I22" s="350">
        <v>0</v>
      </c>
      <c r="J22" s="350"/>
      <c r="K22" s="350"/>
      <c r="L22" s="350"/>
      <c r="M22" s="350">
        <f t="shared" si="1"/>
        <v>0</v>
      </c>
      <c r="N22" s="346"/>
    </row>
    <row r="23" spans="1:14" s="334" customFormat="1">
      <c r="A23" s="346">
        <v>21</v>
      </c>
      <c r="B23" s="346" t="s">
        <v>38</v>
      </c>
      <c r="C23" s="350"/>
      <c r="D23" s="350"/>
      <c r="E23" s="350"/>
      <c r="F23" s="350"/>
      <c r="G23" s="350">
        <f t="shared" si="2"/>
        <v>0</v>
      </c>
      <c r="H23" s="346"/>
      <c r="I23" s="357">
        <v>3320</v>
      </c>
      <c r="J23" s="350"/>
      <c r="K23" s="350"/>
      <c r="L23" s="350"/>
      <c r="M23" s="350">
        <f t="shared" si="1"/>
        <v>3320</v>
      </c>
      <c r="N23" s="346"/>
    </row>
    <row r="24" spans="1:14" s="334" customFormat="1">
      <c r="A24" s="346">
        <v>22</v>
      </c>
      <c r="B24" s="346" t="s">
        <v>39</v>
      </c>
      <c r="C24" s="350"/>
      <c r="D24" s="350"/>
      <c r="E24" s="350"/>
      <c r="F24" s="350"/>
      <c r="G24" s="350">
        <f t="shared" si="2"/>
        <v>0</v>
      </c>
      <c r="H24" s="346"/>
      <c r="I24" s="357">
        <v>9150</v>
      </c>
      <c r="J24" s="350"/>
      <c r="K24" s="350"/>
      <c r="L24" s="350"/>
      <c r="M24" s="350">
        <f t="shared" si="1"/>
        <v>9150</v>
      </c>
      <c r="N24" s="346"/>
    </row>
    <row r="25" spans="1:14" s="334" customFormat="1">
      <c r="A25" s="346">
        <v>23</v>
      </c>
      <c r="B25" s="346" t="s">
        <v>40</v>
      </c>
      <c r="C25" s="350">
        <v>1500</v>
      </c>
      <c r="D25" s="350">
        <v>1500</v>
      </c>
      <c r="E25" s="350"/>
      <c r="F25" s="350"/>
      <c r="G25" s="350">
        <f t="shared" si="2"/>
        <v>0</v>
      </c>
      <c r="H25" s="346"/>
      <c r="I25" s="358">
        <v>2725</v>
      </c>
      <c r="J25" s="350"/>
      <c r="K25" s="350"/>
      <c r="L25" s="350">
        <v>2725</v>
      </c>
      <c r="M25" s="350">
        <f t="shared" si="1"/>
        <v>0</v>
      </c>
      <c r="N25" s="346" t="s">
        <v>6</v>
      </c>
    </row>
    <row r="26" spans="1:14" s="334" customFormat="1">
      <c r="A26" s="346">
        <v>24</v>
      </c>
      <c r="B26" s="346" t="s">
        <v>41</v>
      </c>
      <c r="C26" s="350"/>
      <c r="D26" s="350"/>
      <c r="E26" s="350"/>
      <c r="F26" s="350"/>
      <c r="G26" s="350">
        <f t="shared" si="2"/>
        <v>0</v>
      </c>
      <c r="H26" s="346"/>
      <c r="I26" s="357">
        <v>16000</v>
      </c>
      <c r="J26" s="350"/>
      <c r="K26" s="350"/>
      <c r="L26" s="350"/>
      <c r="M26" s="350">
        <f t="shared" si="1"/>
        <v>16000</v>
      </c>
      <c r="N26" s="346"/>
    </row>
    <row r="27" spans="1:14">
      <c r="A27" s="349">
        <v>25</v>
      </c>
      <c r="B27" s="346" t="s">
        <v>42</v>
      </c>
      <c r="C27" s="350">
        <v>10585</v>
      </c>
      <c r="D27" s="350">
        <v>9300</v>
      </c>
      <c r="E27" s="350"/>
      <c r="F27" s="350">
        <v>1285</v>
      </c>
      <c r="G27" s="348">
        <f t="shared" si="2"/>
        <v>0</v>
      </c>
      <c r="H27" s="347" t="s">
        <v>43</v>
      </c>
      <c r="I27" s="357">
        <v>0</v>
      </c>
      <c r="J27" s="350"/>
      <c r="K27" s="350"/>
      <c r="L27" s="350"/>
      <c r="M27" s="348">
        <f t="shared" si="1"/>
        <v>0</v>
      </c>
      <c r="N27" s="346"/>
    </row>
    <row r="28" spans="1:14" s="333" customFormat="1">
      <c r="A28" s="347">
        <v>26</v>
      </c>
      <c r="B28" s="347" t="s">
        <v>44</v>
      </c>
      <c r="C28" s="348"/>
      <c r="D28" s="348"/>
      <c r="E28" s="348"/>
      <c r="F28" s="348"/>
      <c r="G28" s="350">
        <f t="shared" ref="G28:G33" si="3">C28-D28+E28-F28</f>
        <v>0</v>
      </c>
      <c r="H28" s="347"/>
      <c r="I28" s="357">
        <v>8005</v>
      </c>
      <c r="J28" s="348"/>
      <c r="K28" s="348"/>
      <c r="L28" s="348"/>
      <c r="M28" s="348">
        <f t="shared" si="1"/>
        <v>8005</v>
      </c>
      <c r="N28" s="347"/>
    </row>
    <row r="29" spans="1:14" s="335" customFormat="1" ht="18" customHeight="1">
      <c r="A29" s="349">
        <v>27</v>
      </c>
      <c r="B29" s="349" t="s">
        <v>45</v>
      </c>
      <c r="C29" s="352">
        <v>33832.5</v>
      </c>
      <c r="D29" s="352">
        <v>32852.5</v>
      </c>
      <c r="E29" s="352"/>
      <c r="F29" s="352">
        <v>980</v>
      </c>
      <c r="G29" s="348">
        <f t="shared" si="3"/>
        <v>0</v>
      </c>
      <c r="H29" s="353" t="s">
        <v>46</v>
      </c>
      <c r="I29" s="359">
        <v>7652.5</v>
      </c>
      <c r="J29" s="352">
        <v>5647.5</v>
      </c>
      <c r="K29" s="352"/>
      <c r="L29" s="352">
        <f>650+1355</f>
        <v>2005</v>
      </c>
      <c r="M29" s="360">
        <f t="shared" si="1"/>
        <v>0</v>
      </c>
      <c r="N29" s="361" t="s">
        <v>47</v>
      </c>
    </row>
    <row r="30" spans="1:14" s="333" customFormat="1">
      <c r="A30" s="354">
        <v>28</v>
      </c>
      <c r="B30" s="346" t="s">
        <v>48</v>
      </c>
      <c r="C30" s="348">
        <v>7560</v>
      </c>
      <c r="D30" s="348">
        <v>5640</v>
      </c>
      <c r="E30" s="348"/>
      <c r="F30" s="348">
        <v>1920</v>
      </c>
      <c r="G30" s="350">
        <f t="shared" si="3"/>
        <v>0</v>
      </c>
      <c r="H30" s="347" t="s">
        <v>49</v>
      </c>
      <c r="I30" s="357">
        <v>0</v>
      </c>
      <c r="J30" s="348"/>
      <c r="K30" s="348"/>
      <c r="L30" s="348"/>
      <c r="M30" s="348">
        <f t="shared" si="1"/>
        <v>0</v>
      </c>
      <c r="N30" s="347"/>
    </row>
    <row r="31" spans="1:14" s="333" customFormat="1">
      <c r="A31" s="347">
        <v>29</v>
      </c>
      <c r="B31" s="347" t="s">
        <v>50</v>
      </c>
      <c r="C31" s="348">
        <v>0</v>
      </c>
      <c r="D31" s="348"/>
      <c r="E31" s="348"/>
      <c r="F31" s="348"/>
      <c r="G31" s="348">
        <f t="shared" si="3"/>
        <v>0</v>
      </c>
      <c r="H31" s="347"/>
      <c r="I31" s="357">
        <v>90240</v>
      </c>
      <c r="J31" s="348"/>
      <c r="K31" s="348"/>
      <c r="L31" s="348"/>
      <c r="M31" s="348">
        <f t="shared" si="1"/>
        <v>90240</v>
      </c>
      <c r="N31" s="347"/>
    </row>
    <row r="32" spans="1:14" s="333" customFormat="1">
      <c r="A32" s="347">
        <v>30</v>
      </c>
      <c r="B32" s="347" t="s">
        <v>51</v>
      </c>
      <c r="C32" s="355">
        <v>0</v>
      </c>
      <c r="D32" s="348"/>
      <c r="E32" s="348"/>
      <c r="F32" s="348"/>
      <c r="G32" s="350">
        <f t="shared" si="3"/>
        <v>0</v>
      </c>
      <c r="H32" s="347"/>
      <c r="I32" s="357">
        <v>132958</v>
      </c>
      <c r="J32" s="348"/>
      <c r="K32" s="348"/>
      <c r="L32" s="348"/>
      <c r="M32" s="348">
        <f t="shared" si="1"/>
        <v>132958</v>
      </c>
      <c r="N32" s="347"/>
    </row>
    <row r="33" spans="1:14" s="333" customFormat="1">
      <c r="A33" s="347">
        <v>31</v>
      </c>
      <c r="B33" s="347" t="s">
        <v>52</v>
      </c>
      <c r="C33" s="348">
        <v>0</v>
      </c>
      <c r="D33" s="348"/>
      <c r="E33" s="348"/>
      <c r="F33" s="348"/>
      <c r="G33" s="348">
        <f t="shared" si="3"/>
        <v>0</v>
      </c>
      <c r="H33" s="347"/>
      <c r="I33" s="357">
        <v>167241</v>
      </c>
      <c r="J33" s="348"/>
      <c r="K33" s="348"/>
      <c r="L33" s="348"/>
      <c r="M33" s="348">
        <f t="shared" si="1"/>
        <v>167241</v>
      </c>
      <c r="N33" s="347"/>
    </row>
    <row r="34" spans="1:14">
      <c r="A34" s="349">
        <v>32</v>
      </c>
      <c r="B34" s="346" t="s">
        <v>53</v>
      </c>
      <c r="C34" s="350">
        <v>26625</v>
      </c>
      <c r="D34" s="350">
        <v>26625</v>
      </c>
      <c r="E34" s="350"/>
      <c r="F34" s="350"/>
      <c r="G34" s="348">
        <f t="shared" si="2"/>
        <v>0</v>
      </c>
      <c r="H34" s="347"/>
      <c r="I34" s="357">
        <v>60810</v>
      </c>
      <c r="J34" s="350">
        <v>8375</v>
      </c>
      <c r="K34" s="350"/>
      <c r="L34" s="350"/>
      <c r="M34" s="348">
        <f t="shared" si="1"/>
        <v>52435</v>
      </c>
      <c r="N34" s="346"/>
    </row>
    <row r="35" spans="1:14" s="333" customFormat="1">
      <c r="A35" s="347">
        <v>33</v>
      </c>
      <c r="B35" s="347" t="s">
        <v>54</v>
      </c>
      <c r="C35" s="348"/>
      <c r="D35" s="348"/>
      <c r="E35" s="348"/>
      <c r="F35" s="348"/>
      <c r="G35" s="348">
        <f t="shared" si="2"/>
        <v>0</v>
      </c>
      <c r="H35" s="347"/>
      <c r="I35" s="357">
        <v>6820</v>
      </c>
      <c r="J35" s="348"/>
      <c r="K35" s="348"/>
      <c r="L35" s="348"/>
      <c r="M35" s="348">
        <f t="shared" si="1"/>
        <v>6820</v>
      </c>
      <c r="N35" s="347"/>
    </row>
    <row r="36" spans="1:14" s="333" customFormat="1">
      <c r="A36" s="347">
        <v>34</v>
      </c>
      <c r="B36" s="347" t="s">
        <v>55</v>
      </c>
      <c r="C36" s="348"/>
      <c r="D36" s="348"/>
      <c r="E36" s="348"/>
      <c r="F36" s="348"/>
      <c r="G36" s="348">
        <f t="shared" si="2"/>
        <v>0</v>
      </c>
      <c r="H36" s="347"/>
      <c r="I36" s="357">
        <v>2550</v>
      </c>
      <c r="J36" s="348"/>
      <c r="K36" s="348"/>
      <c r="L36" s="348"/>
      <c r="M36" s="348">
        <f t="shared" si="1"/>
        <v>2550</v>
      </c>
      <c r="N36" s="347"/>
    </row>
    <row r="37" spans="1:14" s="333" customFormat="1">
      <c r="A37" s="347">
        <v>35</v>
      </c>
      <c r="B37" s="347" t="s">
        <v>56</v>
      </c>
      <c r="C37" s="348"/>
      <c r="D37" s="348"/>
      <c r="E37" s="348"/>
      <c r="F37" s="348"/>
      <c r="G37" s="348">
        <f t="shared" si="2"/>
        <v>0</v>
      </c>
      <c r="H37" s="347"/>
      <c r="I37" s="357">
        <v>2608</v>
      </c>
      <c r="J37" s="348"/>
      <c r="K37" s="348"/>
      <c r="L37" s="348"/>
      <c r="M37" s="348">
        <f t="shared" si="1"/>
        <v>2608</v>
      </c>
      <c r="N37" s="347"/>
    </row>
    <row r="38" spans="1:14" s="334" customFormat="1">
      <c r="A38" s="349">
        <v>36</v>
      </c>
      <c r="B38" s="346" t="s">
        <v>57</v>
      </c>
      <c r="C38" s="350"/>
      <c r="D38" s="350"/>
      <c r="E38" s="350"/>
      <c r="F38" s="350"/>
      <c r="G38" s="350">
        <f t="shared" si="2"/>
        <v>0</v>
      </c>
      <c r="H38" s="346"/>
      <c r="I38" s="350"/>
      <c r="J38" s="350"/>
      <c r="K38" s="350"/>
      <c r="L38" s="350"/>
      <c r="M38" s="350">
        <f t="shared" si="1"/>
        <v>0</v>
      </c>
      <c r="N38" s="346"/>
    </row>
    <row r="39" spans="1:14" s="334" customFormat="1">
      <c r="A39" s="346">
        <v>37</v>
      </c>
      <c r="B39" s="346" t="s">
        <v>58</v>
      </c>
      <c r="C39" s="350"/>
      <c r="D39" s="350"/>
      <c r="E39" s="350"/>
      <c r="F39" s="350"/>
      <c r="G39" s="350">
        <f t="shared" si="2"/>
        <v>0</v>
      </c>
      <c r="H39" s="346"/>
      <c r="I39" s="350"/>
      <c r="J39" s="350"/>
      <c r="K39" s="350"/>
      <c r="L39" s="350"/>
      <c r="M39" s="350">
        <f t="shared" si="1"/>
        <v>0</v>
      </c>
      <c r="N39" s="346"/>
    </row>
    <row r="40" spans="1:14" s="334" customFormat="1">
      <c r="A40" s="346">
        <v>38</v>
      </c>
      <c r="B40" s="346" t="s">
        <v>59</v>
      </c>
      <c r="C40" s="350"/>
      <c r="D40" s="350"/>
      <c r="E40" s="350"/>
      <c r="F40" s="350"/>
      <c r="G40" s="350">
        <f t="shared" si="2"/>
        <v>0</v>
      </c>
      <c r="H40" s="346"/>
      <c r="I40" s="350"/>
      <c r="J40" s="350"/>
      <c r="K40" s="350"/>
      <c r="L40" s="350"/>
      <c r="M40" s="350">
        <f t="shared" si="1"/>
        <v>0</v>
      </c>
      <c r="N40" s="346"/>
    </row>
    <row r="41" spans="1:14" s="333" customFormat="1">
      <c r="A41" s="354">
        <v>39</v>
      </c>
      <c r="B41" s="347" t="s">
        <v>60</v>
      </c>
      <c r="C41" s="348">
        <v>340</v>
      </c>
      <c r="D41" s="348">
        <v>340</v>
      </c>
      <c r="E41" s="348"/>
      <c r="F41" s="348"/>
      <c r="G41" s="348">
        <f t="shared" si="2"/>
        <v>0</v>
      </c>
      <c r="H41" s="347"/>
      <c r="I41" s="357">
        <v>1500</v>
      </c>
      <c r="J41" s="348"/>
      <c r="K41" s="348"/>
      <c r="L41" s="348"/>
      <c r="M41" s="348">
        <f t="shared" si="1"/>
        <v>1500</v>
      </c>
      <c r="N41" s="347"/>
    </row>
    <row r="42" spans="1:14">
      <c r="A42" s="349">
        <v>40</v>
      </c>
      <c r="B42" s="346" t="s">
        <v>61</v>
      </c>
      <c r="C42" s="350">
        <v>12530</v>
      </c>
      <c r="D42" s="350">
        <v>12500</v>
      </c>
      <c r="E42" s="350"/>
      <c r="F42" s="350">
        <v>30</v>
      </c>
      <c r="G42" s="348">
        <f t="shared" si="2"/>
        <v>0</v>
      </c>
      <c r="H42" s="347" t="s">
        <v>62</v>
      </c>
      <c r="I42" s="357">
        <v>24105</v>
      </c>
      <c r="J42" s="350"/>
      <c r="K42" s="350"/>
      <c r="L42" s="350"/>
      <c r="M42" s="348">
        <f t="shared" si="1"/>
        <v>24105</v>
      </c>
      <c r="N42" s="346"/>
    </row>
    <row r="43" spans="1:14" s="334" customFormat="1">
      <c r="A43" s="346">
        <v>41</v>
      </c>
      <c r="B43" s="346" t="s">
        <v>63</v>
      </c>
      <c r="C43" s="350"/>
      <c r="D43" s="350"/>
      <c r="E43" s="350"/>
      <c r="F43" s="350"/>
      <c r="G43" s="348">
        <f t="shared" si="2"/>
        <v>0</v>
      </c>
      <c r="H43" s="347"/>
      <c r="I43" s="357">
        <v>1600</v>
      </c>
      <c r="J43" s="350"/>
      <c r="K43" s="350"/>
      <c r="L43" s="350"/>
      <c r="M43" s="348">
        <f t="shared" si="1"/>
        <v>1600</v>
      </c>
      <c r="N43" s="346"/>
    </row>
    <row r="44" spans="1:14">
      <c r="A44" s="349">
        <v>42</v>
      </c>
      <c r="B44" s="346" t="s">
        <v>64</v>
      </c>
      <c r="C44" s="350">
        <v>3565</v>
      </c>
      <c r="D44" s="350">
        <v>3500</v>
      </c>
      <c r="E44" s="350"/>
      <c r="F44" s="350">
        <v>65</v>
      </c>
      <c r="G44" s="348">
        <f t="shared" si="2"/>
        <v>0</v>
      </c>
      <c r="H44" s="347" t="s">
        <v>65</v>
      </c>
      <c r="I44" s="357"/>
      <c r="J44" s="350"/>
      <c r="K44" s="350"/>
      <c r="L44" s="350"/>
      <c r="M44" s="348">
        <f t="shared" si="1"/>
        <v>0</v>
      </c>
      <c r="N44" s="346"/>
    </row>
    <row r="45" spans="1:14" s="334" customFormat="1">
      <c r="A45" s="346">
        <v>43</v>
      </c>
      <c r="B45" s="346" t="s">
        <v>66</v>
      </c>
      <c r="C45" s="350"/>
      <c r="D45" s="350"/>
      <c r="E45" s="350"/>
      <c r="F45" s="350"/>
      <c r="G45" s="350">
        <f t="shared" si="2"/>
        <v>0</v>
      </c>
      <c r="H45" s="346"/>
      <c r="I45" s="350"/>
      <c r="J45" s="350"/>
      <c r="K45" s="350"/>
      <c r="L45" s="350"/>
      <c r="M45" s="350">
        <f t="shared" si="1"/>
        <v>0</v>
      </c>
      <c r="N45" s="346"/>
    </row>
    <row r="46" spans="1:14" s="333" customFormat="1">
      <c r="A46" s="347">
        <v>44</v>
      </c>
      <c r="B46" s="347" t="s">
        <v>67</v>
      </c>
      <c r="C46" s="348"/>
      <c r="D46" s="348"/>
      <c r="E46" s="348"/>
      <c r="F46" s="348"/>
      <c r="G46" s="348">
        <f t="shared" si="2"/>
        <v>0</v>
      </c>
      <c r="H46" s="347"/>
      <c r="I46" s="357">
        <v>1610</v>
      </c>
      <c r="J46" s="348"/>
      <c r="K46" s="348"/>
      <c r="L46" s="348"/>
      <c r="M46" s="348">
        <f t="shared" si="1"/>
        <v>1610</v>
      </c>
      <c r="N46" s="347"/>
    </row>
    <row r="47" spans="1:14">
      <c r="A47" s="346">
        <v>45</v>
      </c>
      <c r="B47" s="346" t="s">
        <v>68</v>
      </c>
      <c r="C47" s="350">
        <v>10272</v>
      </c>
      <c r="D47" s="350">
        <f>10092-700</f>
        <v>9392</v>
      </c>
      <c r="E47" s="350"/>
      <c r="F47" s="350">
        <v>700</v>
      </c>
      <c r="G47" s="348">
        <f t="shared" si="2"/>
        <v>180</v>
      </c>
      <c r="H47" s="347" t="s">
        <v>69</v>
      </c>
      <c r="I47" s="357">
        <v>5997</v>
      </c>
      <c r="J47" s="350"/>
      <c r="K47" s="350"/>
      <c r="L47" s="350"/>
      <c r="M47" s="348">
        <f t="shared" si="1"/>
        <v>5997</v>
      </c>
      <c r="N47" s="346"/>
    </row>
    <row r="48" spans="1:14">
      <c r="A48" s="349">
        <v>46</v>
      </c>
      <c r="B48" s="346" t="s">
        <v>70</v>
      </c>
      <c r="C48" s="350">
        <v>4480</v>
      </c>
      <c r="D48" s="350"/>
      <c r="E48" s="350"/>
      <c r="F48" s="350"/>
      <c r="G48" s="348">
        <f t="shared" si="2"/>
        <v>4480</v>
      </c>
      <c r="H48" s="347"/>
      <c r="I48" s="357">
        <v>27130</v>
      </c>
      <c r="J48" s="350"/>
      <c r="K48" s="350"/>
      <c r="L48" s="350"/>
      <c r="M48" s="348">
        <f t="shared" si="1"/>
        <v>27130</v>
      </c>
      <c r="N48" s="346"/>
    </row>
    <row r="49" spans="1:14" s="333" customFormat="1">
      <c r="A49" s="347">
        <v>47</v>
      </c>
      <c r="B49" s="347" t="s">
        <v>71</v>
      </c>
      <c r="C49" s="348"/>
      <c r="D49" s="348"/>
      <c r="E49" s="348"/>
      <c r="F49" s="348"/>
      <c r="G49" s="348">
        <f t="shared" si="2"/>
        <v>0</v>
      </c>
      <c r="H49" s="347"/>
      <c r="I49" s="357">
        <v>17400</v>
      </c>
      <c r="J49" s="348"/>
      <c r="K49" s="348"/>
      <c r="L49" s="348"/>
      <c r="M49" s="348">
        <f t="shared" si="1"/>
        <v>17400</v>
      </c>
      <c r="N49" s="347"/>
    </row>
    <row r="50" spans="1:14">
      <c r="A50" s="349">
        <v>48</v>
      </c>
      <c r="B50" s="346" t="s">
        <v>72</v>
      </c>
      <c r="C50" s="350"/>
      <c r="D50" s="350"/>
      <c r="E50" s="350"/>
      <c r="F50" s="350"/>
      <c r="G50" s="348">
        <f t="shared" si="2"/>
        <v>0</v>
      </c>
      <c r="H50" s="347"/>
      <c r="I50" s="357">
        <v>21200</v>
      </c>
      <c r="J50" s="350"/>
      <c r="K50" s="350"/>
      <c r="L50" s="350"/>
      <c r="M50" s="348">
        <f t="shared" si="1"/>
        <v>21200</v>
      </c>
      <c r="N50" s="346"/>
    </row>
    <row r="51" spans="1:14" s="333" customFormat="1">
      <c r="A51" s="347">
        <v>49</v>
      </c>
      <c r="B51" s="347" t="s">
        <v>73</v>
      </c>
      <c r="C51" s="348"/>
      <c r="D51" s="348"/>
      <c r="E51" s="348"/>
      <c r="F51" s="348"/>
      <c r="G51" s="348">
        <f t="shared" si="2"/>
        <v>0</v>
      </c>
      <c r="H51" s="347"/>
      <c r="I51" s="357">
        <v>29195</v>
      </c>
      <c r="J51" s="348"/>
      <c r="K51" s="348"/>
      <c r="L51" s="348"/>
      <c r="M51" s="348">
        <f t="shared" si="1"/>
        <v>29195</v>
      </c>
      <c r="N51" s="347"/>
    </row>
    <row r="52" spans="1:14" s="333" customFormat="1">
      <c r="A52" s="347">
        <v>50</v>
      </c>
      <c r="B52" s="347" t="s">
        <v>74</v>
      </c>
      <c r="C52" s="348"/>
      <c r="D52" s="348"/>
      <c r="E52" s="348"/>
      <c r="F52" s="348"/>
      <c r="G52" s="348">
        <f t="shared" si="2"/>
        <v>0</v>
      </c>
      <c r="H52" s="347"/>
      <c r="I52" s="357">
        <v>3616</v>
      </c>
      <c r="J52" s="348"/>
      <c r="K52" s="348"/>
      <c r="L52" s="348"/>
      <c r="M52" s="348">
        <f t="shared" si="1"/>
        <v>3616</v>
      </c>
      <c r="N52" s="347"/>
    </row>
    <row r="53" spans="1:14" s="334" customFormat="1">
      <c r="A53" s="346">
        <v>51</v>
      </c>
      <c r="B53" s="346" t="s">
        <v>75</v>
      </c>
      <c r="C53" s="350">
        <v>2370</v>
      </c>
      <c r="D53" s="350">
        <v>2370</v>
      </c>
      <c r="E53" s="350"/>
      <c r="F53" s="350"/>
      <c r="G53" s="350">
        <f t="shared" si="2"/>
        <v>0</v>
      </c>
      <c r="H53" s="346"/>
      <c r="I53" s="357">
        <v>0</v>
      </c>
      <c r="J53" s="350"/>
      <c r="K53" s="350"/>
      <c r="L53" s="350"/>
      <c r="M53" s="350">
        <f t="shared" si="1"/>
        <v>0</v>
      </c>
      <c r="N53" s="346"/>
    </row>
    <row r="54" spans="1:14" s="334" customFormat="1">
      <c r="A54" s="346">
        <v>52</v>
      </c>
      <c r="B54" s="346" t="s">
        <v>76</v>
      </c>
      <c r="C54" s="350"/>
      <c r="D54" s="350"/>
      <c r="E54" s="350"/>
      <c r="F54" s="350"/>
      <c r="G54" s="350">
        <f t="shared" si="2"/>
        <v>0</v>
      </c>
      <c r="H54" s="346"/>
      <c r="I54" s="357">
        <v>27940</v>
      </c>
      <c r="J54" s="350"/>
      <c r="K54" s="350"/>
      <c r="L54" s="350"/>
      <c r="M54" s="350">
        <f t="shared" si="1"/>
        <v>27940</v>
      </c>
      <c r="N54" s="346"/>
    </row>
    <row r="55" spans="1:14">
      <c r="A55" s="349">
        <v>53</v>
      </c>
      <c r="B55" s="346" t="s">
        <v>77</v>
      </c>
      <c r="C55" s="350">
        <v>1325</v>
      </c>
      <c r="D55" s="350">
        <v>1325</v>
      </c>
      <c r="E55" s="350"/>
      <c r="F55" s="350"/>
      <c r="G55" s="350">
        <f t="shared" si="2"/>
        <v>0</v>
      </c>
      <c r="H55" s="346"/>
      <c r="I55" s="357">
        <v>41943</v>
      </c>
      <c r="J55" s="350">
        <v>3675</v>
      </c>
      <c r="K55" s="350"/>
      <c r="L55" s="350"/>
      <c r="M55" s="350">
        <f t="shared" si="1"/>
        <v>38268</v>
      </c>
      <c r="N55" s="346"/>
    </row>
    <row r="56" spans="1:14">
      <c r="A56" s="349">
        <v>54</v>
      </c>
      <c r="B56" s="346" t="s">
        <v>78</v>
      </c>
      <c r="C56" s="350">
        <v>15850</v>
      </c>
      <c r="D56" s="350">
        <v>5000</v>
      </c>
      <c r="E56" s="350"/>
      <c r="F56" s="350"/>
      <c r="G56" s="350">
        <f t="shared" si="2"/>
        <v>10850</v>
      </c>
      <c r="H56" s="346"/>
      <c r="I56" s="357">
        <v>3500</v>
      </c>
      <c r="J56" s="350"/>
      <c r="K56" s="350"/>
      <c r="L56" s="350"/>
      <c r="M56" s="350">
        <f t="shared" si="1"/>
        <v>3500</v>
      </c>
      <c r="N56" s="346"/>
    </row>
    <row r="57" spans="1:14" s="334" customFormat="1">
      <c r="A57" s="346">
        <v>55</v>
      </c>
      <c r="B57" s="346" t="s">
        <v>79</v>
      </c>
      <c r="C57" s="350"/>
      <c r="D57" s="350"/>
      <c r="E57" s="350"/>
      <c r="F57" s="350"/>
      <c r="G57" s="350">
        <f t="shared" si="2"/>
        <v>0</v>
      </c>
      <c r="H57" s="346"/>
      <c r="I57" s="350"/>
      <c r="J57" s="350"/>
      <c r="K57" s="350"/>
      <c r="L57" s="350"/>
      <c r="M57" s="350">
        <f t="shared" si="1"/>
        <v>0</v>
      </c>
      <c r="N57" s="346"/>
    </row>
    <row r="58" spans="1:14" s="334" customFormat="1">
      <c r="A58" s="346">
        <v>56</v>
      </c>
      <c r="B58" s="346" t="s">
        <v>80</v>
      </c>
      <c r="C58" s="350">
        <v>15610</v>
      </c>
      <c r="D58" s="350">
        <v>15610</v>
      </c>
      <c r="E58" s="350"/>
      <c r="F58" s="350"/>
      <c r="G58" s="350">
        <f t="shared" si="2"/>
        <v>0</v>
      </c>
      <c r="H58" s="346"/>
      <c r="I58" s="357"/>
      <c r="J58" s="350"/>
      <c r="K58" s="350"/>
      <c r="L58" s="350"/>
      <c r="M58" s="350">
        <f t="shared" si="1"/>
        <v>0</v>
      </c>
      <c r="N58" s="346"/>
    </row>
    <row r="59" spans="1:14" s="334" customFormat="1">
      <c r="A59" s="346">
        <v>57</v>
      </c>
      <c r="B59" s="346" t="s">
        <v>81</v>
      </c>
      <c r="C59" s="350"/>
      <c r="D59" s="350"/>
      <c r="E59" s="350"/>
      <c r="F59" s="350"/>
      <c r="G59" s="350">
        <f t="shared" si="2"/>
        <v>0</v>
      </c>
      <c r="H59" s="346"/>
      <c r="I59" s="350"/>
      <c r="J59" s="350"/>
      <c r="K59" s="350"/>
      <c r="L59" s="350"/>
      <c r="M59" s="350">
        <f t="shared" si="1"/>
        <v>0</v>
      </c>
      <c r="N59" s="346"/>
    </row>
    <row r="60" spans="1:14" s="334" customFormat="1">
      <c r="A60" s="346">
        <v>58</v>
      </c>
      <c r="B60" s="346" t="s">
        <v>82</v>
      </c>
      <c r="C60" s="350"/>
      <c r="D60" s="350"/>
      <c r="E60" s="350"/>
      <c r="F60" s="350"/>
      <c r="G60" s="350">
        <f t="shared" si="2"/>
        <v>0</v>
      </c>
      <c r="H60" s="346"/>
      <c r="I60" s="357">
        <v>2300</v>
      </c>
      <c r="J60" s="350"/>
      <c r="K60" s="350"/>
      <c r="L60" s="350"/>
      <c r="M60" s="350">
        <f t="shared" si="1"/>
        <v>2300</v>
      </c>
      <c r="N60" s="346"/>
    </row>
    <row r="61" spans="1:14">
      <c r="A61" s="349">
        <v>59</v>
      </c>
      <c r="B61" s="346" t="s">
        <v>83</v>
      </c>
      <c r="C61" s="350">
        <v>2160</v>
      </c>
      <c r="D61" s="350">
        <v>2160</v>
      </c>
      <c r="E61" s="350"/>
      <c r="F61" s="350"/>
      <c r="G61" s="350">
        <f t="shared" si="2"/>
        <v>0</v>
      </c>
      <c r="H61" s="346"/>
      <c r="I61" s="357">
        <v>3620</v>
      </c>
      <c r="J61" s="350">
        <v>3620</v>
      </c>
      <c r="K61" s="350"/>
      <c r="L61" s="350"/>
      <c r="M61" s="350">
        <f t="shared" si="1"/>
        <v>0</v>
      </c>
      <c r="N61" s="346"/>
    </row>
    <row r="62" spans="1:14">
      <c r="A62" s="349">
        <v>60</v>
      </c>
      <c r="B62" s="346" t="s">
        <v>84</v>
      </c>
      <c r="C62" s="350">
        <v>7950</v>
      </c>
      <c r="D62" s="350">
        <v>2000</v>
      </c>
      <c r="E62" s="350"/>
      <c r="F62" s="350">
        <v>300</v>
      </c>
      <c r="G62" s="350">
        <f t="shared" si="2"/>
        <v>5650</v>
      </c>
      <c r="H62" s="346" t="s">
        <v>85</v>
      </c>
      <c r="I62" s="357">
        <v>14450</v>
      </c>
      <c r="J62" s="350"/>
      <c r="K62" s="350"/>
      <c r="L62" s="350">
        <v>2000</v>
      </c>
      <c r="M62" s="350">
        <f t="shared" si="1"/>
        <v>12450</v>
      </c>
      <c r="N62" s="346" t="s">
        <v>86</v>
      </c>
    </row>
    <row r="63" spans="1:14" s="334" customFormat="1">
      <c r="A63" s="349">
        <v>61</v>
      </c>
      <c r="B63" s="346" t="s">
        <v>87</v>
      </c>
      <c r="C63" s="350"/>
      <c r="D63" s="350"/>
      <c r="E63" s="350"/>
      <c r="F63" s="350"/>
      <c r="G63" s="350">
        <f t="shared" si="2"/>
        <v>0</v>
      </c>
      <c r="H63" s="346"/>
      <c r="I63" s="357"/>
      <c r="J63" s="350"/>
      <c r="K63" s="350"/>
      <c r="L63" s="350"/>
      <c r="M63" s="350">
        <f t="shared" si="1"/>
        <v>0</v>
      </c>
      <c r="N63" s="346"/>
    </row>
    <row r="64" spans="1:14" ht="28.5">
      <c r="A64" s="349">
        <v>62</v>
      </c>
      <c r="B64" s="346" t="s">
        <v>88</v>
      </c>
      <c r="C64" s="350">
        <v>20960</v>
      </c>
      <c r="D64" s="350">
        <v>1000</v>
      </c>
      <c r="E64" s="350"/>
      <c r="F64" s="350">
        <v>30</v>
      </c>
      <c r="G64" s="348">
        <f t="shared" si="2"/>
        <v>19930</v>
      </c>
      <c r="H64" s="347" t="s">
        <v>62</v>
      </c>
      <c r="I64" s="357">
        <v>2460</v>
      </c>
      <c r="J64" s="350"/>
      <c r="K64" s="350"/>
      <c r="L64" s="350"/>
      <c r="M64" s="348">
        <f t="shared" si="1"/>
        <v>2460</v>
      </c>
      <c r="N64" s="346"/>
    </row>
    <row r="65" spans="1:14" s="333" customFormat="1">
      <c r="A65" s="347">
        <v>63</v>
      </c>
      <c r="B65" s="347" t="s">
        <v>89</v>
      </c>
      <c r="C65" s="348"/>
      <c r="D65" s="348"/>
      <c r="E65" s="348"/>
      <c r="F65" s="348"/>
      <c r="G65" s="348">
        <f t="shared" si="2"/>
        <v>0</v>
      </c>
      <c r="H65" s="347"/>
      <c r="I65" s="357">
        <v>29774</v>
      </c>
      <c r="J65" s="348"/>
      <c r="K65" s="348"/>
      <c r="L65" s="348"/>
      <c r="M65" s="348">
        <f t="shared" si="1"/>
        <v>29774</v>
      </c>
      <c r="N65" s="347"/>
    </row>
    <row r="66" spans="1:14" s="333" customFormat="1">
      <c r="A66" s="347">
        <v>64</v>
      </c>
      <c r="B66" s="347" t="s">
        <v>90</v>
      </c>
      <c r="C66" s="348"/>
      <c r="D66" s="348"/>
      <c r="E66" s="348"/>
      <c r="F66" s="348"/>
      <c r="G66" s="348">
        <f t="shared" si="2"/>
        <v>0</v>
      </c>
      <c r="H66" s="347"/>
      <c r="I66" s="357">
        <v>36780</v>
      </c>
      <c r="J66" s="348"/>
      <c r="K66" s="348"/>
      <c r="L66" s="348"/>
      <c r="M66" s="348">
        <f t="shared" si="1"/>
        <v>36780</v>
      </c>
      <c r="N66" s="347"/>
    </row>
    <row r="67" spans="1:14" s="333" customFormat="1">
      <c r="A67" s="347">
        <v>65</v>
      </c>
      <c r="B67" s="347" t="s">
        <v>91</v>
      </c>
      <c r="C67" s="348"/>
      <c r="D67" s="348"/>
      <c r="E67" s="348"/>
      <c r="F67" s="348"/>
      <c r="G67" s="348">
        <f t="shared" si="2"/>
        <v>0</v>
      </c>
      <c r="H67" s="347"/>
      <c r="I67" s="357">
        <v>2700</v>
      </c>
      <c r="J67" s="348"/>
      <c r="K67" s="348"/>
      <c r="L67" s="348"/>
      <c r="M67" s="348">
        <f t="shared" si="1"/>
        <v>2700</v>
      </c>
      <c r="N67" s="347"/>
    </row>
    <row r="68" spans="1:14" s="334" customFormat="1">
      <c r="A68" s="349">
        <v>66</v>
      </c>
      <c r="B68" s="346" t="s">
        <v>92</v>
      </c>
      <c r="C68" s="350">
        <v>4290</v>
      </c>
      <c r="D68" s="350">
        <v>4290</v>
      </c>
      <c r="E68" s="350"/>
      <c r="F68" s="350"/>
      <c r="G68" s="350">
        <f t="shared" si="2"/>
        <v>0</v>
      </c>
      <c r="H68" s="346"/>
      <c r="I68" s="357">
        <v>500</v>
      </c>
      <c r="J68" s="350"/>
      <c r="K68" s="350"/>
      <c r="L68" s="350"/>
      <c r="M68" s="350">
        <f t="shared" si="1"/>
        <v>500</v>
      </c>
      <c r="N68" s="346"/>
    </row>
    <row r="69" spans="1:14" s="334" customFormat="1">
      <c r="A69" s="346">
        <v>67</v>
      </c>
      <c r="B69" s="346" t="s">
        <v>93</v>
      </c>
      <c r="C69" s="350">
        <v>6969.5</v>
      </c>
      <c r="D69" s="350">
        <v>6900</v>
      </c>
      <c r="E69" s="350"/>
      <c r="F69" s="350">
        <v>69.5</v>
      </c>
      <c r="G69" s="350">
        <f t="shared" ref="G69:G75" si="4">C69-D69+E69-F69</f>
        <v>0</v>
      </c>
      <c r="H69" s="346" t="s">
        <v>94</v>
      </c>
      <c r="I69" s="357"/>
      <c r="J69" s="350"/>
      <c r="K69" s="350"/>
      <c r="L69" s="350"/>
      <c r="M69" s="350">
        <f t="shared" ref="M69:M132" si="5">I69-J69+K69-L69</f>
        <v>0</v>
      </c>
      <c r="N69" s="346"/>
    </row>
    <row r="70" spans="1:14">
      <c r="A70" s="346">
        <v>68</v>
      </c>
      <c r="B70" s="346" t="s">
        <v>95</v>
      </c>
      <c r="C70" s="350"/>
      <c r="D70" s="350"/>
      <c r="E70" s="350"/>
      <c r="F70" s="350"/>
      <c r="G70" s="350">
        <f t="shared" si="4"/>
        <v>0</v>
      </c>
      <c r="H70" s="346"/>
      <c r="I70" s="357">
        <v>20825</v>
      </c>
      <c r="J70" s="350"/>
      <c r="K70" s="350"/>
      <c r="L70" s="350"/>
      <c r="M70" s="350">
        <f t="shared" si="5"/>
        <v>20825</v>
      </c>
      <c r="N70" s="346"/>
    </row>
    <row r="71" spans="1:14" s="334" customFormat="1">
      <c r="A71" s="346">
        <v>69</v>
      </c>
      <c r="B71" s="346" t="s">
        <v>96</v>
      </c>
      <c r="C71" s="350"/>
      <c r="D71" s="350"/>
      <c r="E71" s="350"/>
      <c r="F71" s="350"/>
      <c r="G71" s="350">
        <f t="shared" si="4"/>
        <v>0</v>
      </c>
      <c r="H71" s="346"/>
      <c r="I71" s="357">
        <v>54300</v>
      </c>
      <c r="J71" s="350"/>
      <c r="K71" s="350"/>
      <c r="L71" s="350"/>
      <c r="M71" s="350">
        <f t="shared" si="5"/>
        <v>54300</v>
      </c>
      <c r="N71" s="346"/>
    </row>
    <row r="72" spans="1:14" s="334" customFormat="1">
      <c r="A72" s="346">
        <v>70</v>
      </c>
      <c r="B72" s="346" t="s">
        <v>97</v>
      </c>
      <c r="C72" s="350"/>
      <c r="D72" s="350"/>
      <c r="E72" s="350"/>
      <c r="F72" s="350"/>
      <c r="G72" s="350">
        <f t="shared" si="4"/>
        <v>0</v>
      </c>
      <c r="H72" s="346"/>
      <c r="I72" s="357">
        <v>10580</v>
      </c>
      <c r="J72" s="350"/>
      <c r="K72" s="350"/>
      <c r="L72" s="350"/>
      <c r="M72" s="350">
        <f t="shared" si="5"/>
        <v>10580</v>
      </c>
      <c r="N72" s="346"/>
    </row>
    <row r="73" spans="1:14" s="334" customFormat="1">
      <c r="A73" s="346">
        <v>71</v>
      </c>
      <c r="B73" s="346" t="s">
        <v>98</v>
      </c>
      <c r="C73" s="350"/>
      <c r="D73" s="350"/>
      <c r="E73" s="350"/>
      <c r="F73" s="350"/>
      <c r="G73" s="350">
        <f t="shared" si="4"/>
        <v>0</v>
      </c>
      <c r="H73" s="346"/>
      <c r="I73" s="357">
        <v>8036</v>
      </c>
      <c r="J73" s="350"/>
      <c r="K73" s="350"/>
      <c r="L73" s="350"/>
      <c r="M73" s="350">
        <f t="shared" si="5"/>
        <v>8036</v>
      </c>
      <c r="N73" s="346"/>
    </row>
    <row r="74" spans="1:14" s="333" customFormat="1">
      <c r="A74" s="347">
        <v>72</v>
      </c>
      <c r="B74" s="347" t="s">
        <v>99</v>
      </c>
      <c r="C74" s="348"/>
      <c r="D74" s="348"/>
      <c r="E74" s="348"/>
      <c r="F74" s="348"/>
      <c r="G74" s="348">
        <f t="shared" si="4"/>
        <v>0</v>
      </c>
      <c r="H74" s="347"/>
      <c r="I74" s="357">
        <v>2210</v>
      </c>
      <c r="J74" s="348"/>
      <c r="K74" s="348"/>
      <c r="L74" s="348"/>
      <c r="M74" s="348">
        <f t="shared" si="5"/>
        <v>2210</v>
      </c>
      <c r="N74" s="347"/>
    </row>
    <row r="75" spans="1:14" s="333" customFormat="1">
      <c r="A75" s="347">
        <v>73</v>
      </c>
      <c r="B75" s="347" t="s">
        <v>100</v>
      </c>
      <c r="C75" s="348"/>
      <c r="D75" s="348"/>
      <c r="E75" s="348"/>
      <c r="F75" s="348"/>
      <c r="G75" s="348">
        <f t="shared" si="4"/>
        <v>0</v>
      </c>
      <c r="H75" s="347"/>
      <c r="I75" s="357">
        <v>5910</v>
      </c>
      <c r="J75" s="348"/>
      <c r="K75" s="348"/>
      <c r="L75" s="348"/>
      <c r="M75" s="348">
        <f t="shared" si="5"/>
        <v>5910</v>
      </c>
      <c r="N75" s="347"/>
    </row>
    <row r="76" spans="1:14" s="333" customFormat="1">
      <c r="A76" s="347">
        <v>74</v>
      </c>
      <c r="B76" s="347" t="s">
        <v>101</v>
      </c>
      <c r="C76" s="348"/>
      <c r="D76" s="348"/>
      <c r="E76" s="348"/>
      <c r="F76" s="348"/>
      <c r="G76" s="348">
        <f t="shared" si="2"/>
        <v>0</v>
      </c>
      <c r="H76" s="347"/>
      <c r="I76" s="357">
        <v>1314</v>
      </c>
      <c r="J76" s="348"/>
      <c r="K76" s="348"/>
      <c r="L76" s="348"/>
      <c r="M76" s="348">
        <f t="shared" si="5"/>
        <v>1314</v>
      </c>
      <c r="N76" s="347"/>
    </row>
    <row r="77" spans="1:14" s="333" customFormat="1">
      <c r="A77" s="347">
        <v>75</v>
      </c>
      <c r="B77" s="347" t="s">
        <v>102</v>
      </c>
      <c r="C77" s="348"/>
      <c r="D77" s="348"/>
      <c r="E77" s="348"/>
      <c r="F77" s="348"/>
      <c r="G77" s="348">
        <f t="shared" ref="G77:G140" si="6">C77-D77+E77-F77</f>
        <v>0</v>
      </c>
      <c r="H77" s="347"/>
      <c r="I77" s="357">
        <v>9035</v>
      </c>
      <c r="J77" s="348"/>
      <c r="K77" s="348"/>
      <c r="L77" s="348"/>
      <c r="M77" s="348">
        <f t="shared" si="5"/>
        <v>9035</v>
      </c>
      <c r="N77" s="347"/>
    </row>
    <row r="78" spans="1:14" s="333" customFormat="1">
      <c r="A78" s="347">
        <v>76</v>
      </c>
      <c r="B78" s="347" t="s">
        <v>103</v>
      </c>
      <c r="C78" s="348"/>
      <c r="D78" s="348"/>
      <c r="E78" s="348"/>
      <c r="F78" s="348"/>
      <c r="G78" s="348">
        <f t="shared" si="6"/>
        <v>0</v>
      </c>
      <c r="H78" s="347"/>
      <c r="I78" s="357">
        <v>1835</v>
      </c>
      <c r="J78" s="348"/>
      <c r="K78" s="348"/>
      <c r="L78" s="348"/>
      <c r="M78" s="348">
        <f t="shared" si="5"/>
        <v>1835</v>
      </c>
      <c r="N78" s="347"/>
    </row>
    <row r="79" spans="1:14" s="333" customFormat="1">
      <c r="A79" s="347">
        <v>77</v>
      </c>
      <c r="B79" s="347" t="s">
        <v>104</v>
      </c>
      <c r="C79" s="348"/>
      <c r="D79" s="348"/>
      <c r="E79" s="348"/>
      <c r="F79" s="348"/>
      <c r="G79" s="348">
        <f t="shared" si="6"/>
        <v>0</v>
      </c>
      <c r="H79" s="347"/>
      <c r="I79" s="357">
        <v>540</v>
      </c>
      <c r="J79" s="348"/>
      <c r="K79" s="348"/>
      <c r="L79" s="348"/>
      <c r="M79" s="348">
        <f t="shared" si="5"/>
        <v>540</v>
      </c>
      <c r="N79" s="347"/>
    </row>
    <row r="80" spans="1:14" s="334" customFormat="1">
      <c r="A80" s="349">
        <v>78</v>
      </c>
      <c r="B80" s="346" t="s">
        <v>105</v>
      </c>
      <c r="C80" s="350"/>
      <c r="D80" s="350"/>
      <c r="E80" s="350"/>
      <c r="F80" s="350"/>
      <c r="G80" s="350">
        <f t="shared" si="6"/>
        <v>0</v>
      </c>
      <c r="H80" s="346"/>
      <c r="I80" s="350"/>
      <c r="J80" s="350"/>
      <c r="K80" s="350"/>
      <c r="L80" s="350"/>
      <c r="M80" s="350">
        <f t="shared" si="5"/>
        <v>0</v>
      </c>
      <c r="N80" s="346"/>
    </row>
    <row r="81" spans="1:14" s="333" customFormat="1">
      <c r="A81" s="347">
        <v>79</v>
      </c>
      <c r="B81" s="347" t="s">
        <v>106</v>
      </c>
      <c r="C81" s="348"/>
      <c r="D81" s="348"/>
      <c r="E81" s="348"/>
      <c r="F81" s="348"/>
      <c r="G81" s="348">
        <f t="shared" si="6"/>
        <v>0</v>
      </c>
      <c r="H81" s="347"/>
      <c r="I81" s="357">
        <v>6380</v>
      </c>
      <c r="J81" s="348"/>
      <c r="K81" s="348"/>
      <c r="L81" s="348"/>
      <c r="M81" s="348">
        <f t="shared" si="5"/>
        <v>6380</v>
      </c>
      <c r="N81" s="347"/>
    </row>
    <row r="82" spans="1:14" s="334" customFormat="1">
      <c r="A82" s="349">
        <v>80</v>
      </c>
      <c r="B82" s="346" t="s">
        <v>107</v>
      </c>
      <c r="C82" s="350">
        <v>9705</v>
      </c>
      <c r="D82" s="350">
        <f>9705-155</f>
        <v>9550</v>
      </c>
      <c r="E82" s="350"/>
      <c r="F82" s="350">
        <v>155</v>
      </c>
      <c r="G82" s="350">
        <f t="shared" si="6"/>
        <v>0</v>
      </c>
      <c r="H82" s="346" t="s">
        <v>108</v>
      </c>
      <c r="I82" s="357">
        <v>3005</v>
      </c>
      <c r="J82" s="350">
        <v>3005</v>
      </c>
      <c r="K82" s="350"/>
      <c r="L82" s="350"/>
      <c r="M82" s="350">
        <f t="shared" si="5"/>
        <v>0</v>
      </c>
      <c r="N82" s="346"/>
    </row>
    <row r="83" spans="1:14" s="334" customFormat="1">
      <c r="A83" s="346">
        <v>81</v>
      </c>
      <c r="B83" s="346" t="s">
        <v>109</v>
      </c>
      <c r="C83" s="350"/>
      <c r="D83" s="350"/>
      <c r="E83" s="350"/>
      <c r="F83" s="350"/>
      <c r="G83" s="350">
        <f t="shared" si="6"/>
        <v>0</v>
      </c>
      <c r="H83" s="346"/>
      <c r="I83" s="357">
        <v>16600</v>
      </c>
      <c r="J83" s="350"/>
      <c r="K83" s="350"/>
      <c r="L83" s="350"/>
      <c r="M83" s="350">
        <f t="shared" si="5"/>
        <v>16600</v>
      </c>
      <c r="N83" s="346"/>
    </row>
    <row r="84" spans="1:14" s="334" customFormat="1">
      <c r="A84" s="346">
        <v>82</v>
      </c>
      <c r="B84" s="346" t="s">
        <v>110</v>
      </c>
      <c r="C84" s="350">
        <v>7050</v>
      </c>
      <c r="D84" s="350">
        <v>7000</v>
      </c>
      <c r="E84" s="350"/>
      <c r="F84" s="350">
        <v>50</v>
      </c>
      <c r="G84" s="350">
        <f t="shared" si="6"/>
        <v>0</v>
      </c>
      <c r="H84" s="346" t="s">
        <v>31</v>
      </c>
      <c r="I84" s="357"/>
      <c r="J84" s="350"/>
      <c r="K84" s="350"/>
      <c r="L84" s="350"/>
      <c r="M84" s="350">
        <f t="shared" si="5"/>
        <v>0</v>
      </c>
      <c r="N84" s="346"/>
    </row>
    <row r="85" spans="1:14" s="334" customFormat="1">
      <c r="A85" s="346">
        <v>83</v>
      </c>
      <c r="B85" s="346" t="s">
        <v>111</v>
      </c>
      <c r="C85" s="350"/>
      <c r="D85" s="350"/>
      <c r="E85" s="350"/>
      <c r="F85" s="350"/>
      <c r="G85" s="350">
        <f t="shared" si="6"/>
        <v>0</v>
      </c>
      <c r="H85" s="346"/>
      <c r="I85" s="357">
        <v>1620</v>
      </c>
      <c r="J85" s="350"/>
      <c r="K85" s="350"/>
      <c r="L85" s="350"/>
      <c r="M85" s="350">
        <f t="shared" si="5"/>
        <v>1620</v>
      </c>
      <c r="N85" s="346"/>
    </row>
    <row r="86" spans="1:14" s="335" customFormat="1">
      <c r="A86" s="349">
        <v>84</v>
      </c>
      <c r="B86" s="349" t="s">
        <v>112</v>
      </c>
      <c r="C86" s="352">
        <v>13440</v>
      </c>
      <c r="D86" s="352">
        <v>13440</v>
      </c>
      <c r="E86" s="352"/>
      <c r="F86" s="352"/>
      <c r="G86" s="352">
        <f t="shared" si="6"/>
        <v>0</v>
      </c>
      <c r="H86" s="362"/>
      <c r="I86" s="359">
        <v>2290</v>
      </c>
      <c r="J86" s="352">
        <v>2290</v>
      </c>
      <c r="K86" s="352"/>
      <c r="L86" s="352"/>
      <c r="M86" s="352">
        <f t="shared" si="5"/>
        <v>0</v>
      </c>
      <c r="N86" s="349"/>
    </row>
    <row r="87" spans="1:14">
      <c r="A87" s="346">
        <v>85</v>
      </c>
      <c r="B87" s="346" t="s">
        <v>113</v>
      </c>
      <c r="C87" s="350"/>
      <c r="D87" s="350"/>
      <c r="E87" s="350">
        <v>17630</v>
      </c>
      <c r="F87" s="350"/>
      <c r="G87" s="350">
        <f t="shared" si="6"/>
        <v>17630</v>
      </c>
      <c r="H87" s="346" t="s">
        <v>114</v>
      </c>
      <c r="I87" s="357"/>
      <c r="J87" s="350"/>
      <c r="K87" s="350"/>
      <c r="L87" s="350"/>
      <c r="M87" s="350">
        <f t="shared" si="5"/>
        <v>0</v>
      </c>
    </row>
    <row r="88" spans="1:14" s="334" customFormat="1">
      <c r="A88" s="346">
        <v>86</v>
      </c>
      <c r="B88" s="346" t="s">
        <v>115</v>
      </c>
      <c r="C88" s="350"/>
      <c r="D88" s="350"/>
      <c r="E88" s="350"/>
      <c r="F88" s="350"/>
      <c r="G88" s="350">
        <f t="shared" si="6"/>
        <v>0</v>
      </c>
      <c r="H88" s="346"/>
      <c r="I88" s="357">
        <v>73182</v>
      </c>
      <c r="J88" s="350"/>
      <c r="K88" s="350"/>
      <c r="L88" s="350"/>
      <c r="M88" s="350">
        <f t="shared" si="5"/>
        <v>73182</v>
      </c>
      <c r="N88" s="346"/>
    </row>
    <row r="89" spans="1:14">
      <c r="A89" s="349">
        <v>87</v>
      </c>
      <c r="B89" s="346" t="s">
        <v>116</v>
      </c>
      <c r="C89" s="350">
        <v>2800</v>
      </c>
      <c r="D89" s="350">
        <v>2800</v>
      </c>
      <c r="E89" s="350"/>
      <c r="F89" s="350"/>
      <c r="G89" s="350">
        <f t="shared" si="6"/>
        <v>0</v>
      </c>
      <c r="H89" s="346"/>
      <c r="I89" s="357">
        <f>14846+7160</f>
        <v>22006</v>
      </c>
      <c r="J89" s="350">
        <v>7160</v>
      </c>
      <c r="K89" s="350"/>
      <c r="L89" s="350"/>
      <c r="M89" s="350">
        <f t="shared" si="5"/>
        <v>14846</v>
      </c>
      <c r="N89" s="346"/>
    </row>
    <row r="90" spans="1:14" s="334" customFormat="1">
      <c r="A90" s="346">
        <v>88</v>
      </c>
      <c r="B90" s="346" t="s">
        <v>117</v>
      </c>
      <c r="C90" s="350"/>
      <c r="D90" s="350"/>
      <c r="E90" s="350"/>
      <c r="F90" s="350"/>
      <c r="G90" s="350">
        <f t="shared" si="6"/>
        <v>0</v>
      </c>
      <c r="H90" s="346"/>
      <c r="I90" s="357">
        <v>375</v>
      </c>
      <c r="J90" s="350"/>
      <c r="K90" s="350"/>
      <c r="L90" s="350"/>
      <c r="M90" s="350">
        <f t="shared" si="5"/>
        <v>375</v>
      </c>
      <c r="N90" s="346"/>
    </row>
    <row r="91" spans="1:14" s="334" customFormat="1">
      <c r="A91" s="346">
        <v>89</v>
      </c>
      <c r="B91" s="346" t="s">
        <v>118</v>
      </c>
      <c r="C91" s="350"/>
      <c r="D91" s="350"/>
      <c r="E91" s="350"/>
      <c r="F91" s="350"/>
      <c r="G91" s="350">
        <f t="shared" si="6"/>
        <v>0</v>
      </c>
      <c r="H91" s="346"/>
      <c r="I91" s="357">
        <v>900</v>
      </c>
      <c r="J91" s="350"/>
      <c r="K91" s="350"/>
      <c r="L91" s="350"/>
      <c r="M91" s="350">
        <f t="shared" si="5"/>
        <v>900</v>
      </c>
      <c r="N91" s="346"/>
    </row>
    <row r="92" spans="1:14" s="334" customFormat="1">
      <c r="A92" s="346">
        <v>90</v>
      </c>
      <c r="B92" s="346" t="s">
        <v>119</v>
      </c>
      <c r="C92" s="350"/>
      <c r="D92" s="350"/>
      <c r="E92" s="350"/>
      <c r="F92" s="350"/>
      <c r="G92" s="350">
        <f t="shared" si="6"/>
        <v>0</v>
      </c>
      <c r="H92" s="346"/>
      <c r="I92" s="357">
        <v>500</v>
      </c>
      <c r="J92" s="350"/>
      <c r="K92" s="350"/>
      <c r="L92" s="350"/>
      <c r="M92" s="350">
        <f t="shared" si="5"/>
        <v>500</v>
      </c>
      <c r="N92" s="346"/>
    </row>
    <row r="93" spans="1:14" s="334" customFormat="1">
      <c r="A93" s="346">
        <v>91</v>
      </c>
      <c r="B93" s="346" t="s">
        <v>120</v>
      </c>
      <c r="C93" s="350"/>
      <c r="D93" s="350"/>
      <c r="E93" s="350"/>
      <c r="F93" s="350"/>
      <c r="G93" s="350">
        <f t="shared" si="6"/>
        <v>0</v>
      </c>
      <c r="H93" s="346"/>
      <c r="I93" s="357">
        <v>8670</v>
      </c>
      <c r="J93" s="350"/>
      <c r="K93" s="350"/>
      <c r="L93" s="350"/>
      <c r="M93" s="350">
        <f t="shared" si="5"/>
        <v>8670</v>
      </c>
      <c r="N93" s="346"/>
    </row>
    <row r="94" spans="1:14">
      <c r="A94" s="349">
        <v>92</v>
      </c>
      <c r="B94" s="346" t="s">
        <v>121</v>
      </c>
      <c r="C94" s="350">
        <v>37955</v>
      </c>
      <c r="D94" s="350"/>
      <c r="E94" s="350"/>
      <c r="F94" s="350"/>
      <c r="G94" s="350">
        <f t="shared" si="6"/>
        <v>37955</v>
      </c>
      <c r="H94" s="346"/>
      <c r="I94" s="357">
        <v>63775</v>
      </c>
      <c r="J94" s="350"/>
      <c r="K94" s="350"/>
      <c r="L94" s="350"/>
      <c r="M94" s="350">
        <f t="shared" si="5"/>
        <v>63775</v>
      </c>
      <c r="N94" s="346"/>
    </row>
    <row r="95" spans="1:14" s="334" customFormat="1">
      <c r="A95" s="346">
        <v>93</v>
      </c>
      <c r="B95" s="346" t="s">
        <v>122</v>
      </c>
      <c r="C95" s="350"/>
      <c r="D95" s="350"/>
      <c r="E95" s="350"/>
      <c r="F95" s="350"/>
      <c r="G95" s="350">
        <f t="shared" si="6"/>
        <v>0</v>
      </c>
      <c r="H95" s="346"/>
      <c r="I95" s="357">
        <v>3525</v>
      </c>
      <c r="J95" s="350"/>
      <c r="K95" s="350"/>
      <c r="L95" s="350"/>
      <c r="M95" s="350">
        <f t="shared" si="5"/>
        <v>3525</v>
      </c>
      <c r="N95" s="346"/>
    </row>
    <row r="96" spans="1:14" s="334" customFormat="1">
      <c r="A96" s="346">
        <v>94</v>
      </c>
      <c r="B96" s="346" t="s">
        <v>123</v>
      </c>
      <c r="C96" s="350"/>
      <c r="D96" s="350"/>
      <c r="E96" s="350"/>
      <c r="F96" s="350"/>
      <c r="G96" s="350">
        <f t="shared" si="6"/>
        <v>0</v>
      </c>
      <c r="H96" s="346"/>
      <c r="I96" s="357">
        <v>16360</v>
      </c>
      <c r="J96" s="350"/>
      <c r="K96" s="350"/>
      <c r="L96" s="350"/>
      <c r="M96" s="350">
        <f t="shared" si="5"/>
        <v>16360</v>
      </c>
      <c r="N96" s="346"/>
    </row>
    <row r="97" spans="1:14">
      <c r="A97" s="349">
        <v>95</v>
      </c>
      <c r="B97" s="346" t="s">
        <v>124</v>
      </c>
      <c r="C97" s="350"/>
      <c r="D97" s="350"/>
      <c r="E97" s="350"/>
      <c r="F97" s="350"/>
      <c r="G97" s="350">
        <f t="shared" si="6"/>
        <v>0</v>
      </c>
      <c r="H97" s="346"/>
      <c r="I97" s="357">
        <v>4050</v>
      </c>
      <c r="J97" s="350">
        <v>4050</v>
      </c>
      <c r="K97" s="350"/>
      <c r="L97" s="350"/>
      <c r="M97" s="350">
        <f t="shared" si="5"/>
        <v>0</v>
      </c>
      <c r="N97" s="346"/>
    </row>
    <row r="98" spans="1:14" s="334" customFormat="1">
      <c r="A98" s="349">
        <v>96</v>
      </c>
      <c r="B98" s="346" t="s">
        <v>125</v>
      </c>
      <c r="C98" s="350"/>
      <c r="D98" s="350"/>
      <c r="E98" s="350"/>
      <c r="F98" s="350"/>
      <c r="G98" s="350">
        <f t="shared" si="6"/>
        <v>0</v>
      </c>
      <c r="H98" s="346"/>
      <c r="I98" s="357">
        <v>180</v>
      </c>
      <c r="J98" s="350"/>
      <c r="K98" s="350"/>
      <c r="L98" s="350"/>
      <c r="M98" s="350">
        <f t="shared" si="5"/>
        <v>180</v>
      </c>
      <c r="N98" s="346"/>
    </row>
    <row r="99" spans="1:14" s="334" customFormat="1" ht="28.5">
      <c r="A99" s="349">
        <v>97</v>
      </c>
      <c r="B99" s="363" t="s">
        <v>126</v>
      </c>
      <c r="C99" s="350">
        <v>214050</v>
      </c>
      <c r="D99" s="350">
        <v>85000</v>
      </c>
      <c r="E99" s="350"/>
      <c r="F99" s="350">
        <v>5000</v>
      </c>
      <c r="G99" s="350">
        <f t="shared" si="6"/>
        <v>124050</v>
      </c>
      <c r="H99" s="346" t="s">
        <v>127</v>
      </c>
      <c r="I99" s="357"/>
      <c r="J99" s="350"/>
      <c r="K99" s="350"/>
      <c r="L99" s="350"/>
      <c r="M99" s="350">
        <f t="shared" si="5"/>
        <v>0</v>
      </c>
      <c r="N99" s="346"/>
    </row>
    <row r="100" spans="1:14" s="334" customFormat="1">
      <c r="A100" s="346">
        <v>98</v>
      </c>
      <c r="B100" s="346" t="s">
        <v>128</v>
      </c>
      <c r="C100" s="350"/>
      <c r="D100" s="350"/>
      <c r="E100" s="350"/>
      <c r="F100" s="350"/>
      <c r="G100" s="350">
        <f t="shared" si="6"/>
        <v>0</v>
      </c>
      <c r="H100" s="346"/>
      <c r="I100" s="357">
        <v>400</v>
      </c>
      <c r="J100" s="350"/>
      <c r="K100" s="350"/>
      <c r="L100" s="350"/>
      <c r="M100" s="350">
        <f t="shared" si="5"/>
        <v>400</v>
      </c>
      <c r="N100" s="346"/>
    </row>
    <row r="101" spans="1:14" s="334" customFormat="1">
      <c r="A101" s="346">
        <v>99</v>
      </c>
      <c r="B101" s="346" t="s">
        <v>129</v>
      </c>
      <c r="C101" s="350"/>
      <c r="D101" s="350"/>
      <c r="E101" s="350"/>
      <c r="F101" s="350"/>
      <c r="G101" s="350">
        <f t="shared" si="6"/>
        <v>0</v>
      </c>
      <c r="H101" s="346"/>
      <c r="I101" s="357">
        <v>4475</v>
      </c>
      <c r="J101" s="350"/>
      <c r="K101" s="350"/>
      <c r="L101" s="350"/>
      <c r="M101" s="350">
        <f t="shared" si="5"/>
        <v>4475</v>
      </c>
      <c r="N101" s="346"/>
    </row>
    <row r="102" spans="1:14" s="334" customFormat="1">
      <c r="A102" s="346">
        <v>100</v>
      </c>
      <c r="B102" s="346" t="s">
        <v>130</v>
      </c>
      <c r="C102" s="350"/>
      <c r="D102" s="350"/>
      <c r="E102" s="350"/>
      <c r="F102" s="350"/>
      <c r="G102" s="350">
        <f t="shared" si="6"/>
        <v>0</v>
      </c>
      <c r="H102" s="346"/>
      <c r="I102" s="357">
        <v>1500</v>
      </c>
      <c r="J102" s="350"/>
      <c r="K102" s="350"/>
      <c r="L102" s="350"/>
      <c r="M102" s="350">
        <f t="shared" si="5"/>
        <v>1500</v>
      </c>
      <c r="N102" s="346"/>
    </row>
    <row r="103" spans="1:14">
      <c r="A103" s="349">
        <v>101</v>
      </c>
      <c r="B103" s="346" t="s">
        <v>131</v>
      </c>
      <c r="C103" s="350">
        <f>131505+1300</f>
        <v>132805</v>
      </c>
      <c r="D103" s="350">
        <v>131300</v>
      </c>
      <c r="E103" s="350"/>
      <c r="F103" s="350">
        <v>1505</v>
      </c>
      <c r="G103" s="350">
        <f t="shared" si="6"/>
        <v>0</v>
      </c>
      <c r="H103" s="346" t="s">
        <v>132</v>
      </c>
      <c r="I103" s="357"/>
      <c r="J103" s="350"/>
      <c r="K103" s="350"/>
      <c r="L103" s="350"/>
      <c r="M103" s="350">
        <f t="shared" si="5"/>
        <v>0</v>
      </c>
      <c r="N103" s="346"/>
    </row>
    <row r="104" spans="1:14" s="334" customFormat="1">
      <c r="A104" s="346">
        <v>102</v>
      </c>
      <c r="B104" s="346" t="s">
        <v>133</v>
      </c>
      <c r="C104" s="350"/>
      <c r="D104" s="350"/>
      <c r="E104" s="350"/>
      <c r="F104" s="350"/>
      <c r="G104" s="350">
        <f t="shared" si="6"/>
        <v>0</v>
      </c>
      <c r="H104" s="346"/>
      <c r="I104" s="357">
        <v>1060</v>
      </c>
      <c r="J104" s="350"/>
      <c r="K104" s="350"/>
      <c r="L104" s="350"/>
      <c r="M104" s="350">
        <f t="shared" si="5"/>
        <v>1060</v>
      </c>
      <c r="N104" s="346"/>
    </row>
    <row r="105" spans="1:14" s="334" customFormat="1" ht="28.5">
      <c r="A105" s="346">
        <v>103</v>
      </c>
      <c r="B105" s="346" t="s">
        <v>134</v>
      </c>
      <c r="C105" s="350"/>
      <c r="D105" s="350"/>
      <c r="E105" s="350"/>
      <c r="F105" s="350"/>
      <c r="G105" s="350">
        <f t="shared" si="6"/>
        <v>0</v>
      </c>
      <c r="H105" s="346"/>
      <c r="I105" s="357">
        <v>5820</v>
      </c>
      <c r="J105" s="350"/>
      <c r="K105" s="350"/>
      <c r="L105" s="350"/>
      <c r="M105" s="350">
        <f t="shared" si="5"/>
        <v>5820</v>
      </c>
      <c r="N105" s="346"/>
    </row>
    <row r="106" spans="1:14" s="334" customFormat="1">
      <c r="A106" s="346">
        <v>104</v>
      </c>
      <c r="B106" s="346" t="s">
        <v>135</v>
      </c>
      <c r="C106" s="350">
        <v>300</v>
      </c>
      <c r="D106" s="350">
        <v>300</v>
      </c>
      <c r="E106" s="350"/>
      <c r="F106" s="350"/>
      <c r="G106" s="350">
        <f t="shared" si="6"/>
        <v>0</v>
      </c>
      <c r="H106" s="346"/>
      <c r="I106" s="357">
        <v>5400</v>
      </c>
      <c r="J106" s="350"/>
      <c r="K106" s="350"/>
      <c r="L106" s="350"/>
      <c r="M106" s="350">
        <f t="shared" si="5"/>
        <v>5400</v>
      </c>
      <c r="N106" s="346"/>
    </row>
    <row r="107" spans="1:14" s="334" customFormat="1">
      <c r="A107" s="346">
        <v>105</v>
      </c>
      <c r="B107" s="346" t="s">
        <v>136</v>
      </c>
      <c r="C107" s="350"/>
      <c r="D107" s="350"/>
      <c r="E107" s="350"/>
      <c r="F107" s="350"/>
      <c r="G107" s="350">
        <f t="shared" si="6"/>
        <v>0</v>
      </c>
      <c r="H107" s="346"/>
      <c r="I107" s="357">
        <v>2700</v>
      </c>
      <c r="J107" s="350"/>
      <c r="K107" s="350"/>
      <c r="L107" s="350"/>
      <c r="M107" s="350">
        <f t="shared" si="5"/>
        <v>2700</v>
      </c>
      <c r="N107" s="346"/>
    </row>
    <row r="108" spans="1:14">
      <c r="A108" s="349">
        <v>106</v>
      </c>
      <c r="B108" s="346" t="s">
        <v>137</v>
      </c>
      <c r="C108" s="350">
        <v>18250</v>
      </c>
      <c r="D108" s="350">
        <v>17800</v>
      </c>
      <c r="E108" s="350"/>
      <c r="F108" s="350">
        <v>450</v>
      </c>
      <c r="G108" s="350">
        <f t="shared" si="6"/>
        <v>0</v>
      </c>
      <c r="H108" s="346" t="s">
        <v>138</v>
      </c>
      <c r="I108" s="357"/>
      <c r="J108" s="350"/>
      <c r="K108" s="350"/>
      <c r="L108" s="350"/>
      <c r="M108" s="350">
        <f t="shared" si="5"/>
        <v>0</v>
      </c>
      <c r="N108" s="346"/>
    </row>
    <row r="109" spans="1:14">
      <c r="A109" s="349">
        <v>107</v>
      </c>
      <c r="B109" s="346" t="s">
        <v>139</v>
      </c>
      <c r="C109" s="350">
        <v>3500</v>
      </c>
      <c r="D109" s="350">
        <v>3500</v>
      </c>
      <c r="E109" s="350"/>
      <c r="F109" s="350"/>
      <c r="G109" s="350">
        <f t="shared" si="6"/>
        <v>0</v>
      </c>
      <c r="H109" s="346"/>
      <c r="I109" s="357"/>
      <c r="J109" s="350"/>
      <c r="K109" s="350"/>
      <c r="L109" s="350"/>
      <c r="M109" s="350">
        <f t="shared" si="5"/>
        <v>0</v>
      </c>
      <c r="N109" s="346"/>
    </row>
    <row r="110" spans="1:14">
      <c r="A110" s="349">
        <v>108</v>
      </c>
      <c r="B110" s="346" t="s">
        <v>140</v>
      </c>
      <c r="C110" s="350">
        <v>910</v>
      </c>
      <c r="D110" s="350">
        <v>900</v>
      </c>
      <c r="E110" s="350"/>
      <c r="F110" s="350">
        <v>10</v>
      </c>
      <c r="G110" s="350">
        <f t="shared" si="6"/>
        <v>0</v>
      </c>
      <c r="H110" s="346" t="s">
        <v>141</v>
      </c>
      <c r="I110" s="357">
        <v>780</v>
      </c>
      <c r="J110" s="350">
        <v>700</v>
      </c>
      <c r="K110" s="350"/>
      <c r="L110" s="350">
        <v>80</v>
      </c>
      <c r="M110" s="350">
        <f t="shared" si="5"/>
        <v>0</v>
      </c>
      <c r="N110" s="346" t="s">
        <v>142</v>
      </c>
    </row>
    <row r="111" spans="1:14" s="334" customFormat="1">
      <c r="A111" s="346">
        <v>109</v>
      </c>
      <c r="B111" s="346" t="s">
        <v>143</v>
      </c>
      <c r="C111" s="350"/>
      <c r="D111" s="350"/>
      <c r="E111" s="350"/>
      <c r="F111" s="350"/>
      <c r="G111" s="350">
        <f t="shared" si="6"/>
        <v>0</v>
      </c>
      <c r="H111" s="346"/>
      <c r="I111" s="357">
        <v>9340</v>
      </c>
      <c r="J111" s="350"/>
      <c r="K111" s="350"/>
      <c r="L111" s="350"/>
      <c r="M111" s="350">
        <f t="shared" si="5"/>
        <v>9340</v>
      </c>
      <c r="N111" s="346"/>
    </row>
    <row r="112" spans="1:14">
      <c r="A112" s="363">
        <v>110</v>
      </c>
      <c r="B112" s="363" t="s">
        <v>144</v>
      </c>
      <c r="C112" s="350"/>
      <c r="D112" s="350"/>
      <c r="E112" s="350"/>
      <c r="F112" s="350"/>
      <c r="G112" s="350">
        <f t="shared" si="6"/>
        <v>0</v>
      </c>
      <c r="H112" s="346"/>
      <c r="I112" s="357">
        <v>4200</v>
      </c>
      <c r="J112" s="350"/>
      <c r="K112" s="350"/>
      <c r="L112" s="350"/>
      <c r="M112" s="350">
        <f t="shared" si="5"/>
        <v>4200</v>
      </c>
      <c r="N112" s="346"/>
    </row>
    <row r="113" spans="1:14" s="333" customFormat="1">
      <c r="A113" s="354">
        <v>111</v>
      </c>
      <c r="B113" s="347" t="s">
        <v>145</v>
      </c>
      <c r="C113" s="348"/>
      <c r="D113" s="348"/>
      <c r="E113" s="348"/>
      <c r="F113" s="348"/>
      <c r="G113" s="348">
        <f t="shared" si="6"/>
        <v>0</v>
      </c>
      <c r="H113" s="347"/>
      <c r="I113" s="357">
        <v>53950</v>
      </c>
      <c r="J113" s="348"/>
      <c r="K113" s="348"/>
      <c r="L113" s="348"/>
      <c r="M113" s="348">
        <f t="shared" si="5"/>
        <v>53950</v>
      </c>
      <c r="N113" s="347"/>
    </row>
    <row r="114" spans="1:14" s="333" customFormat="1">
      <c r="A114" s="347">
        <v>112</v>
      </c>
      <c r="B114" s="347" t="s">
        <v>146</v>
      </c>
      <c r="C114" s="348"/>
      <c r="D114" s="348"/>
      <c r="E114" s="348"/>
      <c r="F114" s="348"/>
      <c r="G114" s="348">
        <f t="shared" si="6"/>
        <v>0</v>
      </c>
      <c r="H114" s="347"/>
      <c r="I114" s="357">
        <v>32760</v>
      </c>
      <c r="J114" s="348"/>
      <c r="K114" s="348"/>
      <c r="L114" s="348"/>
      <c r="M114" s="348">
        <f t="shared" si="5"/>
        <v>32760</v>
      </c>
      <c r="N114" s="347"/>
    </row>
    <row r="115" spans="1:14" s="333" customFormat="1">
      <c r="A115" s="347">
        <v>113</v>
      </c>
      <c r="B115" s="347" t="s">
        <v>147</v>
      </c>
      <c r="C115" s="348"/>
      <c r="D115" s="348"/>
      <c r="E115" s="348"/>
      <c r="F115" s="348"/>
      <c r="G115" s="348">
        <f t="shared" si="6"/>
        <v>0</v>
      </c>
      <c r="H115" s="347"/>
      <c r="I115" s="357">
        <v>29920</v>
      </c>
      <c r="J115" s="348"/>
      <c r="K115" s="348"/>
      <c r="L115" s="348"/>
      <c r="M115" s="348">
        <f t="shared" si="5"/>
        <v>29920</v>
      </c>
      <c r="N115" s="347"/>
    </row>
    <row r="116" spans="1:14" s="333" customFormat="1">
      <c r="A116" s="347">
        <v>114</v>
      </c>
      <c r="B116" s="347" t="s">
        <v>148</v>
      </c>
      <c r="C116" s="348"/>
      <c r="D116" s="348"/>
      <c r="E116" s="348"/>
      <c r="F116" s="348"/>
      <c r="G116" s="348">
        <f t="shared" si="6"/>
        <v>0</v>
      </c>
      <c r="H116" s="347"/>
      <c r="I116" s="357">
        <v>1130</v>
      </c>
      <c r="J116" s="348"/>
      <c r="K116" s="348"/>
      <c r="L116" s="348"/>
      <c r="M116" s="348">
        <f t="shared" si="5"/>
        <v>1130</v>
      </c>
      <c r="N116" s="347"/>
    </row>
    <row r="117" spans="1:14">
      <c r="A117" s="346">
        <v>115</v>
      </c>
      <c r="B117" s="347" t="s">
        <v>149</v>
      </c>
      <c r="C117" s="350"/>
      <c r="D117" s="350"/>
      <c r="E117" s="350"/>
      <c r="F117" s="350"/>
      <c r="G117" s="348">
        <f t="shared" si="6"/>
        <v>0</v>
      </c>
      <c r="H117" s="346"/>
      <c r="I117" s="357">
        <v>460</v>
      </c>
      <c r="J117" s="350"/>
      <c r="K117" s="350"/>
      <c r="L117" s="350"/>
      <c r="M117" s="348">
        <f t="shared" si="5"/>
        <v>460</v>
      </c>
      <c r="N117" s="346"/>
    </row>
    <row r="118" spans="1:14" s="334" customFormat="1">
      <c r="A118" s="346">
        <v>116</v>
      </c>
      <c r="B118" s="346" t="s">
        <v>150</v>
      </c>
      <c r="C118" s="350"/>
      <c r="D118" s="350"/>
      <c r="E118" s="350"/>
      <c r="F118" s="350"/>
      <c r="G118" s="350">
        <f t="shared" si="6"/>
        <v>0</v>
      </c>
      <c r="H118" s="346"/>
      <c r="I118" s="357">
        <v>22935</v>
      </c>
      <c r="J118" s="350"/>
      <c r="K118" s="350"/>
      <c r="L118" s="350"/>
      <c r="M118" s="350">
        <f t="shared" si="5"/>
        <v>22935</v>
      </c>
      <c r="N118" s="346"/>
    </row>
    <row r="119" spans="1:14" s="336" customFormat="1">
      <c r="A119" s="364">
        <v>117</v>
      </c>
      <c r="B119" s="365" t="s">
        <v>151</v>
      </c>
      <c r="C119" s="366">
        <v>7650</v>
      </c>
      <c r="D119" s="366">
        <v>7650</v>
      </c>
      <c r="E119" s="366"/>
      <c r="F119" s="366"/>
      <c r="G119" s="366">
        <f t="shared" si="6"/>
        <v>0</v>
      </c>
      <c r="H119" s="365"/>
      <c r="I119" s="366"/>
      <c r="J119" s="366"/>
      <c r="K119" s="366"/>
      <c r="L119" s="366"/>
      <c r="M119" s="366">
        <f t="shared" si="5"/>
        <v>0</v>
      </c>
      <c r="N119" s="365"/>
    </row>
    <row r="120" spans="1:14" s="337" customFormat="1">
      <c r="A120" s="363">
        <v>118</v>
      </c>
      <c r="B120" s="363" t="s">
        <v>152</v>
      </c>
      <c r="C120" s="367"/>
      <c r="D120" s="367"/>
      <c r="E120" s="367"/>
      <c r="F120" s="367"/>
      <c r="G120" s="367">
        <f t="shared" si="6"/>
        <v>0</v>
      </c>
      <c r="H120" s="363"/>
      <c r="I120" s="367"/>
      <c r="J120" s="367"/>
      <c r="K120" s="367"/>
      <c r="L120" s="367"/>
      <c r="M120" s="367">
        <f t="shared" si="5"/>
        <v>0</v>
      </c>
      <c r="N120" s="363"/>
    </row>
    <row r="121" spans="1:14" s="333" customFormat="1">
      <c r="A121" s="347">
        <v>119</v>
      </c>
      <c r="B121" s="347" t="s">
        <v>153</v>
      </c>
      <c r="C121" s="348"/>
      <c r="D121" s="348"/>
      <c r="E121" s="348"/>
      <c r="F121" s="348"/>
      <c r="G121" s="348">
        <f t="shared" si="6"/>
        <v>0</v>
      </c>
      <c r="H121" s="347"/>
      <c r="I121" s="357">
        <v>12306</v>
      </c>
      <c r="J121" s="348"/>
      <c r="K121" s="348"/>
      <c r="L121" s="348"/>
      <c r="M121" s="348">
        <f t="shared" si="5"/>
        <v>12306</v>
      </c>
      <c r="N121" s="347"/>
    </row>
    <row r="122" spans="1:14" s="333" customFormat="1">
      <c r="A122" s="347">
        <v>120</v>
      </c>
      <c r="B122" s="347" t="s">
        <v>154</v>
      </c>
      <c r="C122" s="348"/>
      <c r="D122" s="348"/>
      <c r="E122" s="348"/>
      <c r="F122" s="348"/>
      <c r="G122" s="348">
        <f t="shared" si="6"/>
        <v>0</v>
      </c>
      <c r="H122" s="347"/>
      <c r="I122" s="357">
        <v>20495</v>
      </c>
      <c r="J122" s="348"/>
      <c r="K122" s="348"/>
      <c r="L122" s="348"/>
      <c r="M122" s="348">
        <f t="shared" si="5"/>
        <v>20495</v>
      </c>
      <c r="N122" s="347"/>
    </row>
    <row r="123" spans="1:14" s="333" customFormat="1">
      <c r="A123" s="347">
        <v>121</v>
      </c>
      <c r="B123" s="347" t="s">
        <v>155</v>
      </c>
      <c r="C123" s="348"/>
      <c r="D123" s="348"/>
      <c r="E123" s="348"/>
      <c r="F123" s="348"/>
      <c r="G123" s="348">
        <f t="shared" si="6"/>
        <v>0</v>
      </c>
      <c r="H123" s="347"/>
      <c r="I123" s="357">
        <v>1000</v>
      </c>
      <c r="J123" s="348"/>
      <c r="K123" s="348"/>
      <c r="L123" s="348"/>
      <c r="M123" s="348">
        <f t="shared" si="5"/>
        <v>1000</v>
      </c>
      <c r="N123" s="347"/>
    </row>
    <row r="124" spans="1:14" s="336" customFormat="1">
      <c r="A124" s="365">
        <v>122</v>
      </c>
      <c r="B124" s="365" t="s">
        <v>156</v>
      </c>
      <c r="C124" s="366"/>
      <c r="D124" s="366"/>
      <c r="E124" s="366"/>
      <c r="F124" s="366"/>
      <c r="G124" s="366">
        <f t="shared" si="6"/>
        <v>0</v>
      </c>
      <c r="H124" s="365"/>
      <c r="I124" s="357"/>
      <c r="J124" s="366"/>
      <c r="K124" s="366"/>
      <c r="L124" s="366"/>
      <c r="M124" s="366">
        <f t="shared" si="5"/>
        <v>0</v>
      </c>
      <c r="N124" s="365"/>
    </row>
    <row r="125" spans="1:14" s="337" customFormat="1">
      <c r="A125" s="349">
        <v>123</v>
      </c>
      <c r="B125" s="363" t="s">
        <v>157</v>
      </c>
      <c r="C125" s="367">
        <v>1560</v>
      </c>
      <c r="D125" s="367">
        <v>1560</v>
      </c>
      <c r="E125" s="367"/>
      <c r="F125" s="367"/>
      <c r="G125" s="350">
        <f t="shared" si="6"/>
        <v>0</v>
      </c>
      <c r="H125" s="346"/>
      <c r="I125" s="369"/>
      <c r="J125" s="367"/>
      <c r="K125" s="367"/>
      <c r="L125" s="367"/>
      <c r="M125" s="350">
        <f t="shared" si="5"/>
        <v>0</v>
      </c>
      <c r="N125" s="363"/>
    </row>
    <row r="126" spans="1:14" s="334" customFormat="1">
      <c r="A126" s="349">
        <v>124</v>
      </c>
      <c r="B126" s="346" t="s">
        <v>158</v>
      </c>
      <c r="C126" s="350">
        <v>2100</v>
      </c>
      <c r="D126" s="350">
        <v>2100</v>
      </c>
      <c r="E126" s="350"/>
      <c r="F126" s="350"/>
      <c r="G126" s="350">
        <f t="shared" si="6"/>
        <v>0</v>
      </c>
      <c r="H126" s="346"/>
      <c r="I126" s="357">
        <v>1350</v>
      </c>
      <c r="J126" s="350"/>
      <c r="K126" s="350"/>
      <c r="L126" s="350"/>
      <c r="M126" s="350">
        <f t="shared" si="5"/>
        <v>1350</v>
      </c>
      <c r="N126" s="346"/>
    </row>
    <row r="127" spans="1:14" s="338" customFormat="1" ht="24">
      <c r="A127" s="363">
        <v>125</v>
      </c>
      <c r="B127" s="368" t="s">
        <v>159</v>
      </c>
      <c r="C127" s="367">
        <v>123361.9</v>
      </c>
      <c r="D127" s="367">
        <v>18841</v>
      </c>
      <c r="E127" s="367"/>
      <c r="F127" s="367"/>
      <c r="G127" s="367">
        <f t="shared" si="6"/>
        <v>104520.9</v>
      </c>
      <c r="H127" s="363"/>
      <c r="I127" s="369">
        <v>30113</v>
      </c>
      <c r="J127" s="367"/>
      <c r="K127" s="367">
        <v>16020</v>
      </c>
      <c r="L127" s="367"/>
      <c r="M127" s="367">
        <f t="shared" si="5"/>
        <v>46133</v>
      </c>
      <c r="N127" s="370" t="s">
        <v>160</v>
      </c>
    </row>
    <row r="128" spans="1:14" s="333" customFormat="1">
      <c r="A128" s="347">
        <v>126</v>
      </c>
      <c r="B128" s="347" t="s">
        <v>161</v>
      </c>
      <c r="C128" s="348"/>
      <c r="D128" s="348"/>
      <c r="E128" s="348"/>
      <c r="F128" s="348"/>
      <c r="G128" s="348">
        <f t="shared" si="6"/>
        <v>0</v>
      </c>
      <c r="H128" s="347"/>
      <c r="I128" s="357">
        <v>100</v>
      </c>
      <c r="J128" s="348"/>
      <c r="K128" s="348"/>
      <c r="L128" s="348"/>
      <c r="M128" s="348">
        <f t="shared" si="5"/>
        <v>100</v>
      </c>
      <c r="N128" s="347"/>
    </row>
    <row r="129" spans="1:14" s="333" customFormat="1">
      <c r="A129" s="347">
        <v>127</v>
      </c>
      <c r="B129" s="347" t="s">
        <v>162</v>
      </c>
      <c r="C129" s="348"/>
      <c r="D129" s="348"/>
      <c r="E129" s="348"/>
      <c r="F129" s="348"/>
      <c r="G129" s="348">
        <f t="shared" si="6"/>
        <v>0</v>
      </c>
      <c r="H129" s="347"/>
      <c r="I129" s="357">
        <v>10200</v>
      </c>
      <c r="J129" s="348"/>
      <c r="K129" s="348"/>
      <c r="L129" s="348"/>
      <c r="M129" s="348">
        <f t="shared" si="5"/>
        <v>10200</v>
      </c>
      <c r="N129" s="347"/>
    </row>
    <row r="130" spans="1:14" s="334" customFormat="1">
      <c r="A130" s="349">
        <v>128</v>
      </c>
      <c r="B130" s="346" t="s">
        <v>163</v>
      </c>
      <c r="C130" s="350">
        <v>11640</v>
      </c>
      <c r="D130" s="350">
        <v>9700</v>
      </c>
      <c r="E130" s="350"/>
      <c r="F130" s="350">
        <v>1940</v>
      </c>
      <c r="G130" s="350">
        <f t="shared" si="6"/>
        <v>0</v>
      </c>
      <c r="H130" s="346" t="s">
        <v>164</v>
      </c>
      <c r="I130" s="357"/>
      <c r="J130" s="350"/>
      <c r="K130" s="350"/>
      <c r="L130" s="350"/>
      <c r="M130" s="350">
        <f t="shared" si="5"/>
        <v>0</v>
      </c>
      <c r="N130" s="346"/>
    </row>
    <row r="131" spans="1:14" s="333" customFormat="1">
      <c r="A131" s="347">
        <v>129</v>
      </c>
      <c r="B131" s="347" t="s">
        <v>165</v>
      </c>
      <c r="C131" s="348"/>
      <c r="D131" s="348"/>
      <c r="E131" s="348"/>
      <c r="F131" s="348"/>
      <c r="G131" s="348">
        <f t="shared" si="6"/>
        <v>0</v>
      </c>
      <c r="H131" s="347"/>
      <c r="I131" s="357">
        <v>1050</v>
      </c>
      <c r="J131" s="348"/>
      <c r="K131" s="348"/>
      <c r="L131" s="348"/>
      <c r="M131" s="348">
        <f t="shared" si="5"/>
        <v>1050</v>
      </c>
      <c r="N131" s="347"/>
    </row>
    <row r="132" spans="1:14" s="334" customFormat="1">
      <c r="A132" s="346">
        <v>130</v>
      </c>
      <c r="B132" s="346" t="s">
        <v>166</v>
      </c>
      <c r="C132" s="350">
        <v>395</v>
      </c>
      <c r="D132" s="350">
        <v>395</v>
      </c>
      <c r="E132" s="350"/>
      <c r="F132" s="350"/>
      <c r="G132" s="350">
        <f t="shared" si="6"/>
        <v>0</v>
      </c>
      <c r="H132" s="346"/>
      <c r="I132" s="357"/>
      <c r="J132" s="350"/>
      <c r="K132" s="350"/>
      <c r="L132" s="350"/>
      <c r="M132" s="350">
        <f t="shared" si="5"/>
        <v>0</v>
      </c>
      <c r="N132" s="346"/>
    </row>
    <row r="133" spans="1:14" s="333" customFormat="1">
      <c r="A133" s="347">
        <v>131</v>
      </c>
      <c r="B133" s="347" t="s">
        <v>167</v>
      </c>
      <c r="C133" s="348"/>
      <c r="D133" s="348"/>
      <c r="E133" s="348"/>
      <c r="F133" s="348"/>
      <c r="G133" s="348">
        <f>C132-D132+E133-F133</f>
        <v>0</v>
      </c>
      <c r="H133" s="347"/>
      <c r="I133" s="357">
        <v>3230</v>
      </c>
      <c r="J133" s="348"/>
      <c r="K133" s="348"/>
      <c r="L133" s="348"/>
      <c r="M133" s="348">
        <f t="shared" ref="M133:M196" si="7">I133-J133+K133-L133</f>
        <v>3230</v>
      </c>
      <c r="N133" s="347"/>
    </row>
    <row r="134" spans="1:14">
      <c r="A134" s="349">
        <v>132</v>
      </c>
      <c r="B134" s="346" t="s">
        <v>168</v>
      </c>
      <c r="C134" s="350"/>
      <c r="D134" s="350"/>
      <c r="E134" s="350"/>
      <c r="F134" s="350"/>
      <c r="G134" s="350">
        <f t="shared" si="6"/>
        <v>0</v>
      </c>
      <c r="H134" s="346"/>
      <c r="I134" s="357">
        <v>82092</v>
      </c>
      <c r="J134" s="350">
        <v>20000</v>
      </c>
      <c r="K134" s="350"/>
      <c r="L134" s="350"/>
      <c r="M134" s="350">
        <f t="shared" si="7"/>
        <v>62092</v>
      </c>
      <c r="N134" s="346"/>
    </row>
    <row r="135" spans="1:14" s="334" customFormat="1">
      <c r="A135" s="346">
        <v>133</v>
      </c>
      <c r="B135" s="346" t="s">
        <v>169</v>
      </c>
      <c r="C135" s="350"/>
      <c r="D135" s="350"/>
      <c r="E135" s="350"/>
      <c r="F135" s="350"/>
      <c r="G135" s="350">
        <f t="shared" si="6"/>
        <v>0</v>
      </c>
      <c r="H135" s="346"/>
      <c r="I135" s="357">
        <v>37865</v>
      </c>
      <c r="J135" s="350"/>
      <c r="K135" s="350"/>
      <c r="L135" s="350"/>
      <c r="M135" s="350">
        <f t="shared" si="7"/>
        <v>37865</v>
      </c>
      <c r="N135" s="346"/>
    </row>
    <row r="136" spans="1:14">
      <c r="A136" s="349">
        <v>134</v>
      </c>
      <c r="B136" s="346" t="s">
        <v>170</v>
      </c>
      <c r="C136" s="350">
        <v>520</v>
      </c>
      <c r="D136" s="350"/>
      <c r="E136" s="350"/>
      <c r="F136" s="350"/>
      <c r="G136" s="350">
        <f t="shared" si="6"/>
        <v>520</v>
      </c>
      <c r="H136" s="346"/>
      <c r="I136" s="357">
        <v>11189</v>
      </c>
      <c r="J136" s="350"/>
      <c r="K136" s="350"/>
      <c r="L136" s="350"/>
      <c r="M136" s="350">
        <f t="shared" si="7"/>
        <v>11189</v>
      </c>
      <c r="N136" s="346"/>
    </row>
    <row r="137" spans="1:14" s="334" customFormat="1">
      <c r="A137" s="346">
        <v>135</v>
      </c>
      <c r="B137" s="346" t="s">
        <v>171</v>
      </c>
      <c r="C137" s="350"/>
      <c r="D137" s="350"/>
      <c r="E137" s="350"/>
      <c r="F137" s="350"/>
      <c r="G137" s="350">
        <f t="shared" si="6"/>
        <v>0</v>
      </c>
      <c r="H137" s="346"/>
      <c r="I137" s="357">
        <v>94790</v>
      </c>
      <c r="J137" s="350"/>
      <c r="K137" s="350"/>
      <c r="L137" s="350"/>
      <c r="M137" s="350">
        <f t="shared" si="7"/>
        <v>94790</v>
      </c>
      <c r="N137" s="346"/>
    </row>
    <row r="138" spans="1:14">
      <c r="A138" s="346">
        <v>136</v>
      </c>
      <c r="B138" s="346" t="s">
        <v>172</v>
      </c>
      <c r="C138" s="350"/>
      <c r="D138" s="350"/>
      <c r="E138" s="350"/>
      <c r="F138" s="350"/>
      <c r="G138" s="350">
        <f t="shared" si="6"/>
        <v>0</v>
      </c>
      <c r="H138" s="346"/>
      <c r="I138" s="357">
        <v>3600</v>
      </c>
      <c r="J138" s="350"/>
      <c r="K138" s="350"/>
      <c r="L138" s="350"/>
      <c r="M138" s="350">
        <f t="shared" si="7"/>
        <v>3600</v>
      </c>
      <c r="N138" s="346"/>
    </row>
    <row r="139" spans="1:14" s="337" customFormat="1">
      <c r="A139" s="363">
        <v>137</v>
      </c>
      <c r="B139" s="363" t="s">
        <v>173</v>
      </c>
      <c r="C139" s="367"/>
      <c r="D139" s="367"/>
      <c r="E139" s="367"/>
      <c r="F139" s="367"/>
      <c r="G139" s="350">
        <f t="shared" si="6"/>
        <v>0</v>
      </c>
      <c r="H139" s="346"/>
      <c r="I139" s="369">
        <v>480</v>
      </c>
      <c r="J139" s="367"/>
      <c r="K139" s="367"/>
      <c r="L139" s="367"/>
      <c r="M139" s="350">
        <f t="shared" si="7"/>
        <v>480</v>
      </c>
      <c r="N139" s="363"/>
    </row>
    <row r="140" spans="1:14" s="334" customFormat="1">
      <c r="A140" s="346">
        <v>138</v>
      </c>
      <c r="B140" s="346" t="s">
        <v>174</v>
      </c>
      <c r="C140" s="350"/>
      <c r="D140" s="350"/>
      <c r="E140" s="350"/>
      <c r="F140" s="350"/>
      <c r="G140" s="350">
        <f t="shared" si="6"/>
        <v>0</v>
      </c>
      <c r="H140" s="346"/>
      <c r="I140" s="357">
        <v>24450</v>
      </c>
      <c r="J140" s="350"/>
      <c r="K140" s="350"/>
      <c r="L140" s="350"/>
      <c r="M140" s="350">
        <f t="shared" si="7"/>
        <v>24450</v>
      </c>
      <c r="N140" s="346"/>
    </row>
    <row r="141" spans="1:14" s="334" customFormat="1">
      <c r="A141" s="346">
        <v>139</v>
      </c>
      <c r="B141" s="346" t="s">
        <v>175</v>
      </c>
      <c r="C141" s="350"/>
      <c r="D141" s="350"/>
      <c r="E141" s="350"/>
      <c r="F141" s="350"/>
      <c r="G141" s="350">
        <f t="shared" ref="G141:G204" si="8">C141-D141+E141-F141</f>
        <v>0</v>
      </c>
      <c r="H141" s="346"/>
      <c r="I141" s="357">
        <v>17390</v>
      </c>
      <c r="J141" s="350"/>
      <c r="K141" s="350"/>
      <c r="L141" s="350"/>
      <c r="M141" s="350">
        <f t="shared" si="7"/>
        <v>17390</v>
      </c>
      <c r="N141" s="346"/>
    </row>
    <row r="142" spans="1:14" s="334" customFormat="1">
      <c r="A142" s="346">
        <v>140</v>
      </c>
      <c r="B142" s="346" t="s">
        <v>176</v>
      </c>
      <c r="C142" s="350"/>
      <c r="D142" s="350"/>
      <c r="E142" s="350"/>
      <c r="F142" s="350"/>
      <c r="G142" s="350">
        <f t="shared" si="8"/>
        <v>0</v>
      </c>
      <c r="H142" s="346"/>
      <c r="I142" s="357">
        <v>900</v>
      </c>
      <c r="J142" s="350"/>
      <c r="K142" s="350"/>
      <c r="L142" s="350"/>
      <c r="M142" s="350">
        <f t="shared" si="7"/>
        <v>900</v>
      </c>
      <c r="N142" s="346"/>
    </row>
    <row r="143" spans="1:14" s="334" customFormat="1">
      <c r="A143" s="346">
        <v>141</v>
      </c>
      <c r="B143" s="346" t="s">
        <v>177</v>
      </c>
      <c r="C143" s="350"/>
      <c r="D143" s="350"/>
      <c r="E143" s="350"/>
      <c r="F143" s="350"/>
      <c r="G143" s="350">
        <f t="shared" si="8"/>
        <v>0</v>
      </c>
      <c r="H143" s="346"/>
      <c r="I143" s="357">
        <v>9000</v>
      </c>
      <c r="J143" s="350"/>
      <c r="K143" s="350"/>
      <c r="L143" s="350"/>
      <c r="M143" s="350">
        <f t="shared" si="7"/>
        <v>9000</v>
      </c>
      <c r="N143" s="346"/>
    </row>
    <row r="144" spans="1:14" s="333" customFormat="1">
      <c r="A144" s="347">
        <v>142</v>
      </c>
      <c r="B144" s="347" t="s">
        <v>178</v>
      </c>
      <c r="C144" s="348"/>
      <c r="D144" s="348"/>
      <c r="E144" s="348"/>
      <c r="F144" s="348"/>
      <c r="G144" s="348">
        <f t="shared" si="8"/>
        <v>0</v>
      </c>
      <c r="H144" s="347"/>
      <c r="I144" s="357">
        <v>26510</v>
      </c>
      <c r="J144" s="348"/>
      <c r="K144" s="348"/>
      <c r="L144" s="348"/>
      <c r="M144" s="348">
        <f t="shared" si="7"/>
        <v>26510</v>
      </c>
      <c r="N144" s="347"/>
    </row>
    <row r="145" spans="1:14" s="333" customFormat="1">
      <c r="A145" s="347">
        <v>143</v>
      </c>
      <c r="B145" s="347" t="s">
        <v>179</v>
      </c>
      <c r="C145" s="348"/>
      <c r="D145" s="348"/>
      <c r="E145" s="348"/>
      <c r="F145" s="348"/>
      <c r="G145" s="348">
        <f t="shared" si="8"/>
        <v>0</v>
      </c>
      <c r="H145" s="347"/>
      <c r="I145" s="357">
        <v>1000</v>
      </c>
      <c r="J145" s="355"/>
      <c r="K145" s="348"/>
      <c r="L145" s="348"/>
      <c r="M145" s="348">
        <f t="shared" si="7"/>
        <v>1000</v>
      </c>
      <c r="N145" s="347"/>
    </row>
    <row r="146" spans="1:14" s="333" customFormat="1">
      <c r="A146" s="347">
        <v>144</v>
      </c>
      <c r="B146" s="347" t="s">
        <v>180</v>
      </c>
      <c r="C146" s="348"/>
      <c r="D146" s="348"/>
      <c r="E146" s="348"/>
      <c r="F146" s="348"/>
      <c r="G146" s="348">
        <f t="shared" si="8"/>
        <v>0</v>
      </c>
      <c r="H146" s="347"/>
      <c r="I146" s="357">
        <v>22178</v>
      </c>
      <c r="J146" s="348"/>
      <c r="K146" s="348"/>
      <c r="L146" s="348"/>
      <c r="M146" s="348">
        <f t="shared" si="7"/>
        <v>22178</v>
      </c>
      <c r="N146" s="347"/>
    </row>
    <row r="147" spans="1:14" s="333" customFormat="1">
      <c r="A147" s="347">
        <v>145</v>
      </c>
      <c r="B147" s="347" t="s">
        <v>181</v>
      </c>
      <c r="C147" s="348"/>
      <c r="D147" s="348"/>
      <c r="E147" s="348"/>
      <c r="F147" s="348"/>
      <c r="G147" s="348">
        <f t="shared" si="8"/>
        <v>0</v>
      </c>
      <c r="H147" s="347"/>
      <c r="I147" s="357">
        <v>1500</v>
      </c>
      <c r="J147" s="348"/>
      <c r="K147" s="348"/>
      <c r="L147" s="348"/>
      <c r="M147" s="348">
        <f t="shared" si="7"/>
        <v>1500</v>
      </c>
      <c r="N147" s="347"/>
    </row>
    <row r="148" spans="1:14" s="333" customFormat="1">
      <c r="A148" s="347">
        <v>146</v>
      </c>
      <c r="B148" s="347" t="s">
        <v>182</v>
      </c>
      <c r="C148" s="348"/>
      <c r="D148" s="348"/>
      <c r="E148" s="348"/>
      <c r="F148" s="348"/>
      <c r="G148" s="348">
        <f t="shared" si="8"/>
        <v>0</v>
      </c>
      <c r="H148" s="347"/>
      <c r="I148" s="357">
        <v>8600</v>
      </c>
      <c r="J148" s="348"/>
      <c r="K148" s="348"/>
      <c r="L148" s="348"/>
      <c r="M148" s="348">
        <f t="shared" si="7"/>
        <v>8600</v>
      </c>
      <c r="N148" s="347"/>
    </row>
    <row r="149" spans="1:14" s="333" customFormat="1">
      <c r="A149" s="347">
        <v>147</v>
      </c>
      <c r="B149" s="347" t="s">
        <v>183</v>
      </c>
      <c r="C149" s="348"/>
      <c r="D149" s="348"/>
      <c r="E149" s="348"/>
      <c r="F149" s="348"/>
      <c r="G149" s="348">
        <f t="shared" si="8"/>
        <v>0</v>
      </c>
      <c r="H149" s="347"/>
      <c r="I149" s="357">
        <v>9250</v>
      </c>
      <c r="J149" s="348"/>
      <c r="K149" s="348"/>
      <c r="L149" s="348"/>
      <c r="M149" s="348">
        <f t="shared" si="7"/>
        <v>9250</v>
      </c>
      <c r="N149" s="347"/>
    </row>
    <row r="150" spans="1:14" s="333" customFormat="1">
      <c r="A150" s="347">
        <v>148</v>
      </c>
      <c r="B150" s="347" t="s">
        <v>184</v>
      </c>
      <c r="C150" s="348"/>
      <c r="D150" s="348"/>
      <c r="E150" s="348"/>
      <c r="F150" s="348"/>
      <c r="G150" s="348">
        <f t="shared" si="8"/>
        <v>0</v>
      </c>
      <c r="H150" s="347"/>
      <c r="I150" s="357">
        <v>3000</v>
      </c>
      <c r="J150" s="348"/>
      <c r="K150" s="348"/>
      <c r="L150" s="348"/>
      <c r="M150" s="348">
        <f t="shared" si="7"/>
        <v>3000</v>
      </c>
      <c r="N150" s="347"/>
    </row>
    <row r="151" spans="1:14" s="333" customFormat="1">
      <c r="A151" s="347">
        <v>149</v>
      </c>
      <c r="B151" s="347" t="s">
        <v>185</v>
      </c>
      <c r="C151" s="348"/>
      <c r="D151" s="348"/>
      <c r="E151" s="348"/>
      <c r="F151" s="348"/>
      <c r="G151" s="348">
        <f t="shared" si="8"/>
        <v>0</v>
      </c>
      <c r="H151" s="347"/>
      <c r="I151" s="357">
        <v>2800</v>
      </c>
      <c r="J151" s="348"/>
      <c r="K151" s="348"/>
      <c r="L151" s="348"/>
      <c r="M151" s="348">
        <f t="shared" si="7"/>
        <v>2800</v>
      </c>
      <c r="N151" s="347"/>
    </row>
    <row r="152" spans="1:14" s="334" customFormat="1">
      <c r="A152" s="346">
        <v>150</v>
      </c>
      <c r="B152" s="346" t="s">
        <v>186</v>
      </c>
      <c r="C152" s="350"/>
      <c r="D152" s="350"/>
      <c r="E152" s="350"/>
      <c r="F152" s="350"/>
      <c r="G152" s="350">
        <f t="shared" si="8"/>
        <v>0</v>
      </c>
      <c r="H152" s="346"/>
      <c r="I152" s="357">
        <v>44235</v>
      </c>
      <c r="J152" s="350"/>
      <c r="K152" s="350"/>
      <c r="L152" s="350"/>
      <c r="M152" s="350">
        <f t="shared" si="7"/>
        <v>44235</v>
      </c>
      <c r="N152" s="346"/>
    </row>
    <row r="153" spans="1:14">
      <c r="A153" s="349">
        <v>151</v>
      </c>
      <c r="B153" s="346" t="s">
        <v>187</v>
      </c>
      <c r="C153" s="350">
        <v>14600</v>
      </c>
      <c r="D153" s="350">
        <v>13500</v>
      </c>
      <c r="E153" s="350"/>
      <c r="F153" s="350">
        <v>1100</v>
      </c>
      <c r="G153" s="348">
        <f t="shared" si="8"/>
        <v>0</v>
      </c>
      <c r="H153" s="347" t="s">
        <v>188</v>
      </c>
      <c r="I153" s="357">
        <v>710</v>
      </c>
      <c r="J153" s="350"/>
      <c r="K153" s="350"/>
      <c r="L153" s="350">
        <v>710</v>
      </c>
      <c r="M153" s="348">
        <f t="shared" si="7"/>
        <v>0</v>
      </c>
      <c r="N153" s="346" t="s">
        <v>189</v>
      </c>
    </row>
    <row r="154" spans="1:14" s="333" customFormat="1">
      <c r="A154" s="347">
        <v>152</v>
      </c>
      <c r="B154" s="347" t="s">
        <v>190</v>
      </c>
      <c r="C154" s="348"/>
      <c r="D154" s="348"/>
      <c r="E154" s="348"/>
      <c r="F154" s="348"/>
      <c r="G154" s="348">
        <f t="shared" si="8"/>
        <v>0</v>
      </c>
      <c r="H154" s="347"/>
      <c r="I154" s="357">
        <v>20985</v>
      </c>
      <c r="J154" s="348"/>
      <c r="K154" s="348"/>
      <c r="L154" s="348"/>
      <c r="M154" s="348">
        <f t="shared" si="7"/>
        <v>20985</v>
      </c>
      <c r="N154" s="347"/>
    </row>
    <row r="155" spans="1:14" s="333" customFormat="1">
      <c r="A155" s="347">
        <v>153</v>
      </c>
      <c r="B155" s="347" t="s">
        <v>191</v>
      </c>
      <c r="C155" s="348"/>
      <c r="D155" s="348"/>
      <c r="E155" s="348"/>
      <c r="F155" s="348"/>
      <c r="G155" s="348">
        <f t="shared" si="8"/>
        <v>0</v>
      </c>
      <c r="H155" s="347"/>
      <c r="I155" s="357">
        <v>720</v>
      </c>
      <c r="J155" s="348"/>
      <c r="K155" s="348"/>
      <c r="L155" s="348"/>
      <c r="M155" s="348">
        <f t="shared" si="7"/>
        <v>720</v>
      </c>
      <c r="N155" s="347"/>
    </row>
    <row r="156" spans="1:14" s="333" customFormat="1">
      <c r="A156" s="347">
        <v>154</v>
      </c>
      <c r="B156" s="347" t="s">
        <v>192</v>
      </c>
      <c r="C156" s="348"/>
      <c r="D156" s="348"/>
      <c r="E156" s="348"/>
      <c r="F156" s="348"/>
      <c r="G156" s="348">
        <f t="shared" si="8"/>
        <v>0</v>
      </c>
      <c r="H156" s="347"/>
      <c r="I156" s="357">
        <v>28080</v>
      </c>
      <c r="J156" s="348"/>
      <c r="K156" s="348"/>
      <c r="L156" s="348"/>
      <c r="M156" s="348">
        <f t="shared" si="7"/>
        <v>28080</v>
      </c>
      <c r="N156" s="347"/>
    </row>
    <row r="157" spans="1:14" s="333" customFormat="1">
      <c r="A157" s="347">
        <v>155</v>
      </c>
      <c r="B157" s="347" t="s">
        <v>193</v>
      </c>
      <c r="C157" s="348"/>
      <c r="D157" s="348"/>
      <c r="E157" s="348"/>
      <c r="F157" s="348"/>
      <c r="G157" s="348">
        <f t="shared" si="8"/>
        <v>0</v>
      </c>
      <c r="H157" s="347"/>
      <c r="I157" s="357">
        <v>5500</v>
      </c>
      <c r="J157" s="348"/>
      <c r="K157" s="348"/>
      <c r="L157" s="348"/>
      <c r="M157" s="348">
        <f t="shared" si="7"/>
        <v>5500</v>
      </c>
      <c r="N157" s="347"/>
    </row>
    <row r="158" spans="1:14" s="336" customFormat="1">
      <c r="A158" s="365">
        <v>156</v>
      </c>
      <c r="B158" s="365" t="s">
        <v>194</v>
      </c>
      <c r="C158" s="366"/>
      <c r="D158" s="366"/>
      <c r="E158" s="366"/>
      <c r="F158" s="366"/>
      <c r="G158" s="366">
        <f t="shared" si="8"/>
        <v>0</v>
      </c>
      <c r="H158" s="365"/>
      <c r="I158" s="357"/>
      <c r="J158" s="366"/>
      <c r="K158" s="366"/>
      <c r="L158" s="366"/>
      <c r="M158" s="366">
        <f t="shared" si="7"/>
        <v>0</v>
      </c>
      <c r="N158" s="365"/>
    </row>
    <row r="159" spans="1:14" s="333" customFormat="1">
      <c r="A159" s="347">
        <v>157</v>
      </c>
      <c r="B159" s="347" t="s">
        <v>195</v>
      </c>
      <c r="C159" s="348"/>
      <c r="D159" s="348"/>
      <c r="E159" s="348"/>
      <c r="F159" s="348"/>
      <c r="G159" s="348">
        <f t="shared" si="8"/>
        <v>0</v>
      </c>
      <c r="H159" s="347"/>
      <c r="I159" s="357">
        <v>600</v>
      </c>
      <c r="J159" s="348"/>
      <c r="K159" s="348"/>
      <c r="L159" s="348"/>
      <c r="M159" s="348">
        <f t="shared" si="7"/>
        <v>600</v>
      </c>
      <c r="N159" s="347"/>
    </row>
    <row r="160" spans="1:14" s="333" customFormat="1">
      <c r="A160" s="347">
        <v>158</v>
      </c>
      <c r="B160" s="347" t="s">
        <v>196</v>
      </c>
      <c r="C160" s="348"/>
      <c r="D160" s="348"/>
      <c r="E160" s="348"/>
      <c r="F160" s="348"/>
      <c r="G160" s="348">
        <f t="shared" si="8"/>
        <v>0</v>
      </c>
      <c r="H160" s="347"/>
      <c r="I160" s="357">
        <v>5600</v>
      </c>
      <c r="J160" s="348"/>
      <c r="K160" s="348"/>
      <c r="L160" s="348"/>
      <c r="M160" s="348">
        <f t="shared" si="7"/>
        <v>5600</v>
      </c>
      <c r="N160" s="347"/>
    </row>
    <row r="161" spans="1:14" s="333" customFormat="1">
      <c r="A161" s="347">
        <v>159</v>
      </c>
      <c r="B161" s="347" t="s">
        <v>197</v>
      </c>
      <c r="C161" s="348"/>
      <c r="D161" s="348"/>
      <c r="E161" s="348"/>
      <c r="F161" s="348"/>
      <c r="G161" s="348">
        <f t="shared" si="8"/>
        <v>0</v>
      </c>
      <c r="H161" s="347"/>
      <c r="I161" s="357">
        <v>170</v>
      </c>
      <c r="J161" s="348"/>
      <c r="K161" s="348"/>
      <c r="L161" s="348"/>
      <c r="M161" s="348">
        <f t="shared" si="7"/>
        <v>170</v>
      </c>
      <c r="N161" s="347"/>
    </row>
    <row r="162" spans="1:14" s="333" customFormat="1">
      <c r="A162" s="347">
        <v>160</v>
      </c>
      <c r="B162" s="347" t="s">
        <v>198</v>
      </c>
      <c r="C162" s="348"/>
      <c r="D162" s="348"/>
      <c r="E162" s="348"/>
      <c r="F162" s="348"/>
      <c r="G162" s="348">
        <f t="shared" si="8"/>
        <v>0</v>
      </c>
      <c r="H162" s="347"/>
      <c r="I162" s="357">
        <v>175</v>
      </c>
      <c r="J162" s="348"/>
      <c r="K162" s="348"/>
      <c r="L162" s="348"/>
      <c r="M162" s="348">
        <f t="shared" si="7"/>
        <v>175</v>
      </c>
      <c r="N162" s="347"/>
    </row>
    <row r="163" spans="1:14" s="334" customFormat="1">
      <c r="A163" s="346">
        <v>161</v>
      </c>
      <c r="B163" s="346" t="s">
        <v>199</v>
      </c>
      <c r="C163" s="350"/>
      <c r="D163" s="350"/>
      <c r="E163" s="350"/>
      <c r="F163" s="350"/>
      <c r="G163" s="350">
        <f t="shared" si="8"/>
        <v>0</v>
      </c>
      <c r="H163" s="346"/>
      <c r="I163" s="357">
        <v>19770</v>
      </c>
      <c r="J163" s="350"/>
      <c r="K163" s="350"/>
      <c r="L163" s="350"/>
      <c r="M163" s="350">
        <f t="shared" si="7"/>
        <v>19770</v>
      </c>
      <c r="N163" s="346"/>
    </row>
    <row r="164" spans="1:14" s="333" customFormat="1">
      <c r="A164" s="347">
        <v>162</v>
      </c>
      <c r="B164" s="347" t="s">
        <v>200</v>
      </c>
      <c r="C164" s="348"/>
      <c r="D164" s="348"/>
      <c r="E164" s="348"/>
      <c r="F164" s="348"/>
      <c r="G164" s="348">
        <f t="shared" si="8"/>
        <v>0</v>
      </c>
      <c r="H164" s="347"/>
      <c r="I164" s="357">
        <v>1500</v>
      </c>
      <c r="J164" s="348"/>
      <c r="K164" s="348"/>
      <c r="L164" s="348"/>
      <c r="M164" s="348">
        <f t="shared" si="7"/>
        <v>1500</v>
      </c>
      <c r="N164" s="347"/>
    </row>
    <row r="165" spans="1:14" s="333" customFormat="1">
      <c r="A165" s="347">
        <v>163</v>
      </c>
      <c r="B165" s="347" t="s">
        <v>201</v>
      </c>
      <c r="C165" s="348"/>
      <c r="D165" s="348"/>
      <c r="E165" s="348"/>
      <c r="F165" s="348"/>
      <c r="G165" s="348">
        <f t="shared" si="8"/>
        <v>0</v>
      </c>
      <c r="H165" s="347"/>
      <c r="I165" s="357">
        <v>25690</v>
      </c>
      <c r="J165" s="348"/>
      <c r="K165" s="348"/>
      <c r="L165" s="348"/>
      <c r="M165" s="348">
        <f t="shared" si="7"/>
        <v>25690</v>
      </c>
      <c r="N165" s="347"/>
    </row>
    <row r="166" spans="1:14" s="333" customFormat="1">
      <c r="A166" s="347">
        <v>164</v>
      </c>
      <c r="B166" s="347" t="s">
        <v>202</v>
      </c>
      <c r="C166" s="348"/>
      <c r="D166" s="348"/>
      <c r="E166" s="348"/>
      <c r="F166" s="348"/>
      <c r="G166" s="348">
        <f t="shared" si="8"/>
        <v>0</v>
      </c>
      <c r="H166" s="347"/>
      <c r="I166" s="357">
        <v>1800</v>
      </c>
      <c r="J166" s="348"/>
      <c r="K166" s="348"/>
      <c r="L166" s="348"/>
      <c r="M166" s="348">
        <f t="shared" si="7"/>
        <v>1800</v>
      </c>
      <c r="N166" s="347"/>
    </row>
    <row r="167" spans="1:14" s="334" customFormat="1" ht="24">
      <c r="A167" s="349">
        <v>165</v>
      </c>
      <c r="B167" s="371" t="s">
        <v>203</v>
      </c>
      <c r="C167" s="350"/>
      <c r="D167" s="350"/>
      <c r="E167" s="350"/>
      <c r="F167" s="350"/>
      <c r="G167" s="350">
        <f t="shared" si="8"/>
        <v>0</v>
      </c>
      <c r="H167" s="346"/>
      <c r="I167" s="357">
        <v>6245</v>
      </c>
      <c r="J167" s="350"/>
      <c r="K167" s="350"/>
      <c r="L167" s="350"/>
      <c r="M167" s="350">
        <f t="shared" si="7"/>
        <v>6245</v>
      </c>
      <c r="N167" s="346"/>
    </row>
    <row r="168" spans="1:14">
      <c r="A168" s="349">
        <v>166</v>
      </c>
      <c r="B168" s="346" t="s">
        <v>204</v>
      </c>
      <c r="C168" s="350">
        <v>100</v>
      </c>
      <c r="D168" s="350">
        <v>100</v>
      </c>
      <c r="E168" s="350"/>
      <c r="F168" s="350"/>
      <c r="G168" s="348">
        <f t="shared" si="8"/>
        <v>0</v>
      </c>
      <c r="H168" s="347"/>
      <c r="I168" s="357">
        <v>1660</v>
      </c>
      <c r="J168" s="350">
        <v>1600</v>
      </c>
      <c r="K168" s="350"/>
      <c r="L168" s="350">
        <v>60</v>
      </c>
      <c r="M168" s="348">
        <f t="shared" si="7"/>
        <v>0</v>
      </c>
      <c r="N168" s="346" t="s">
        <v>205</v>
      </c>
    </row>
    <row r="169" spans="1:14">
      <c r="A169" s="349">
        <v>167</v>
      </c>
      <c r="B169" s="346" t="s">
        <v>206</v>
      </c>
      <c r="C169" s="350">
        <v>22690</v>
      </c>
      <c r="D169" s="350">
        <v>17600</v>
      </c>
      <c r="E169" s="350"/>
      <c r="F169" s="350">
        <v>90</v>
      </c>
      <c r="G169" s="348">
        <f t="shared" si="8"/>
        <v>5000</v>
      </c>
      <c r="H169" s="347" t="s">
        <v>207</v>
      </c>
      <c r="I169" s="357"/>
      <c r="J169" s="350"/>
      <c r="K169" s="350"/>
      <c r="L169" s="350"/>
      <c r="M169" s="348">
        <f t="shared" si="7"/>
        <v>0</v>
      </c>
      <c r="N169" s="346"/>
    </row>
    <row r="170" spans="1:14" s="333" customFormat="1">
      <c r="A170" s="347">
        <v>168</v>
      </c>
      <c r="B170" s="347" t="s">
        <v>208</v>
      </c>
      <c r="C170" s="348"/>
      <c r="D170" s="348"/>
      <c r="E170" s="348"/>
      <c r="F170" s="348"/>
      <c r="G170" s="348">
        <f t="shared" si="8"/>
        <v>0</v>
      </c>
      <c r="H170" s="347"/>
      <c r="I170" s="357">
        <v>780</v>
      </c>
      <c r="J170" s="348"/>
      <c r="K170" s="348"/>
      <c r="L170" s="348"/>
      <c r="M170" s="348">
        <f t="shared" si="7"/>
        <v>780</v>
      </c>
      <c r="N170" s="347"/>
    </row>
    <row r="171" spans="1:14" s="333" customFormat="1">
      <c r="A171" s="347">
        <v>169</v>
      </c>
      <c r="B171" s="347" t="s">
        <v>209</v>
      </c>
      <c r="C171" s="348">
        <v>5000</v>
      </c>
      <c r="D171" s="348">
        <v>5000</v>
      </c>
      <c r="E171" s="348"/>
      <c r="F171" s="348"/>
      <c r="G171" s="348">
        <f t="shared" si="8"/>
        <v>0</v>
      </c>
      <c r="H171" s="347"/>
      <c r="I171" s="357"/>
      <c r="J171" s="348"/>
      <c r="K171" s="348"/>
      <c r="L171" s="348"/>
      <c r="M171" s="348">
        <f t="shared" si="7"/>
        <v>0</v>
      </c>
      <c r="N171" s="347"/>
    </row>
    <row r="172" spans="1:14" s="333" customFormat="1">
      <c r="A172" s="347">
        <v>170</v>
      </c>
      <c r="B172" s="347" t="s">
        <v>210</v>
      </c>
      <c r="C172" s="348"/>
      <c r="D172" s="348"/>
      <c r="E172" s="348"/>
      <c r="F172" s="348"/>
      <c r="G172" s="348">
        <f t="shared" si="8"/>
        <v>0</v>
      </c>
      <c r="H172" s="347"/>
      <c r="I172" s="357">
        <v>17000</v>
      </c>
      <c r="J172" s="348"/>
      <c r="K172" s="348"/>
      <c r="L172" s="348"/>
      <c r="M172" s="348">
        <f t="shared" si="7"/>
        <v>17000</v>
      </c>
      <c r="N172" s="347"/>
    </row>
    <row r="173" spans="1:14" s="333" customFormat="1">
      <c r="A173" s="347">
        <v>171</v>
      </c>
      <c r="B173" s="347" t="s">
        <v>211</v>
      </c>
      <c r="C173" s="348"/>
      <c r="D173" s="348"/>
      <c r="E173" s="348"/>
      <c r="F173" s="348"/>
      <c r="G173" s="348">
        <f t="shared" si="8"/>
        <v>0</v>
      </c>
      <c r="H173" s="347"/>
      <c r="I173" s="357">
        <v>3000</v>
      </c>
      <c r="J173" s="348"/>
      <c r="K173" s="348"/>
      <c r="L173" s="348"/>
      <c r="M173" s="348">
        <f t="shared" si="7"/>
        <v>3000</v>
      </c>
      <c r="N173" s="347"/>
    </row>
    <row r="174" spans="1:14" s="333" customFormat="1">
      <c r="A174" s="347">
        <v>172</v>
      </c>
      <c r="B174" s="347" t="s">
        <v>212</v>
      </c>
      <c r="C174" s="348">
        <v>4000</v>
      </c>
      <c r="D174" s="348">
        <v>4000</v>
      </c>
      <c r="E174" s="348"/>
      <c r="F174" s="348"/>
      <c r="G174" s="348">
        <f t="shared" si="8"/>
        <v>0</v>
      </c>
      <c r="H174" s="347"/>
      <c r="I174" s="357"/>
      <c r="J174" s="348"/>
      <c r="K174" s="348"/>
      <c r="L174" s="348"/>
      <c r="M174" s="348">
        <f t="shared" si="7"/>
        <v>0</v>
      </c>
      <c r="N174" s="347"/>
    </row>
    <row r="175" spans="1:14" s="333" customFormat="1">
      <c r="A175" s="347">
        <v>173</v>
      </c>
      <c r="B175" s="372" t="s">
        <v>213</v>
      </c>
      <c r="C175" s="348"/>
      <c r="D175" s="348"/>
      <c r="E175" s="348"/>
      <c r="F175" s="348"/>
      <c r="G175" s="348">
        <f t="shared" si="8"/>
        <v>0</v>
      </c>
      <c r="H175" s="347"/>
      <c r="I175" s="357">
        <v>500</v>
      </c>
      <c r="J175" s="348"/>
      <c r="K175" s="348"/>
      <c r="L175" s="348"/>
      <c r="M175" s="348">
        <f t="shared" si="7"/>
        <v>500</v>
      </c>
      <c r="N175" s="347"/>
    </row>
    <row r="176" spans="1:14">
      <c r="A176" s="346">
        <v>174</v>
      </c>
      <c r="B176" s="346" t="s">
        <v>214</v>
      </c>
      <c r="C176" s="350">
        <v>2830</v>
      </c>
      <c r="D176" s="350">
        <v>2830</v>
      </c>
      <c r="E176" s="350"/>
      <c r="F176" s="350"/>
      <c r="G176" s="348">
        <f t="shared" si="8"/>
        <v>0</v>
      </c>
      <c r="H176" s="347"/>
      <c r="I176" s="357">
        <v>1400</v>
      </c>
      <c r="J176" s="350"/>
      <c r="K176" s="350"/>
      <c r="L176" s="350"/>
      <c r="M176" s="348">
        <f t="shared" si="7"/>
        <v>1400</v>
      </c>
      <c r="N176" s="346"/>
    </row>
    <row r="177" spans="1:14" s="334" customFormat="1">
      <c r="A177" s="346">
        <v>175</v>
      </c>
      <c r="B177" s="346" t="s">
        <v>215</v>
      </c>
      <c r="C177" s="350"/>
      <c r="D177" s="350"/>
      <c r="E177" s="350"/>
      <c r="F177" s="350"/>
      <c r="G177" s="350">
        <f t="shared" si="8"/>
        <v>0</v>
      </c>
      <c r="H177" s="346"/>
      <c r="I177" s="357">
        <v>129240</v>
      </c>
      <c r="J177" s="350"/>
      <c r="K177" s="350"/>
      <c r="L177" s="350"/>
      <c r="M177" s="350">
        <f t="shared" si="7"/>
        <v>129240</v>
      </c>
      <c r="N177" s="346"/>
    </row>
    <row r="178" spans="1:14">
      <c r="A178" s="349">
        <v>176</v>
      </c>
      <c r="B178" s="346" t="s">
        <v>216</v>
      </c>
      <c r="C178" s="350">
        <v>553142</v>
      </c>
      <c r="D178" s="350">
        <v>200000</v>
      </c>
      <c r="E178" s="350"/>
      <c r="F178" s="350"/>
      <c r="G178" s="348">
        <f t="shared" si="8"/>
        <v>353142</v>
      </c>
      <c r="H178" s="347"/>
      <c r="I178" s="357"/>
      <c r="J178" s="350"/>
      <c r="K178" s="350"/>
      <c r="L178" s="350"/>
      <c r="M178" s="348">
        <f t="shared" si="7"/>
        <v>0</v>
      </c>
      <c r="N178" s="346"/>
    </row>
    <row r="179" spans="1:14">
      <c r="A179" s="349">
        <v>177</v>
      </c>
      <c r="B179" s="346" t="s">
        <v>217</v>
      </c>
      <c r="C179" s="350">
        <v>6105</v>
      </c>
      <c r="D179" s="350">
        <v>6100</v>
      </c>
      <c r="E179" s="350"/>
      <c r="F179" s="350">
        <v>5</v>
      </c>
      <c r="G179" s="348">
        <f t="shared" si="8"/>
        <v>0</v>
      </c>
      <c r="H179" s="347" t="s">
        <v>218</v>
      </c>
      <c r="I179" s="357"/>
      <c r="J179" s="350"/>
      <c r="K179" s="350"/>
      <c r="L179" s="350"/>
      <c r="M179" s="348">
        <f t="shared" si="7"/>
        <v>0</v>
      </c>
      <c r="N179" s="346"/>
    </row>
    <row r="180" spans="1:14" s="333" customFormat="1">
      <c r="A180" s="347">
        <v>178</v>
      </c>
      <c r="B180" s="347" t="s">
        <v>219</v>
      </c>
      <c r="C180" s="348"/>
      <c r="D180" s="348"/>
      <c r="E180" s="348"/>
      <c r="F180" s="348"/>
      <c r="G180" s="348">
        <f t="shared" si="8"/>
        <v>0</v>
      </c>
      <c r="H180" s="347"/>
      <c r="I180" s="357">
        <v>20084</v>
      </c>
      <c r="J180" s="348"/>
      <c r="K180" s="348"/>
      <c r="L180" s="348"/>
      <c r="M180" s="348">
        <f t="shared" si="7"/>
        <v>20084</v>
      </c>
      <c r="N180" s="347"/>
    </row>
    <row r="181" spans="1:14" ht="28.5">
      <c r="A181" s="349">
        <v>179</v>
      </c>
      <c r="B181" s="346" t="s">
        <v>220</v>
      </c>
      <c r="C181" s="350">
        <f>204262+750+600+1500+12350-800</f>
        <v>218662</v>
      </c>
      <c r="D181" s="350">
        <v>130000</v>
      </c>
      <c r="E181" s="350">
        <v>800</v>
      </c>
      <c r="F181" s="350">
        <f>750+600+1500+12350+1950</f>
        <v>17150</v>
      </c>
      <c r="G181" s="348">
        <f t="shared" si="8"/>
        <v>72312</v>
      </c>
      <c r="H181" s="347" t="s">
        <v>221</v>
      </c>
      <c r="I181" s="357">
        <v>5134</v>
      </c>
      <c r="J181" s="350"/>
      <c r="K181" s="350"/>
      <c r="L181" s="350">
        <v>5134</v>
      </c>
      <c r="M181" s="348">
        <f t="shared" si="7"/>
        <v>0</v>
      </c>
      <c r="N181" s="346" t="s">
        <v>222</v>
      </c>
    </row>
    <row r="182" spans="1:14" s="336" customFormat="1">
      <c r="A182" s="364">
        <v>180</v>
      </c>
      <c r="B182" s="365"/>
      <c r="C182" s="366"/>
      <c r="D182" s="366"/>
      <c r="E182" s="366"/>
      <c r="F182" s="366"/>
      <c r="G182" s="366">
        <f t="shared" si="8"/>
        <v>0</v>
      </c>
      <c r="H182" s="365"/>
      <c r="I182" s="357"/>
      <c r="J182" s="366"/>
      <c r="K182" s="366"/>
      <c r="L182" s="366"/>
      <c r="M182" s="366">
        <f t="shared" si="7"/>
        <v>0</v>
      </c>
      <c r="N182" s="365"/>
    </row>
    <row r="183" spans="1:14" s="333" customFormat="1">
      <c r="A183" s="347">
        <v>181</v>
      </c>
      <c r="B183" s="347" t="s">
        <v>223</v>
      </c>
      <c r="C183" s="348"/>
      <c r="D183" s="348"/>
      <c r="E183" s="348"/>
      <c r="F183" s="348"/>
      <c r="G183" s="348">
        <f t="shared" si="8"/>
        <v>0</v>
      </c>
      <c r="H183" s="347"/>
      <c r="I183" s="357">
        <v>950</v>
      </c>
      <c r="J183" s="348"/>
      <c r="K183" s="348"/>
      <c r="L183" s="348"/>
      <c r="M183" s="348">
        <f t="shared" si="7"/>
        <v>950</v>
      </c>
      <c r="N183" s="347"/>
    </row>
    <row r="184" spans="1:14" s="333" customFormat="1">
      <c r="A184" s="347">
        <v>182</v>
      </c>
      <c r="B184" s="347" t="s">
        <v>224</v>
      </c>
      <c r="C184" s="348"/>
      <c r="D184" s="348"/>
      <c r="E184" s="348"/>
      <c r="F184" s="348"/>
      <c r="G184" s="348">
        <f t="shared" si="8"/>
        <v>0</v>
      </c>
      <c r="H184" s="347"/>
      <c r="I184" s="357">
        <v>3000</v>
      </c>
      <c r="J184" s="348"/>
      <c r="K184" s="348"/>
      <c r="L184" s="348"/>
      <c r="M184" s="348">
        <f t="shared" si="7"/>
        <v>3000</v>
      </c>
      <c r="N184" s="347"/>
    </row>
    <row r="185" spans="1:14" s="333" customFormat="1">
      <c r="A185" s="347">
        <v>183</v>
      </c>
      <c r="B185" s="347" t="s">
        <v>225</v>
      </c>
      <c r="C185" s="348"/>
      <c r="D185" s="348"/>
      <c r="E185" s="348"/>
      <c r="F185" s="348"/>
      <c r="G185" s="348">
        <f t="shared" si="8"/>
        <v>0</v>
      </c>
      <c r="H185" s="347"/>
      <c r="I185" s="357">
        <v>670</v>
      </c>
      <c r="J185" s="348"/>
      <c r="K185" s="348"/>
      <c r="L185" s="348"/>
      <c r="M185" s="348">
        <f t="shared" si="7"/>
        <v>670</v>
      </c>
      <c r="N185" s="347"/>
    </row>
    <row r="186" spans="1:14" s="334" customFormat="1" ht="28.5">
      <c r="A186" s="346">
        <v>184</v>
      </c>
      <c r="B186" s="346" t="s">
        <v>226</v>
      </c>
      <c r="C186" s="350">
        <v>1557.5</v>
      </c>
      <c r="D186" s="350">
        <v>1550</v>
      </c>
      <c r="E186" s="350"/>
      <c r="F186" s="350">
        <v>7.5</v>
      </c>
      <c r="G186" s="350">
        <f t="shared" si="8"/>
        <v>0</v>
      </c>
      <c r="H186" s="346" t="s">
        <v>227</v>
      </c>
      <c r="I186" s="357"/>
      <c r="J186" s="350"/>
      <c r="K186" s="350"/>
      <c r="L186" s="350"/>
      <c r="M186" s="350">
        <f t="shared" si="7"/>
        <v>0</v>
      </c>
      <c r="N186" s="346"/>
    </row>
    <row r="187" spans="1:14" s="333" customFormat="1">
      <c r="A187" s="347">
        <v>185</v>
      </c>
      <c r="B187" s="347" t="s">
        <v>228</v>
      </c>
      <c r="C187" s="348"/>
      <c r="D187" s="348"/>
      <c r="E187" s="348"/>
      <c r="F187" s="348"/>
      <c r="G187" s="348">
        <f t="shared" si="8"/>
        <v>0</v>
      </c>
      <c r="H187" s="347"/>
      <c r="I187" s="357">
        <v>6762</v>
      </c>
      <c r="J187" s="348"/>
      <c r="K187" s="348"/>
      <c r="L187" s="348"/>
      <c r="M187" s="348">
        <f t="shared" si="7"/>
        <v>6762</v>
      </c>
      <c r="N187" s="347"/>
    </row>
    <row r="188" spans="1:14" s="338" customFormat="1">
      <c r="A188" s="349">
        <v>186</v>
      </c>
      <c r="B188" s="363" t="s">
        <v>229</v>
      </c>
      <c r="C188" s="367">
        <v>34923</v>
      </c>
      <c r="D188" s="367">
        <v>27000</v>
      </c>
      <c r="E188" s="367"/>
      <c r="F188" s="367"/>
      <c r="G188" s="348">
        <f t="shared" si="8"/>
        <v>7923</v>
      </c>
      <c r="H188" s="347"/>
      <c r="I188" s="369">
        <v>22200</v>
      </c>
      <c r="J188" s="367"/>
      <c r="K188" s="367"/>
      <c r="L188" s="367"/>
      <c r="M188" s="348">
        <f t="shared" si="7"/>
        <v>22200</v>
      </c>
      <c r="N188" s="363"/>
    </row>
    <row r="189" spans="1:14" s="338" customFormat="1">
      <c r="A189" s="349">
        <v>187</v>
      </c>
      <c r="B189" s="363" t="s">
        <v>230</v>
      </c>
      <c r="C189" s="367">
        <v>5480</v>
      </c>
      <c r="D189" s="367">
        <v>5460</v>
      </c>
      <c r="E189" s="367"/>
      <c r="F189" s="367">
        <v>20</v>
      </c>
      <c r="G189" s="348">
        <f t="shared" si="8"/>
        <v>0</v>
      </c>
      <c r="H189" s="347" t="s">
        <v>231</v>
      </c>
      <c r="I189" s="369">
        <v>19603</v>
      </c>
      <c r="J189" s="367">
        <v>17500</v>
      </c>
      <c r="K189" s="367"/>
      <c r="L189" s="367">
        <v>2103</v>
      </c>
      <c r="M189" s="348">
        <f t="shared" si="7"/>
        <v>0</v>
      </c>
      <c r="N189" s="363" t="s">
        <v>232</v>
      </c>
    </row>
    <row r="190" spans="1:14" s="338" customFormat="1">
      <c r="A190" s="349">
        <v>188</v>
      </c>
      <c r="B190" s="363" t="s">
        <v>233</v>
      </c>
      <c r="C190" s="367">
        <v>13800</v>
      </c>
      <c r="D190" s="367">
        <v>8750</v>
      </c>
      <c r="E190" s="367"/>
      <c r="F190" s="367"/>
      <c r="G190" s="348">
        <f t="shared" si="8"/>
        <v>5050</v>
      </c>
      <c r="H190" s="347"/>
      <c r="I190" s="369">
        <v>870</v>
      </c>
      <c r="J190" s="367"/>
      <c r="K190" s="367"/>
      <c r="L190" s="367"/>
      <c r="M190" s="348">
        <f t="shared" si="7"/>
        <v>870</v>
      </c>
      <c r="N190" s="363"/>
    </row>
    <row r="191" spans="1:14" s="337" customFormat="1">
      <c r="A191" s="363">
        <v>189</v>
      </c>
      <c r="B191" s="363" t="s">
        <v>234</v>
      </c>
      <c r="C191" s="367">
        <v>3600</v>
      </c>
      <c r="D191" s="367">
        <v>3600</v>
      </c>
      <c r="E191" s="367"/>
      <c r="F191" s="367"/>
      <c r="G191" s="348">
        <f t="shared" si="8"/>
        <v>0</v>
      </c>
      <c r="H191" s="347"/>
      <c r="I191" s="369"/>
      <c r="J191" s="367"/>
      <c r="K191" s="367"/>
      <c r="L191" s="367"/>
      <c r="M191" s="348">
        <f t="shared" si="7"/>
        <v>0</v>
      </c>
      <c r="N191" s="363"/>
    </row>
    <row r="192" spans="1:14" s="333" customFormat="1">
      <c r="A192" s="354">
        <v>190</v>
      </c>
      <c r="B192" s="347" t="s">
        <v>235</v>
      </c>
      <c r="C192" s="348">
        <v>1000</v>
      </c>
      <c r="D192" s="348">
        <v>1000</v>
      </c>
      <c r="E192" s="348"/>
      <c r="F192" s="348"/>
      <c r="G192" s="348">
        <f t="shared" si="8"/>
        <v>0</v>
      </c>
      <c r="H192" s="347"/>
      <c r="I192" s="357"/>
      <c r="J192" s="348"/>
      <c r="K192" s="348"/>
      <c r="L192" s="348"/>
      <c r="M192" s="348">
        <f t="shared" si="7"/>
        <v>0</v>
      </c>
      <c r="N192" s="347"/>
    </row>
    <row r="193" spans="1:14" s="333" customFormat="1">
      <c r="A193" s="347">
        <v>191</v>
      </c>
      <c r="B193" s="347" t="s">
        <v>236</v>
      </c>
      <c r="C193" s="348"/>
      <c r="D193" s="348"/>
      <c r="E193" s="348"/>
      <c r="F193" s="348"/>
      <c r="G193" s="348">
        <f t="shared" si="8"/>
        <v>0</v>
      </c>
      <c r="H193" s="347"/>
      <c r="I193" s="357">
        <v>23520</v>
      </c>
      <c r="J193" s="348"/>
      <c r="K193" s="348"/>
      <c r="L193" s="348"/>
      <c r="M193" s="348">
        <f t="shared" si="7"/>
        <v>23520</v>
      </c>
      <c r="N193" s="347"/>
    </row>
    <row r="194" spans="1:14" s="333" customFormat="1">
      <c r="A194" s="347">
        <v>192</v>
      </c>
      <c r="B194" s="347" t="s">
        <v>237</v>
      </c>
      <c r="C194" s="348"/>
      <c r="D194" s="348"/>
      <c r="E194" s="348"/>
      <c r="F194" s="348"/>
      <c r="G194" s="348">
        <f t="shared" si="8"/>
        <v>0</v>
      </c>
      <c r="H194" s="347"/>
      <c r="I194" s="357">
        <v>203295</v>
      </c>
      <c r="J194" s="348"/>
      <c r="K194" s="348"/>
      <c r="L194" s="348"/>
      <c r="M194" s="348">
        <f t="shared" si="7"/>
        <v>203295</v>
      </c>
      <c r="N194" s="347"/>
    </row>
    <row r="195" spans="1:14" s="333" customFormat="1">
      <c r="A195" s="347">
        <v>193</v>
      </c>
      <c r="B195" s="347" t="s">
        <v>238</v>
      </c>
      <c r="C195" s="348"/>
      <c r="D195" s="348"/>
      <c r="E195" s="348"/>
      <c r="F195" s="348"/>
      <c r="G195" s="348">
        <f t="shared" si="8"/>
        <v>0</v>
      </c>
      <c r="H195" s="347"/>
      <c r="I195" s="357">
        <v>17400</v>
      </c>
      <c r="J195" s="348"/>
      <c r="K195" s="348"/>
      <c r="L195" s="348"/>
      <c r="M195" s="348">
        <f t="shared" si="7"/>
        <v>17400</v>
      </c>
      <c r="N195" s="347"/>
    </row>
    <row r="196" spans="1:14" s="339" customFormat="1">
      <c r="A196" s="373">
        <v>194</v>
      </c>
      <c r="B196" s="373" t="s">
        <v>239</v>
      </c>
      <c r="C196" s="374"/>
      <c r="D196" s="374"/>
      <c r="E196" s="374"/>
      <c r="F196" s="374"/>
      <c r="G196" s="374">
        <f t="shared" si="8"/>
        <v>0</v>
      </c>
      <c r="H196" s="373"/>
      <c r="I196" s="357"/>
      <c r="J196" s="374"/>
      <c r="K196" s="374"/>
      <c r="L196" s="374"/>
      <c r="M196" s="374">
        <f t="shared" si="7"/>
        <v>0</v>
      </c>
      <c r="N196" s="373"/>
    </row>
    <row r="197" spans="1:14">
      <c r="A197" s="349">
        <v>195</v>
      </c>
      <c r="B197" s="346" t="s">
        <v>240</v>
      </c>
      <c r="C197" s="350">
        <v>56995</v>
      </c>
      <c r="D197" s="350">
        <v>20000</v>
      </c>
      <c r="E197" s="350"/>
      <c r="F197" s="350"/>
      <c r="G197" s="348">
        <f t="shared" si="8"/>
        <v>36995</v>
      </c>
      <c r="H197" s="347"/>
      <c r="I197" s="357">
        <v>36160</v>
      </c>
      <c r="J197" s="350"/>
      <c r="K197" s="350"/>
      <c r="L197" s="350"/>
      <c r="M197" s="348">
        <f t="shared" ref="M197:M260" si="9">I197-J197+K197-L197</f>
        <v>36160</v>
      </c>
      <c r="N197" s="346"/>
    </row>
    <row r="198" spans="1:14" s="333" customFormat="1">
      <c r="A198" s="347">
        <v>196</v>
      </c>
      <c r="B198" s="347" t="s">
        <v>241</v>
      </c>
      <c r="C198" s="348"/>
      <c r="D198" s="348"/>
      <c r="E198" s="348"/>
      <c r="F198" s="348"/>
      <c r="G198" s="348">
        <f t="shared" si="8"/>
        <v>0</v>
      </c>
      <c r="H198" s="347"/>
      <c r="I198" s="357"/>
      <c r="J198" s="348"/>
      <c r="K198" s="348"/>
      <c r="L198" s="348"/>
      <c r="M198" s="348">
        <f t="shared" si="9"/>
        <v>0</v>
      </c>
      <c r="N198" s="347"/>
    </row>
    <row r="199" spans="1:14" s="333" customFormat="1">
      <c r="A199" s="347">
        <v>197</v>
      </c>
      <c r="B199" s="347" t="s">
        <v>242</v>
      </c>
      <c r="C199" s="348"/>
      <c r="D199" s="348"/>
      <c r="E199" s="348"/>
      <c r="F199" s="348"/>
      <c r="G199" s="348">
        <f t="shared" si="8"/>
        <v>0</v>
      </c>
      <c r="H199" s="347"/>
      <c r="I199" s="357">
        <v>2064</v>
      </c>
      <c r="J199" s="348"/>
      <c r="K199" s="348"/>
      <c r="L199" s="348"/>
      <c r="M199" s="348">
        <f t="shared" si="9"/>
        <v>2064</v>
      </c>
      <c r="N199" s="347"/>
    </row>
    <row r="200" spans="1:14" s="333" customFormat="1">
      <c r="A200" s="347">
        <v>198</v>
      </c>
      <c r="B200" s="347" t="s">
        <v>243</v>
      </c>
      <c r="C200" s="348"/>
      <c r="D200" s="348"/>
      <c r="E200" s="348"/>
      <c r="F200" s="348"/>
      <c r="G200" s="348">
        <f t="shared" si="8"/>
        <v>0</v>
      </c>
      <c r="H200" s="347"/>
      <c r="I200" s="357">
        <v>840</v>
      </c>
      <c r="J200" s="348"/>
      <c r="K200" s="348"/>
      <c r="L200" s="348"/>
      <c r="M200" s="348">
        <f t="shared" si="9"/>
        <v>840</v>
      </c>
      <c r="N200" s="347"/>
    </row>
    <row r="201" spans="1:14" s="333" customFormat="1">
      <c r="A201" s="347">
        <v>199</v>
      </c>
      <c r="B201" s="347" t="s">
        <v>244</v>
      </c>
      <c r="C201" s="348"/>
      <c r="D201" s="348"/>
      <c r="E201" s="348"/>
      <c r="F201" s="348"/>
      <c r="G201" s="348">
        <f t="shared" si="8"/>
        <v>0</v>
      </c>
      <c r="H201" s="347"/>
      <c r="I201" s="357">
        <v>46108</v>
      </c>
      <c r="J201" s="348"/>
      <c r="K201" s="348"/>
      <c r="L201" s="348"/>
      <c r="M201" s="348">
        <f t="shared" si="9"/>
        <v>46108</v>
      </c>
      <c r="N201" s="347"/>
    </row>
    <row r="202" spans="1:14" s="334" customFormat="1">
      <c r="A202" s="346">
        <v>200</v>
      </c>
      <c r="B202" s="346" t="s">
        <v>245</v>
      </c>
      <c r="C202" s="350">
        <v>100</v>
      </c>
      <c r="D202" s="350">
        <v>100</v>
      </c>
      <c r="E202" s="350"/>
      <c r="F202" s="350"/>
      <c r="G202" s="350">
        <f t="shared" si="8"/>
        <v>0</v>
      </c>
      <c r="H202" s="346"/>
      <c r="I202" s="357"/>
      <c r="J202" s="350"/>
      <c r="K202" s="350"/>
      <c r="L202" s="350"/>
      <c r="M202" s="350">
        <f t="shared" si="9"/>
        <v>0</v>
      </c>
      <c r="N202" s="346"/>
    </row>
    <row r="203" spans="1:14" s="335" customFormat="1" ht="28.5">
      <c r="A203" s="349">
        <v>201</v>
      </c>
      <c r="B203" s="349" t="s">
        <v>246</v>
      </c>
      <c r="C203" s="352">
        <v>24738</v>
      </c>
      <c r="D203" s="352">
        <v>24472</v>
      </c>
      <c r="E203" s="352"/>
      <c r="F203" s="352">
        <v>266</v>
      </c>
      <c r="G203" s="352">
        <f t="shared" si="8"/>
        <v>0</v>
      </c>
      <c r="H203" s="362" t="s">
        <v>247</v>
      </c>
      <c r="I203" s="359">
        <v>16765</v>
      </c>
      <c r="J203" s="352">
        <v>11528</v>
      </c>
      <c r="K203" s="352"/>
      <c r="L203" s="352">
        <f>3325+1912</f>
        <v>5237</v>
      </c>
      <c r="M203" s="352">
        <f t="shared" si="9"/>
        <v>0</v>
      </c>
      <c r="N203" s="349" t="s">
        <v>248</v>
      </c>
    </row>
    <row r="204" spans="1:14">
      <c r="A204" s="349">
        <v>202</v>
      </c>
      <c r="B204" s="346" t="s">
        <v>249</v>
      </c>
      <c r="C204" s="350"/>
      <c r="D204" s="350"/>
      <c r="E204" s="350"/>
      <c r="F204" s="350"/>
      <c r="G204" s="350">
        <f t="shared" si="8"/>
        <v>0</v>
      </c>
      <c r="H204" s="346"/>
      <c r="I204" s="357">
        <v>5666</v>
      </c>
      <c r="J204" s="350"/>
      <c r="K204" s="350"/>
      <c r="L204" s="350"/>
      <c r="M204" s="350">
        <f t="shared" si="9"/>
        <v>5666</v>
      </c>
      <c r="N204" s="346"/>
    </row>
    <row r="205" spans="1:14" s="333" customFormat="1">
      <c r="A205" s="347">
        <v>203</v>
      </c>
      <c r="B205" s="347" t="s">
        <v>250</v>
      </c>
      <c r="C205" s="348"/>
      <c r="D205" s="348"/>
      <c r="E205" s="348"/>
      <c r="F205" s="348"/>
      <c r="G205" s="348">
        <f t="shared" ref="G205:G261" si="10">C205-D205+E205-F205</f>
        <v>0</v>
      </c>
      <c r="H205" s="347"/>
      <c r="I205" s="357">
        <v>3180</v>
      </c>
      <c r="J205" s="348"/>
      <c r="K205" s="348"/>
      <c r="L205" s="348"/>
      <c r="M205" s="348">
        <f t="shared" si="9"/>
        <v>3180</v>
      </c>
      <c r="N205" s="347"/>
    </row>
    <row r="206" spans="1:14" s="333" customFormat="1">
      <c r="A206" s="347">
        <v>204</v>
      </c>
      <c r="B206" s="347" t="s">
        <v>251</v>
      </c>
      <c r="C206" s="348"/>
      <c r="D206" s="348"/>
      <c r="E206" s="348"/>
      <c r="F206" s="348"/>
      <c r="G206" s="348">
        <f t="shared" si="10"/>
        <v>0</v>
      </c>
      <c r="H206" s="347"/>
      <c r="I206" s="357">
        <v>48400</v>
      </c>
      <c r="J206" s="348"/>
      <c r="K206" s="348"/>
      <c r="L206" s="348"/>
      <c r="M206" s="348">
        <f t="shared" si="9"/>
        <v>48400</v>
      </c>
      <c r="N206" s="347"/>
    </row>
    <row r="207" spans="1:14" s="333" customFormat="1">
      <c r="A207" s="347">
        <v>205</v>
      </c>
      <c r="B207" s="347" t="s">
        <v>252</v>
      </c>
      <c r="C207" s="348"/>
      <c r="D207" s="348"/>
      <c r="E207" s="348"/>
      <c r="F207" s="348"/>
      <c r="G207" s="348">
        <f t="shared" si="10"/>
        <v>0</v>
      </c>
      <c r="H207" s="347"/>
      <c r="I207" s="357">
        <v>27020</v>
      </c>
      <c r="J207" s="348"/>
      <c r="K207" s="348"/>
      <c r="L207" s="348"/>
      <c r="M207" s="348">
        <f t="shared" si="9"/>
        <v>27020</v>
      </c>
      <c r="N207" s="347" t="s">
        <v>24</v>
      </c>
    </row>
    <row r="208" spans="1:14" s="333" customFormat="1">
      <c r="A208" s="347">
        <v>206</v>
      </c>
      <c r="B208" s="347" t="s">
        <v>253</v>
      </c>
      <c r="C208" s="348"/>
      <c r="D208" s="348"/>
      <c r="E208" s="348"/>
      <c r="F208" s="348"/>
      <c r="G208" s="348">
        <f t="shared" si="10"/>
        <v>0</v>
      </c>
      <c r="H208" s="347"/>
      <c r="I208" s="357">
        <v>14450</v>
      </c>
      <c r="J208" s="348"/>
      <c r="K208" s="348"/>
      <c r="L208" s="348"/>
      <c r="M208" s="348">
        <f t="shared" si="9"/>
        <v>14450</v>
      </c>
      <c r="N208" s="347" t="s">
        <v>17</v>
      </c>
    </row>
    <row r="209" spans="1:14" s="333" customFormat="1">
      <c r="A209" s="347">
        <v>207</v>
      </c>
      <c r="B209" s="347" t="s">
        <v>254</v>
      </c>
      <c r="C209" s="348"/>
      <c r="D209" s="348"/>
      <c r="E209" s="348"/>
      <c r="F209" s="348"/>
      <c r="G209" s="348">
        <f t="shared" si="10"/>
        <v>0</v>
      </c>
      <c r="H209" s="347"/>
      <c r="I209" s="357">
        <v>2720</v>
      </c>
      <c r="J209" s="348"/>
      <c r="K209" s="348"/>
      <c r="L209" s="348"/>
      <c r="M209" s="348">
        <f t="shared" si="9"/>
        <v>2720</v>
      </c>
      <c r="N209" s="347" t="s">
        <v>24</v>
      </c>
    </row>
    <row r="210" spans="1:14">
      <c r="A210" s="349">
        <v>208</v>
      </c>
      <c r="B210" s="346" t="s">
        <v>255</v>
      </c>
      <c r="C210" s="350"/>
      <c r="D210" s="350"/>
      <c r="E210" s="350"/>
      <c r="F210" s="350"/>
      <c r="G210" s="350">
        <f t="shared" si="10"/>
        <v>0</v>
      </c>
      <c r="H210" s="346"/>
      <c r="I210" s="357">
        <v>8100</v>
      </c>
      <c r="J210" s="350"/>
      <c r="K210" s="350"/>
      <c r="L210" s="350"/>
      <c r="M210" s="350">
        <f t="shared" si="9"/>
        <v>8100</v>
      </c>
      <c r="N210" s="346" t="s">
        <v>13</v>
      </c>
    </row>
    <row r="211" spans="1:14" ht="28.5">
      <c r="A211" s="349">
        <v>209</v>
      </c>
      <c r="B211" s="346" t="s">
        <v>256</v>
      </c>
      <c r="C211" s="350">
        <v>20590</v>
      </c>
      <c r="D211" s="350">
        <v>19000</v>
      </c>
      <c r="E211" s="350"/>
      <c r="F211" s="350">
        <f>490+1100</f>
        <v>1590</v>
      </c>
      <c r="G211" s="350">
        <f t="shared" si="10"/>
        <v>0</v>
      </c>
      <c r="H211" s="346" t="s">
        <v>257</v>
      </c>
      <c r="I211" s="357">
        <f>3200+1005</f>
        <v>4205</v>
      </c>
      <c r="J211" s="350">
        <v>3200</v>
      </c>
      <c r="K211" s="350"/>
      <c r="L211" s="350">
        <v>1005</v>
      </c>
      <c r="M211" s="350">
        <f t="shared" si="9"/>
        <v>0</v>
      </c>
      <c r="N211" s="346" t="s">
        <v>258</v>
      </c>
    </row>
    <row r="212" spans="1:14" s="334" customFormat="1">
      <c r="A212" s="346">
        <v>210</v>
      </c>
      <c r="B212" s="346" t="s">
        <v>259</v>
      </c>
      <c r="C212" s="350"/>
      <c r="D212" s="350"/>
      <c r="E212" s="350"/>
      <c r="F212" s="350"/>
      <c r="G212" s="350">
        <f t="shared" si="10"/>
        <v>0</v>
      </c>
      <c r="H212" s="346"/>
      <c r="I212" s="357">
        <v>260</v>
      </c>
      <c r="J212" s="350"/>
      <c r="K212" s="350"/>
      <c r="L212" s="350"/>
      <c r="M212" s="350">
        <f t="shared" si="9"/>
        <v>260</v>
      </c>
      <c r="N212" s="346" t="s">
        <v>17</v>
      </c>
    </row>
    <row r="213" spans="1:14" s="339" customFormat="1">
      <c r="A213" s="373">
        <v>211</v>
      </c>
      <c r="B213" s="373" t="s">
        <v>260</v>
      </c>
      <c r="C213" s="374"/>
      <c r="D213" s="374"/>
      <c r="E213" s="374"/>
      <c r="F213" s="374"/>
      <c r="G213" s="374">
        <f t="shared" si="10"/>
        <v>0</v>
      </c>
      <c r="H213" s="373"/>
      <c r="I213" s="357"/>
      <c r="J213" s="374"/>
      <c r="K213" s="374"/>
      <c r="L213" s="374"/>
      <c r="M213" s="374">
        <f t="shared" si="9"/>
        <v>0</v>
      </c>
      <c r="N213" s="373"/>
    </row>
    <row r="214" spans="1:14" s="333" customFormat="1">
      <c r="A214" s="347">
        <v>212</v>
      </c>
      <c r="B214" s="347" t="s">
        <v>261</v>
      </c>
      <c r="C214" s="348"/>
      <c r="D214" s="348"/>
      <c r="E214" s="348"/>
      <c r="F214" s="348"/>
      <c r="G214" s="348">
        <f t="shared" si="10"/>
        <v>0</v>
      </c>
      <c r="H214" s="347"/>
      <c r="I214" s="357">
        <v>13620</v>
      </c>
      <c r="J214" s="348"/>
      <c r="K214" s="348"/>
      <c r="L214" s="348"/>
      <c r="M214" s="348">
        <f t="shared" si="9"/>
        <v>13620</v>
      </c>
      <c r="N214" s="347" t="s">
        <v>24</v>
      </c>
    </row>
    <row r="215" spans="1:14" s="333" customFormat="1">
      <c r="A215" s="354">
        <v>213</v>
      </c>
      <c r="B215" s="347" t="s">
        <v>262</v>
      </c>
      <c r="C215" s="348"/>
      <c r="D215" s="348"/>
      <c r="E215" s="348"/>
      <c r="F215" s="348"/>
      <c r="G215" s="348">
        <f t="shared" si="10"/>
        <v>0</v>
      </c>
      <c r="H215" s="347"/>
      <c r="I215" s="357">
        <v>400</v>
      </c>
      <c r="J215" s="348"/>
      <c r="K215" s="348"/>
      <c r="L215" s="348"/>
      <c r="M215" s="348">
        <f t="shared" si="9"/>
        <v>400</v>
      </c>
      <c r="N215" s="347" t="s">
        <v>24</v>
      </c>
    </row>
    <row r="216" spans="1:14" s="338" customFormat="1">
      <c r="A216" s="363">
        <v>214</v>
      </c>
      <c r="B216" s="363" t="s">
        <v>263</v>
      </c>
      <c r="C216" s="367">
        <v>23037.5</v>
      </c>
      <c r="D216" s="367">
        <v>18850</v>
      </c>
      <c r="E216" s="367"/>
      <c r="F216" s="367"/>
      <c r="G216" s="348">
        <f t="shared" si="10"/>
        <v>4187.5</v>
      </c>
      <c r="H216" s="347"/>
      <c r="I216" s="369"/>
      <c r="J216" s="367"/>
      <c r="K216" s="367"/>
      <c r="L216" s="367"/>
      <c r="M216" s="348">
        <f t="shared" si="9"/>
        <v>0</v>
      </c>
      <c r="N216" s="363"/>
    </row>
    <row r="217" spans="1:14" s="333" customFormat="1">
      <c r="A217" s="347">
        <v>215</v>
      </c>
      <c r="B217" s="347" t="s">
        <v>264</v>
      </c>
      <c r="C217" s="348"/>
      <c r="D217" s="348"/>
      <c r="E217" s="348"/>
      <c r="F217" s="348"/>
      <c r="G217" s="348">
        <f t="shared" si="10"/>
        <v>0</v>
      </c>
      <c r="H217" s="347"/>
      <c r="I217" s="357">
        <v>5350</v>
      </c>
      <c r="J217" s="348"/>
      <c r="K217" s="348"/>
      <c r="L217" s="348"/>
      <c r="M217" s="348">
        <f t="shared" si="9"/>
        <v>5350</v>
      </c>
      <c r="N217" s="347" t="s">
        <v>13</v>
      </c>
    </row>
    <row r="218" spans="1:14" s="333" customFormat="1">
      <c r="A218" s="347">
        <v>216</v>
      </c>
      <c r="B218" s="347" t="s">
        <v>265</v>
      </c>
      <c r="C218" s="348"/>
      <c r="D218" s="348"/>
      <c r="E218" s="348"/>
      <c r="F218" s="348"/>
      <c r="G218" s="348">
        <f t="shared" si="10"/>
        <v>0</v>
      </c>
      <c r="H218" s="347"/>
      <c r="I218" s="357">
        <v>130</v>
      </c>
      <c r="J218" s="348"/>
      <c r="K218" s="348"/>
      <c r="L218" s="348"/>
      <c r="M218" s="348">
        <f t="shared" si="9"/>
        <v>130</v>
      </c>
      <c r="N218" s="347" t="s">
        <v>24</v>
      </c>
    </row>
    <row r="219" spans="1:14" s="333" customFormat="1">
      <c r="A219" s="347">
        <v>217</v>
      </c>
      <c r="B219" s="347" t="s">
        <v>266</v>
      </c>
      <c r="C219" s="348"/>
      <c r="D219" s="348"/>
      <c r="E219" s="348"/>
      <c r="F219" s="348"/>
      <c r="G219" s="348">
        <f t="shared" si="10"/>
        <v>0</v>
      </c>
      <c r="H219" s="347"/>
      <c r="I219" s="357">
        <v>9000</v>
      </c>
      <c r="J219" s="348"/>
      <c r="K219" s="348"/>
      <c r="L219" s="348"/>
      <c r="M219" s="348">
        <f t="shared" si="9"/>
        <v>9000</v>
      </c>
      <c r="N219" s="347" t="s">
        <v>24</v>
      </c>
    </row>
    <row r="220" spans="1:14" s="333" customFormat="1">
      <c r="A220" s="347">
        <v>218</v>
      </c>
      <c r="B220" s="347" t="s">
        <v>267</v>
      </c>
      <c r="C220" s="348"/>
      <c r="D220" s="348"/>
      <c r="E220" s="348"/>
      <c r="F220" s="348"/>
      <c r="G220" s="348">
        <f t="shared" si="10"/>
        <v>0</v>
      </c>
      <c r="H220" s="347"/>
      <c r="I220" s="357">
        <v>2048</v>
      </c>
      <c r="J220" s="348"/>
      <c r="K220" s="348"/>
      <c r="L220" s="348"/>
      <c r="M220" s="348">
        <f t="shared" si="9"/>
        <v>2048</v>
      </c>
      <c r="N220" s="347" t="s">
        <v>268</v>
      </c>
    </row>
    <row r="221" spans="1:14" s="336" customFormat="1">
      <c r="A221" s="365">
        <v>219</v>
      </c>
      <c r="B221" s="365" t="s">
        <v>269</v>
      </c>
      <c r="C221" s="366"/>
      <c r="D221" s="366"/>
      <c r="E221" s="366"/>
      <c r="F221" s="366"/>
      <c r="G221" s="366">
        <f t="shared" si="10"/>
        <v>0</v>
      </c>
      <c r="H221" s="365"/>
      <c r="I221" s="357"/>
      <c r="J221" s="366"/>
      <c r="K221" s="366"/>
      <c r="L221" s="366"/>
      <c r="M221" s="366">
        <f t="shared" si="9"/>
        <v>0</v>
      </c>
      <c r="N221" s="365"/>
    </row>
    <row r="222" spans="1:14" s="333" customFormat="1">
      <c r="A222" s="347">
        <v>220</v>
      </c>
      <c r="B222" s="347" t="s">
        <v>270</v>
      </c>
      <c r="C222" s="348"/>
      <c r="D222" s="348"/>
      <c r="E222" s="348"/>
      <c r="F222" s="348"/>
      <c r="G222" s="348">
        <f t="shared" si="10"/>
        <v>0</v>
      </c>
      <c r="H222" s="347"/>
      <c r="I222" s="357">
        <v>15960</v>
      </c>
      <c r="J222" s="348"/>
      <c r="K222" s="348"/>
      <c r="L222" s="348"/>
      <c r="M222" s="348">
        <f t="shared" si="9"/>
        <v>15960</v>
      </c>
      <c r="N222" s="347" t="s">
        <v>13</v>
      </c>
    </row>
    <row r="223" spans="1:14">
      <c r="A223" s="349">
        <v>221</v>
      </c>
      <c r="B223" s="375" t="s">
        <v>271</v>
      </c>
      <c r="C223" s="350">
        <v>214820</v>
      </c>
      <c r="D223" s="350">
        <f>166470-680</f>
        <v>165790</v>
      </c>
      <c r="E223" s="350"/>
      <c r="F223" s="350">
        <f>150+120+400+10</f>
        <v>680</v>
      </c>
      <c r="G223" s="348">
        <f t="shared" si="10"/>
        <v>48350</v>
      </c>
      <c r="H223" s="347" t="s">
        <v>272</v>
      </c>
      <c r="I223" s="357"/>
      <c r="J223" s="350"/>
      <c r="K223" s="350"/>
      <c r="L223" s="350"/>
      <c r="M223" s="348">
        <f t="shared" si="9"/>
        <v>0</v>
      </c>
      <c r="N223" s="346"/>
    </row>
    <row r="224" spans="1:14">
      <c r="A224" s="349">
        <v>222</v>
      </c>
      <c r="B224" s="346" t="s">
        <v>273</v>
      </c>
      <c r="C224" s="350">
        <v>8054</v>
      </c>
      <c r="D224" s="350">
        <v>8054</v>
      </c>
      <c r="E224" s="350"/>
      <c r="F224" s="350"/>
      <c r="G224" s="348">
        <f t="shared" si="10"/>
        <v>0</v>
      </c>
      <c r="H224" s="347"/>
      <c r="I224" s="357">
        <f>8045+11580</f>
        <v>19625</v>
      </c>
      <c r="J224" s="350">
        <f>7950+6946</f>
        <v>14896</v>
      </c>
      <c r="K224" s="350"/>
      <c r="L224" s="350">
        <v>95</v>
      </c>
      <c r="M224" s="348">
        <f t="shared" si="9"/>
        <v>4634</v>
      </c>
      <c r="N224" s="346" t="s">
        <v>274</v>
      </c>
    </row>
    <row r="225" spans="1:14" s="333" customFormat="1">
      <c r="A225" s="347">
        <v>223</v>
      </c>
      <c r="B225" s="347" t="s">
        <v>275</v>
      </c>
      <c r="C225" s="348"/>
      <c r="D225" s="348"/>
      <c r="E225" s="348"/>
      <c r="F225" s="348"/>
      <c r="G225" s="348">
        <f t="shared" si="10"/>
        <v>0</v>
      </c>
      <c r="H225" s="347"/>
      <c r="I225" s="357">
        <v>1000</v>
      </c>
      <c r="J225" s="348"/>
      <c r="K225" s="348"/>
      <c r="L225" s="348"/>
      <c r="M225" s="348">
        <f t="shared" si="9"/>
        <v>1000</v>
      </c>
      <c r="N225" s="347" t="s">
        <v>24</v>
      </c>
    </row>
    <row r="226" spans="1:14" s="333" customFormat="1">
      <c r="A226" s="347">
        <v>224</v>
      </c>
      <c r="B226" s="347" t="s">
        <v>276</v>
      </c>
      <c r="C226" s="348"/>
      <c r="D226" s="348"/>
      <c r="E226" s="348"/>
      <c r="F226" s="348"/>
      <c r="G226" s="348">
        <f t="shared" si="10"/>
        <v>0</v>
      </c>
      <c r="H226" s="347"/>
      <c r="I226" s="357">
        <v>5600</v>
      </c>
      <c r="J226" s="348"/>
      <c r="K226" s="348"/>
      <c r="L226" s="348"/>
      <c r="M226" s="348">
        <f t="shared" si="9"/>
        <v>5600</v>
      </c>
      <c r="N226" s="347" t="s">
        <v>13</v>
      </c>
    </row>
    <row r="227" spans="1:14">
      <c r="A227" s="346">
        <v>225</v>
      </c>
      <c r="B227" s="346" t="s">
        <v>277</v>
      </c>
      <c r="C227" s="350"/>
      <c r="D227" s="350"/>
      <c r="E227" s="350"/>
      <c r="F227" s="350"/>
      <c r="G227" s="348">
        <f t="shared" si="10"/>
        <v>0</v>
      </c>
      <c r="H227" s="347"/>
      <c r="I227" s="357">
        <v>12900</v>
      </c>
      <c r="J227" s="350"/>
      <c r="K227" s="350"/>
      <c r="L227" s="350"/>
      <c r="M227" s="348">
        <f t="shared" si="9"/>
        <v>12900</v>
      </c>
      <c r="N227" s="346" t="s">
        <v>24</v>
      </c>
    </row>
    <row r="228" spans="1:14" s="333" customFormat="1">
      <c r="A228" s="347">
        <v>226</v>
      </c>
      <c r="B228" s="347" t="s">
        <v>278</v>
      </c>
      <c r="C228" s="348"/>
      <c r="D228" s="348"/>
      <c r="E228" s="348"/>
      <c r="F228" s="348"/>
      <c r="G228" s="348">
        <f t="shared" si="10"/>
        <v>0</v>
      </c>
      <c r="H228" s="347"/>
      <c r="I228" s="357"/>
      <c r="J228" s="348"/>
      <c r="K228" s="348"/>
      <c r="L228" s="348"/>
      <c r="M228" s="348">
        <f t="shared" si="9"/>
        <v>0</v>
      </c>
      <c r="N228" s="347"/>
    </row>
    <row r="229" spans="1:14" s="333" customFormat="1">
      <c r="A229" s="354">
        <v>227</v>
      </c>
      <c r="B229" s="347" t="s">
        <v>279</v>
      </c>
      <c r="C229" s="348"/>
      <c r="D229" s="348"/>
      <c r="E229" s="348"/>
      <c r="F229" s="348"/>
      <c r="G229" s="348">
        <f t="shared" si="10"/>
        <v>0</v>
      </c>
      <c r="H229" s="347"/>
      <c r="I229" s="357">
        <v>48908</v>
      </c>
      <c r="J229" s="348"/>
      <c r="K229" s="348"/>
      <c r="L229" s="348"/>
      <c r="M229" s="348">
        <f t="shared" si="9"/>
        <v>48908</v>
      </c>
      <c r="N229" s="347" t="s">
        <v>24</v>
      </c>
    </row>
    <row r="230" spans="1:14" s="333" customFormat="1">
      <c r="A230" s="354">
        <v>228</v>
      </c>
      <c r="B230" s="347" t="s">
        <v>280</v>
      </c>
      <c r="C230" s="348"/>
      <c r="D230" s="348"/>
      <c r="E230" s="348"/>
      <c r="F230" s="348"/>
      <c r="G230" s="348">
        <f t="shared" si="10"/>
        <v>0</v>
      </c>
      <c r="H230" s="347"/>
      <c r="I230" s="357">
        <v>27800</v>
      </c>
      <c r="J230" s="348"/>
      <c r="K230" s="348"/>
      <c r="L230" s="348"/>
      <c r="M230" s="348">
        <f t="shared" si="9"/>
        <v>27800</v>
      </c>
      <c r="N230" s="347"/>
    </row>
    <row r="231" spans="1:14" s="333" customFormat="1">
      <c r="A231" s="347">
        <v>229</v>
      </c>
      <c r="B231" s="347" t="s">
        <v>281</v>
      </c>
      <c r="C231" s="348"/>
      <c r="D231" s="348"/>
      <c r="E231" s="348"/>
      <c r="F231" s="348"/>
      <c r="G231" s="348">
        <f t="shared" si="10"/>
        <v>0</v>
      </c>
      <c r="H231" s="347"/>
      <c r="I231" s="357"/>
      <c r="J231" s="348"/>
      <c r="K231" s="348"/>
      <c r="L231" s="348"/>
      <c r="M231" s="348">
        <f t="shared" si="9"/>
        <v>0</v>
      </c>
      <c r="N231" s="347"/>
    </row>
    <row r="232" spans="1:14" s="333" customFormat="1">
      <c r="A232" s="347">
        <v>230</v>
      </c>
      <c r="B232" s="347" t="s">
        <v>282</v>
      </c>
      <c r="C232" s="348"/>
      <c r="D232" s="348"/>
      <c r="E232" s="348"/>
      <c r="F232" s="348"/>
      <c r="G232" s="348">
        <f t="shared" si="10"/>
        <v>0</v>
      </c>
      <c r="H232" s="347"/>
      <c r="I232" s="357">
        <v>1200</v>
      </c>
      <c r="J232" s="348"/>
      <c r="K232" s="348"/>
      <c r="L232" s="348"/>
      <c r="M232" s="348">
        <f t="shared" si="9"/>
        <v>1200</v>
      </c>
      <c r="N232" s="347" t="s">
        <v>17</v>
      </c>
    </row>
    <row r="233" spans="1:14" s="333" customFormat="1">
      <c r="A233" s="347">
        <v>231</v>
      </c>
      <c r="B233" s="347" t="s">
        <v>283</v>
      </c>
      <c r="C233" s="348"/>
      <c r="D233" s="348"/>
      <c r="E233" s="348"/>
      <c r="F233" s="348"/>
      <c r="G233" s="348">
        <f t="shared" si="10"/>
        <v>0</v>
      </c>
      <c r="H233" s="347"/>
      <c r="I233" s="357">
        <v>4840</v>
      </c>
      <c r="J233" s="348"/>
      <c r="K233" s="348"/>
      <c r="L233" s="348"/>
      <c r="M233" s="348">
        <f t="shared" si="9"/>
        <v>4840</v>
      </c>
      <c r="N233" s="347" t="s">
        <v>24</v>
      </c>
    </row>
    <row r="234" spans="1:14" s="333" customFormat="1">
      <c r="A234" s="347">
        <v>232</v>
      </c>
      <c r="B234" s="347" t="s">
        <v>284</v>
      </c>
      <c r="C234" s="348">
        <v>1520</v>
      </c>
      <c r="D234" s="348">
        <v>1500</v>
      </c>
      <c r="E234" s="348"/>
      <c r="F234" s="348">
        <v>20</v>
      </c>
      <c r="G234" s="348">
        <f t="shared" si="10"/>
        <v>0</v>
      </c>
      <c r="H234" s="347" t="s">
        <v>231</v>
      </c>
      <c r="I234" s="357"/>
      <c r="J234" s="348"/>
      <c r="K234" s="348"/>
      <c r="L234" s="348"/>
      <c r="M234" s="348">
        <f t="shared" si="9"/>
        <v>0</v>
      </c>
      <c r="N234" s="347"/>
    </row>
    <row r="235" spans="1:14" s="333" customFormat="1">
      <c r="A235" s="347">
        <v>233</v>
      </c>
      <c r="B235" s="347" t="s">
        <v>285</v>
      </c>
      <c r="C235" s="348"/>
      <c r="D235" s="348"/>
      <c r="E235" s="348"/>
      <c r="F235" s="348"/>
      <c r="G235" s="348">
        <f t="shared" si="10"/>
        <v>0</v>
      </c>
      <c r="H235" s="347"/>
      <c r="I235" s="357">
        <v>13650</v>
      </c>
      <c r="J235" s="348"/>
      <c r="K235" s="348"/>
      <c r="L235" s="348"/>
      <c r="M235" s="348">
        <f t="shared" si="9"/>
        <v>13650</v>
      </c>
      <c r="N235" s="347" t="s">
        <v>24</v>
      </c>
    </row>
    <row r="236" spans="1:14" s="333" customFormat="1">
      <c r="A236" s="347">
        <v>234</v>
      </c>
      <c r="B236" s="347" t="s">
        <v>286</v>
      </c>
      <c r="C236" s="348"/>
      <c r="D236" s="348"/>
      <c r="E236" s="348"/>
      <c r="F236" s="348"/>
      <c r="G236" s="348">
        <f t="shared" si="10"/>
        <v>0</v>
      </c>
      <c r="H236" s="347"/>
      <c r="I236" s="357">
        <v>1800</v>
      </c>
      <c r="J236" s="348"/>
      <c r="K236" s="348"/>
      <c r="L236" s="348"/>
      <c r="M236" s="348">
        <f t="shared" si="9"/>
        <v>1800</v>
      </c>
      <c r="N236" s="347" t="s">
        <v>17</v>
      </c>
    </row>
    <row r="237" spans="1:14" s="334" customFormat="1">
      <c r="A237" s="346">
        <v>235</v>
      </c>
      <c r="B237" s="346" t="s">
        <v>287</v>
      </c>
      <c r="C237" s="350">
        <v>1500</v>
      </c>
      <c r="D237" s="350">
        <v>1500</v>
      </c>
      <c r="E237" s="350"/>
      <c r="F237" s="350"/>
      <c r="G237" s="350">
        <f t="shared" si="10"/>
        <v>0</v>
      </c>
      <c r="H237" s="346"/>
      <c r="I237" s="357"/>
      <c r="J237" s="350"/>
      <c r="K237" s="350"/>
      <c r="L237" s="350"/>
      <c r="M237" s="350">
        <f t="shared" si="9"/>
        <v>0</v>
      </c>
      <c r="N237" s="346"/>
    </row>
    <row r="238" spans="1:14" s="333" customFormat="1">
      <c r="A238" s="347">
        <v>236</v>
      </c>
      <c r="B238" s="351" t="s">
        <v>288</v>
      </c>
      <c r="C238" s="348">
        <v>900</v>
      </c>
      <c r="D238" s="348">
        <v>900</v>
      </c>
      <c r="E238" s="348"/>
      <c r="F238" s="348"/>
      <c r="G238" s="348">
        <f t="shared" si="10"/>
        <v>0</v>
      </c>
      <c r="H238" s="347"/>
      <c r="I238" s="357"/>
      <c r="J238" s="348"/>
      <c r="K238" s="348"/>
      <c r="L238" s="348"/>
      <c r="M238" s="348">
        <f t="shared" si="9"/>
        <v>0</v>
      </c>
      <c r="N238" s="347"/>
    </row>
    <row r="239" spans="1:14" s="338" customFormat="1">
      <c r="A239" s="349">
        <v>237</v>
      </c>
      <c r="B239" s="363" t="s">
        <v>289</v>
      </c>
      <c r="C239" s="367">
        <v>3050</v>
      </c>
      <c r="D239" s="367"/>
      <c r="E239" s="367"/>
      <c r="F239" s="367"/>
      <c r="G239" s="348">
        <f t="shared" si="10"/>
        <v>3050</v>
      </c>
      <c r="H239" s="347"/>
      <c r="I239" s="369">
        <v>4724</v>
      </c>
      <c r="J239" s="367"/>
      <c r="K239" s="367"/>
      <c r="L239" s="367"/>
      <c r="M239" s="348">
        <f t="shared" si="9"/>
        <v>4724</v>
      </c>
      <c r="N239" s="363" t="s">
        <v>24</v>
      </c>
    </row>
    <row r="240" spans="1:14" s="333" customFormat="1">
      <c r="A240" s="347">
        <v>238</v>
      </c>
      <c r="B240" s="347" t="s">
        <v>290</v>
      </c>
      <c r="C240" s="348"/>
      <c r="D240" s="348"/>
      <c r="E240" s="348"/>
      <c r="F240" s="348"/>
      <c r="G240" s="348">
        <f t="shared" si="10"/>
        <v>0</v>
      </c>
      <c r="H240" s="347"/>
      <c r="I240" s="357"/>
      <c r="J240" s="348"/>
      <c r="K240" s="348"/>
      <c r="L240" s="348"/>
      <c r="M240" s="348">
        <f t="shared" si="9"/>
        <v>0</v>
      </c>
      <c r="N240" s="347"/>
    </row>
    <row r="241" spans="1:14" s="333" customFormat="1">
      <c r="A241" s="347">
        <v>239</v>
      </c>
      <c r="B241" s="351" t="s">
        <v>291</v>
      </c>
      <c r="C241" s="348"/>
      <c r="D241" s="348"/>
      <c r="E241" s="348"/>
      <c r="F241" s="348"/>
      <c r="G241" s="348">
        <f t="shared" si="10"/>
        <v>0</v>
      </c>
      <c r="H241" s="347"/>
      <c r="I241" s="357"/>
      <c r="J241" s="348"/>
      <c r="K241" s="348"/>
      <c r="L241" s="348"/>
      <c r="M241" s="348">
        <f t="shared" si="9"/>
        <v>0</v>
      </c>
      <c r="N241" s="347"/>
    </row>
    <row r="242" spans="1:14" s="333" customFormat="1">
      <c r="A242" s="347">
        <v>240</v>
      </c>
      <c r="B242" s="347" t="s">
        <v>292</v>
      </c>
      <c r="C242" s="348"/>
      <c r="D242" s="348"/>
      <c r="E242" s="348"/>
      <c r="F242" s="348"/>
      <c r="G242" s="348">
        <f t="shared" si="10"/>
        <v>0</v>
      </c>
      <c r="H242" s="347"/>
      <c r="I242" s="357">
        <v>1000</v>
      </c>
      <c r="J242" s="348"/>
      <c r="K242" s="348"/>
      <c r="L242" s="348"/>
      <c r="M242" s="348">
        <f t="shared" si="9"/>
        <v>1000</v>
      </c>
      <c r="N242" s="347" t="s">
        <v>24</v>
      </c>
    </row>
    <row r="243" spans="1:14" s="333" customFormat="1">
      <c r="A243" s="354">
        <v>241</v>
      </c>
      <c r="B243" s="347" t="s">
        <v>293</v>
      </c>
      <c r="C243" s="348"/>
      <c r="D243" s="348"/>
      <c r="E243" s="348"/>
      <c r="F243" s="348"/>
      <c r="G243" s="348">
        <f t="shared" si="10"/>
        <v>0</v>
      </c>
      <c r="H243" s="347"/>
      <c r="I243" s="357">
        <v>300</v>
      </c>
      <c r="J243" s="348"/>
      <c r="K243" s="348"/>
      <c r="L243" s="348"/>
      <c r="M243" s="348">
        <f t="shared" si="9"/>
        <v>300</v>
      </c>
      <c r="N243" s="347" t="s">
        <v>24</v>
      </c>
    </row>
    <row r="244" spans="1:14" s="333" customFormat="1">
      <c r="A244" s="354">
        <v>242</v>
      </c>
      <c r="B244" s="347" t="s">
        <v>294</v>
      </c>
      <c r="C244" s="348"/>
      <c r="D244" s="348"/>
      <c r="E244" s="348"/>
      <c r="F244" s="348"/>
      <c r="G244" s="348">
        <f t="shared" si="10"/>
        <v>0</v>
      </c>
      <c r="H244" s="347"/>
      <c r="I244" s="357">
        <v>640</v>
      </c>
      <c r="J244" s="348"/>
      <c r="K244" s="348"/>
      <c r="L244" s="348"/>
      <c r="M244" s="348">
        <f t="shared" si="9"/>
        <v>640</v>
      </c>
      <c r="N244" s="347" t="s">
        <v>24</v>
      </c>
    </row>
    <row r="245" spans="1:14" s="333" customFormat="1">
      <c r="A245" s="347">
        <v>243</v>
      </c>
      <c r="B245" s="347" t="s">
        <v>295</v>
      </c>
      <c r="C245" s="348"/>
      <c r="D245" s="348"/>
      <c r="E245" s="348"/>
      <c r="F245" s="348"/>
      <c r="G245" s="348">
        <f t="shared" si="10"/>
        <v>0</v>
      </c>
      <c r="H245" s="347"/>
      <c r="I245" s="357"/>
      <c r="J245" s="348"/>
      <c r="K245" s="348"/>
      <c r="L245" s="348"/>
      <c r="M245" s="348">
        <f t="shared" si="9"/>
        <v>0</v>
      </c>
      <c r="N245" s="347"/>
    </row>
    <row r="246" spans="1:14" s="333" customFormat="1">
      <c r="A246" s="347">
        <v>244</v>
      </c>
      <c r="B246" s="347" t="s">
        <v>296</v>
      </c>
      <c r="C246" s="348"/>
      <c r="D246" s="348"/>
      <c r="E246" s="348"/>
      <c r="F246" s="348"/>
      <c r="G246" s="348">
        <f t="shared" si="10"/>
        <v>0</v>
      </c>
      <c r="H246" s="347"/>
      <c r="I246" s="357">
        <v>780</v>
      </c>
      <c r="J246" s="348"/>
      <c r="K246" s="348"/>
      <c r="L246" s="348"/>
      <c r="M246" s="348">
        <f t="shared" si="9"/>
        <v>780</v>
      </c>
      <c r="N246" s="347" t="s">
        <v>24</v>
      </c>
    </row>
    <row r="247" spans="1:14" s="336" customFormat="1">
      <c r="A247" s="365">
        <v>245</v>
      </c>
      <c r="B247" s="365" t="s">
        <v>297</v>
      </c>
      <c r="C247" s="366"/>
      <c r="D247" s="366"/>
      <c r="E247" s="366"/>
      <c r="F247" s="366"/>
      <c r="G247" s="366">
        <f t="shared" si="10"/>
        <v>0</v>
      </c>
      <c r="H247" s="365"/>
      <c r="I247" s="357"/>
      <c r="J247" s="366"/>
      <c r="K247" s="366"/>
      <c r="L247" s="366"/>
      <c r="M247" s="366">
        <f t="shared" si="9"/>
        <v>0</v>
      </c>
      <c r="N247" s="365"/>
    </row>
    <row r="248" spans="1:14" s="333" customFormat="1">
      <c r="A248" s="347">
        <v>246</v>
      </c>
      <c r="B248" s="347" t="s">
        <v>298</v>
      </c>
      <c r="C248" s="348"/>
      <c r="D248" s="348"/>
      <c r="E248" s="348"/>
      <c r="F248" s="348"/>
      <c r="G248" s="348">
        <f t="shared" si="10"/>
        <v>0</v>
      </c>
      <c r="H248" s="347"/>
      <c r="I248" s="357">
        <v>1650</v>
      </c>
      <c r="J248" s="348"/>
      <c r="K248" s="348"/>
      <c r="L248" s="348"/>
      <c r="M248" s="348">
        <f t="shared" si="9"/>
        <v>1650</v>
      </c>
      <c r="N248" s="347" t="s">
        <v>24</v>
      </c>
    </row>
    <row r="249" spans="1:14">
      <c r="A249" s="346">
        <v>247</v>
      </c>
      <c r="B249" s="346" t="s">
        <v>299</v>
      </c>
      <c r="C249" s="350">
        <v>740</v>
      </c>
      <c r="D249" s="350">
        <v>740</v>
      </c>
      <c r="E249" s="350"/>
      <c r="F249" s="350"/>
      <c r="G249" s="348">
        <f t="shared" si="10"/>
        <v>0</v>
      </c>
      <c r="H249" s="347"/>
      <c r="I249" s="357"/>
      <c r="J249" s="350"/>
      <c r="K249" s="350"/>
      <c r="L249" s="350"/>
      <c r="M249" s="348">
        <f t="shared" si="9"/>
        <v>0</v>
      </c>
      <c r="N249" s="346"/>
    </row>
    <row r="250" spans="1:14" s="336" customFormat="1">
      <c r="A250" s="364">
        <v>248</v>
      </c>
      <c r="B250" s="365" t="s">
        <v>300</v>
      </c>
      <c r="C250" s="366"/>
      <c r="D250" s="366"/>
      <c r="E250" s="366"/>
      <c r="F250" s="366"/>
      <c r="G250" s="366">
        <f t="shared" si="10"/>
        <v>0</v>
      </c>
      <c r="H250" s="365"/>
      <c r="I250" s="357"/>
      <c r="J250" s="366"/>
      <c r="K250" s="366"/>
      <c r="L250" s="366"/>
      <c r="M250" s="366">
        <f t="shared" si="9"/>
        <v>0</v>
      </c>
      <c r="N250" s="365"/>
    </row>
    <row r="251" spans="1:14" s="336" customFormat="1">
      <c r="A251" s="365">
        <v>249</v>
      </c>
      <c r="B251" s="376" t="s">
        <v>301</v>
      </c>
      <c r="C251" s="366"/>
      <c r="D251" s="366"/>
      <c r="E251" s="366"/>
      <c r="F251" s="366"/>
      <c r="G251" s="366">
        <f t="shared" si="10"/>
        <v>0</v>
      </c>
      <c r="H251" s="365"/>
      <c r="I251" s="357"/>
      <c r="J251" s="366"/>
      <c r="K251" s="366"/>
      <c r="L251" s="366"/>
      <c r="M251" s="366">
        <f t="shared" si="9"/>
        <v>0</v>
      </c>
      <c r="N251" s="365"/>
    </row>
    <row r="252" spans="1:14">
      <c r="A252" s="349">
        <v>250</v>
      </c>
      <c r="B252" s="346" t="s">
        <v>302</v>
      </c>
      <c r="C252" s="350">
        <v>2600</v>
      </c>
      <c r="D252" s="350">
        <v>2600</v>
      </c>
      <c r="E252" s="350"/>
      <c r="F252" s="350"/>
      <c r="G252" s="348">
        <f t="shared" si="10"/>
        <v>0</v>
      </c>
      <c r="H252" s="347"/>
      <c r="I252" s="357">
        <v>3250</v>
      </c>
      <c r="J252" s="350">
        <v>3250</v>
      </c>
      <c r="K252" s="350"/>
      <c r="L252" s="350"/>
      <c r="M252" s="348">
        <f t="shared" si="9"/>
        <v>0</v>
      </c>
      <c r="N252" s="346"/>
    </row>
    <row r="253" spans="1:14" s="333" customFormat="1">
      <c r="A253" s="347">
        <v>251</v>
      </c>
      <c r="B253" s="347" t="s">
        <v>303</v>
      </c>
      <c r="C253" s="348"/>
      <c r="D253" s="348"/>
      <c r="E253" s="348"/>
      <c r="F253" s="348"/>
      <c r="G253" s="348">
        <f t="shared" si="10"/>
        <v>0</v>
      </c>
      <c r="H253" s="347"/>
      <c r="I253" s="357">
        <v>5100</v>
      </c>
      <c r="J253" s="348"/>
      <c r="K253" s="348"/>
      <c r="L253" s="348"/>
      <c r="M253" s="348">
        <f t="shared" si="9"/>
        <v>5100</v>
      </c>
      <c r="N253" s="347" t="s">
        <v>24</v>
      </c>
    </row>
    <row r="254" spans="1:14" s="333" customFormat="1">
      <c r="A254" s="347">
        <v>252</v>
      </c>
      <c r="B254" s="347" t="s">
        <v>304</v>
      </c>
      <c r="C254" s="348"/>
      <c r="D254" s="348"/>
      <c r="E254" s="348"/>
      <c r="F254" s="348"/>
      <c r="G254" s="348">
        <f t="shared" si="10"/>
        <v>0</v>
      </c>
      <c r="H254" s="347"/>
      <c r="I254" s="357">
        <v>900</v>
      </c>
      <c r="J254" s="348"/>
      <c r="K254" s="348"/>
      <c r="L254" s="348"/>
      <c r="M254" s="348">
        <f t="shared" si="9"/>
        <v>900</v>
      </c>
      <c r="N254" s="347" t="s">
        <v>24</v>
      </c>
    </row>
    <row r="255" spans="1:14" s="333" customFormat="1">
      <c r="A255" s="347">
        <v>253</v>
      </c>
      <c r="B255" s="347" t="s">
        <v>305</v>
      </c>
      <c r="C255" s="348">
        <v>3345</v>
      </c>
      <c r="D255" s="348">
        <v>3345</v>
      </c>
      <c r="E255" s="348"/>
      <c r="F255" s="348"/>
      <c r="G255" s="348">
        <f t="shared" si="10"/>
        <v>0</v>
      </c>
      <c r="H255" s="347"/>
      <c r="I255" s="357"/>
      <c r="J255" s="348"/>
      <c r="K255" s="348"/>
      <c r="L255" s="348"/>
      <c r="M255" s="348">
        <f t="shared" si="9"/>
        <v>0</v>
      </c>
      <c r="N255" s="347"/>
    </row>
    <row r="256" spans="1:14" s="334" customFormat="1">
      <c r="A256" s="346">
        <v>254</v>
      </c>
      <c r="B256" s="346" t="s">
        <v>306</v>
      </c>
      <c r="C256" s="350">
        <v>2739</v>
      </c>
      <c r="D256" s="350">
        <v>2700</v>
      </c>
      <c r="E256" s="350"/>
      <c r="F256" s="350">
        <v>39</v>
      </c>
      <c r="G256" s="348">
        <f t="shared" si="10"/>
        <v>0</v>
      </c>
      <c r="H256" s="347" t="s">
        <v>307</v>
      </c>
      <c r="I256" s="357"/>
      <c r="J256" s="350"/>
      <c r="K256" s="350"/>
      <c r="L256" s="350"/>
      <c r="M256" s="348">
        <f t="shared" si="9"/>
        <v>0</v>
      </c>
      <c r="N256" s="346"/>
    </row>
    <row r="257" spans="1:14" s="340" customFormat="1">
      <c r="A257" s="377">
        <v>255</v>
      </c>
      <c r="B257" s="377" t="s">
        <v>308</v>
      </c>
      <c r="C257" s="355">
        <v>11550</v>
      </c>
      <c r="D257" s="355">
        <v>11550</v>
      </c>
      <c r="E257" s="355"/>
      <c r="F257" s="355"/>
      <c r="G257" s="348">
        <f t="shared" si="10"/>
        <v>0</v>
      </c>
      <c r="H257" s="347"/>
      <c r="I257" s="369"/>
      <c r="J257" s="355"/>
      <c r="K257" s="355"/>
      <c r="L257" s="355"/>
      <c r="M257" s="348">
        <f t="shared" si="9"/>
        <v>0</v>
      </c>
      <c r="N257" s="377"/>
    </row>
    <row r="258" spans="1:14" s="333" customFormat="1">
      <c r="A258" s="347">
        <v>256</v>
      </c>
      <c r="B258" s="347" t="s">
        <v>309</v>
      </c>
      <c r="C258" s="348">
        <v>12800</v>
      </c>
      <c r="D258" s="348">
        <v>12800</v>
      </c>
      <c r="E258" s="348"/>
      <c r="F258" s="348"/>
      <c r="G258" s="348">
        <f t="shared" si="10"/>
        <v>0</v>
      </c>
      <c r="H258" s="347"/>
      <c r="I258" s="357"/>
      <c r="J258" s="348"/>
      <c r="K258" s="348"/>
      <c r="L258" s="348"/>
      <c r="M258" s="348">
        <f t="shared" si="9"/>
        <v>0</v>
      </c>
      <c r="N258" s="347"/>
    </row>
    <row r="259" spans="1:14" s="333" customFormat="1">
      <c r="A259" s="347">
        <v>257</v>
      </c>
      <c r="B259" s="347" t="s">
        <v>310</v>
      </c>
      <c r="C259" s="348">
        <v>1440</v>
      </c>
      <c r="D259" s="348">
        <v>1440</v>
      </c>
      <c r="E259" s="348"/>
      <c r="F259" s="348"/>
      <c r="G259" s="348">
        <f t="shared" si="10"/>
        <v>0</v>
      </c>
      <c r="H259" s="347"/>
      <c r="I259" s="357"/>
      <c r="J259" s="348"/>
      <c r="K259" s="348"/>
      <c r="L259" s="348"/>
      <c r="M259" s="348">
        <f t="shared" si="9"/>
        <v>0</v>
      </c>
      <c r="N259" s="347"/>
    </row>
    <row r="260" spans="1:14">
      <c r="A260" s="346">
        <v>258</v>
      </c>
      <c r="B260" s="346" t="s">
        <v>311</v>
      </c>
      <c r="C260" s="350">
        <v>1200</v>
      </c>
      <c r="D260" s="350"/>
      <c r="E260" s="350"/>
      <c r="F260" s="350"/>
      <c r="G260" s="348">
        <f t="shared" si="10"/>
        <v>1200</v>
      </c>
      <c r="H260" s="347"/>
      <c r="I260" s="357"/>
      <c r="J260" s="350"/>
      <c r="K260" s="350"/>
      <c r="L260" s="350"/>
      <c r="M260" s="348">
        <f t="shared" si="9"/>
        <v>0</v>
      </c>
      <c r="N260" s="346"/>
    </row>
    <row r="261" spans="1:14" s="333" customFormat="1">
      <c r="A261" s="347">
        <v>259</v>
      </c>
      <c r="B261" s="347" t="s">
        <v>312</v>
      </c>
      <c r="C261" s="348">
        <v>4000</v>
      </c>
      <c r="D261" s="348">
        <v>3470</v>
      </c>
      <c r="E261" s="348"/>
      <c r="F261" s="348">
        <v>530</v>
      </c>
      <c r="G261" s="348">
        <f t="shared" si="10"/>
        <v>0</v>
      </c>
      <c r="H261" s="347" t="s">
        <v>313</v>
      </c>
      <c r="I261" s="357"/>
      <c r="J261" s="348"/>
      <c r="K261" s="348"/>
      <c r="L261" s="348"/>
      <c r="M261" s="348">
        <f>I261-J261+K261-L261</f>
        <v>0</v>
      </c>
      <c r="N261" s="347"/>
    </row>
    <row r="262" spans="1:14" s="341" customFormat="1">
      <c r="A262" s="349"/>
      <c r="B262" s="349" t="s">
        <v>314</v>
      </c>
      <c r="C262" s="352">
        <f t="shared" ref="C262:N262" si="11">SUM(C3:C261)</f>
        <v>2341038.9</v>
      </c>
      <c r="D262" s="352">
        <f t="shared" si="11"/>
        <v>1452484</v>
      </c>
      <c r="E262" s="352">
        <f t="shared" si="11"/>
        <v>18430</v>
      </c>
      <c r="F262" s="352">
        <f t="shared" si="11"/>
        <v>37017</v>
      </c>
      <c r="G262" s="352">
        <f t="shared" si="11"/>
        <v>869967.9</v>
      </c>
      <c r="H262" s="378"/>
      <c r="I262" s="359">
        <f t="shared" si="11"/>
        <v>3486438.5</v>
      </c>
      <c r="J262" s="352">
        <f t="shared" si="11"/>
        <v>137536.5</v>
      </c>
      <c r="K262" s="352">
        <f t="shared" si="11"/>
        <v>16020</v>
      </c>
      <c r="L262" s="352">
        <f t="shared" si="11"/>
        <v>21154</v>
      </c>
      <c r="M262" s="352">
        <f t="shared" si="11"/>
        <v>3343768</v>
      </c>
      <c r="N262" s="378">
        <f t="shared" si="11"/>
        <v>0</v>
      </c>
    </row>
    <row r="263" spans="1:14">
      <c r="A263" s="346"/>
      <c r="B263" s="389" t="s">
        <v>315</v>
      </c>
      <c r="C263" s="387" t="s">
        <v>316</v>
      </c>
      <c r="D263" s="387"/>
      <c r="E263" s="387"/>
      <c r="F263" s="387"/>
      <c r="G263" s="379">
        <v>2341038.9</v>
      </c>
      <c r="H263" s="346"/>
      <c r="I263" s="389" t="s">
        <v>315</v>
      </c>
      <c r="J263" s="387" t="s">
        <v>317</v>
      </c>
      <c r="K263" s="387"/>
      <c r="L263" s="387"/>
      <c r="M263" s="350">
        <v>3486438.5</v>
      </c>
      <c r="N263" s="346"/>
    </row>
    <row r="264" spans="1:14">
      <c r="A264" s="346"/>
      <c r="B264" s="390"/>
      <c r="C264" s="387" t="s">
        <v>318</v>
      </c>
      <c r="D264" s="387"/>
      <c r="E264" s="387"/>
      <c r="F264" s="387"/>
      <c r="G264" s="379">
        <v>1452484</v>
      </c>
      <c r="H264" s="346"/>
      <c r="I264" s="390"/>
      <c r="J264" s="387" t="s">
        <v>319</v>
      </c>
      <c r="K264" s="387"/>
      <c r="L264" s="387"/>
      <c r="M264" s="350">
        <v>137536.5</v>
      </c>
      <c r="N264" s="346"/>
    </row>
    <row r="265" spans="1:14">
      <c r="A265" s="346"/>
      <c r="B265" s="390"/>
      <c r="C265" s="387" t="s">
        <v>320</v>
      </c>
      <c r="D265" s="387"/>
      <c r="E265" s="387"/>
      <c r="F265" s="387"/>
      <c r="G265" s="380">
        <f>800+17630</f>
        <v>18430</v>
      </c>
      <c r="H265" s="346"/>
      <c r="I265" s="390"/>
      <c r="J265" s="387" t="s">
        <v>321</v>
      </c>
      <c r="K265" s="387"/>
      <c r="L265" s="387"/>
      <c r="M265" s="350">
        <v>16020</v>
      </c>
      <c r="N265" s="346"/>
    </row>
    <row r="266" spans="1:14" ht="102" customHeight="1">
      <c r="A266" s="346"/>
      <c r="B266" s="390"/>
      <c r="C266" s="388" t="s">
        <v>322</v>
      </c>
      <c r="D266" s="388"/>
      <c r="E266" s="388"/>
      <c r="F266" s="388"/>
      <c r="G266" s="380">
        <f>200+50+410+30+65+300+30+69.5+155+50+1505+450+10+5+1100+90+5+7.5+20+490+680+20+39+5</f>
        <v>5786</v>
      </c>
      <c r="H266" s="346"/>
      <c r="I266" s="390"/>
      <c r="J266" s="387" t="s">
        <v>323</v>
      </c>
      <c r="K266" s="387"/>
      <c r="L266" s="387"/>
      <c r="M266" s="350">
        <f>2725+2000+80+710+60+5134+1005+3325+1912+2103+95+650+1355</f>
        <v>21154</v>
      </c>
      <c r="N266" s="346"/>
    </row>
    <row r="267" spans="1:14" ht="45" customHeight="1">
      <c r="A267" s="346"/>
      <c r="B267" s="390"/>
      <c r="C267" s="387" t="s">
        <v>324</v>
      </c>
      <c r="D267" s="387"/>
      <c r="E267" s="387"/>
      <c r="F267" s="387"/>
      <c r="G267" s="380">
        <f>780+875+1920+1935+17150+266+1100+525</f>
        <v>24551</v>
      </c>
      <c r="H267" s="346"/>
      <c r="I267" s="391"/>
      <c r="J267" s="387" t="s">
        <v>325</v>
      </c>
      <c r="K267" s="387"/>
      <c r="L267" s="387"/>
      <c r="M267" s="350">
        <v>3343768</v>
      </c>
      <c r="N267" s="346"/>
    </row>
    <row r="268" spans="1:14">
      <c r="A268" s="346"/>
      <c r="B268" s="390"/>
      <c r="C268" s="387" t="s">
        <v>326</v>
      </c>
      <c r="D268" s="387"/>
      <c r="E268" s="387"/>
      <c r="F268" s="387"/>
      <c r="G268" s="380">
        <v>5700</v>
      </c>
      <c r="H268" s="346"/>
      <c r="I268" s="384"/>
      <c r="J268" s="342"/>
      <c r="K268" s="342"/>
      <c r="L268" s="342"/>
      <c r="M268" s="385"/>
      <c r="N268" s="342"/>
    </row>
    <row r="269" spans="1:14">
      <c r="A269" s="346"/>
      <c r="B269" s="390"/>
      <c r="C269" s="387" t="s">
        <v>327</v>
      </c>
      <c r="D269" s="387"/>
      <c r="E269" s="387"/>
      <c r="F269" s="387"/>
      <c r="G269" s="381">
        <v>980</v>
      </c>
      <c r="H269" s="346"/>
    </row>
    <row r="270" spans="1:14">
      <c r="A270" s="346"/>
      <c r="B270" s="391"/>
      <c r="C270" s="387" t="s">
        <v>328</v>
      </c>
      <c r="D270" s="387"/>
      <c r="E270" s="387"/>
      <c r="F270" s="387"/>
      <c r="G270" s="381">
        <v>869967.9</v>
      </c>
      <c r="H270" s="346"/>
    </row>
    <row r="271" spans="1:14">
      <c r="B271" s="345"/>
      <c r="C271" s="345"/>
      <c r="D271" s="345"/>
      <c r="E271" s="345"/>
      <c r="F271" s="345"/>
      <c r="G271" s="382"/>
    </row>
    <row r="272" spans="1:14">
      <c r="B272" s="383"/>
      <c r="C272" s="345"/>
      <c r="D272" s="345"/>
      <c r="E272" s="345"/>
      <c r="F272" s="345"/>
      <c r="G272" s="345"/>
    </row>
    <row r="273" spans="2:6">
      <c r="C273" s="345"/>
      <c r="D273" s="342" t="s">
        <v>222</v>
      </c>
      <c r="E273" s="342">
        <f>37017/1452484</f>
        <v>2.5485306550708992E-2</v>
      </c>
    </row>
    <row r="274" spans="2:6">
      <c r="D274" s="342" t="s">
        <v>329</v>
      </c>
      <c r="E274" s="342">
        <f>2341038.9-37017</f>
        <v>2304021.9</v>
      </c>
      <c r="F274" s="342">
        <f>1452484/E274</f>
        <v>0.63041241057647934</v>
      </c>
    </row>
    <row r="276" spans="2:6">
      <c r="B276" s="383"/>
    </row>
    <row r="277" spans="2:6">
      <c r="B277" s="383"/>
    </row>
    <row r="278" spans="2:6">
      <c r="B278" s="383"/>
    </row>
    <row r="280" spans="2:6">
      <c r="B280" s="383"/>
    </row>
    <row r="283" spans="2:6">
      <c r="B283" s="383"/>
    </row>
    <row r="284" spans="2:6">
      <c r="B284" s="383"/>
    </row>
  </sheetData>
  <autoFilter ref="A2:N271"/>
  <mergeCells count="16">
    <mergeCell ref="C270:F270"/>
    <mergeCell ref="B263:B270"/>
    <mergeCell ref="I263:I267"/>
    <mergeCell ref="C266:F266"/>
    <mergeCell ref="J266:L266"/>
    <mergeCell ref="C267:F267"/>
    <mergeCell ref="J267:L267"/>
    <mergeCell ref="C268:F268"/>
    <mergeCell ref="C269:F269"/>
    <mergeCell ref="A1:N1"/>
    <mergeCell ref="C263:F263"/>
    <mergeCell ref="J263:L263"/>
    <mergeCell ref="C264:F264"/>
    <mergeCell ref="J264:L264"/>
    <mergeCell ref="C265:F265"/>
    <mergeCell ref="J265:L265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"/>
  <sheetViews>
    <sheetView zoomScaleSheetLayoutView="100" workbookViewId="0">
      <selection activeCell="G28" sqref="G28"/>
    </sheetView>
  </sheetViews>
  <sheetFormatPr defaultColWidth="9" defaultRowHeight="14.25"/>
  <cols>
    <col min="1" max="1" width="11.625" customWidth="1"/>
    <col min="2" max="2" width="11.5" customWidth="1"/>
    <col min="3" max="3" width="24.5" customWidth="1"/>
    <col min="7" max="7" width="14.125" customWidth="1"/>
    <col min="11" max="11" width="17.625" customWidth="1"/>
  </cols>
  <sheetData>
    <row r="1" spans="1:11" ht="39" customHeight="1">
      <c r="A1" s="392" t="s">
        <v>330</v>
      </c>
      <c r="B1" s="392"/>
      <c r="C1" s="392"/>
      <c r="D1" s="392"/>
      <c r="E1" s="392"/>
      <c r="F1" s="392"/>
      <c r="G1" s="392"/>
      <c r="H1" s="392"/>
      <c r="I1" s="392"/>
      <c r="J1" s="392"/>
      <c r="K1" s="392"/>
    </row>
    <row r="2" spans="1:11">
      <c r="A2" s="395" t="s">
        <v>1</v>
      </c>
      <c r="B2" s="397" t="s">
        <v>331</v>
      </c>
      <c r="C2" s="395" t="s">
        <v>332</v>
      </c>
      <c r="D2" s="47" t="s">
        <v>333</v>
      </c>
      <c r="E2" s="393" t="s">
        <v>334</v>
      </c>
      <c r="F2" s="394"/>
      <c r="G2" s="394"/>
      <c r="H2" s="393" t="s">
        <v>329</v>
      </c>
      <c r="I2" s="393"/>
      <c r="J2" s="394"/>
      <c r="K2" s="399" t="s">
        <v>335</v>
      </c>
    </row>
    <row r="3" spans="1:11">
      <c r="A3" s="396"/>
      <c r="B3" s="398"/>
      <c r="C3" s="396"/>
      <c r="D3" s="52"/>
      <c r="E3" s="56" t="s">
        <v>336</v>
      </c>
      <c r="F3" s="50" t="s">
        <v>337</v>
      </c>
      <c r="G3" s="50" t="s">
        <v>338</v>
      </c>
      <c r="H3" s="56" t="s">
        <v>339</v>
      </c>
      <c r="I3" s="56" t="s">
        <v>332</v>
      </c>
      <c r="J3" s="50" t="s">
        <v>338</v>
      </c>
      <c r="K3" s="400"/>
    </row>
    <row r="4" spans="1:11">
      <c r="A4" s="103" t="s">
        <v>340</v>
      </c>
      <c r="B4" s="55">
        <v>44299</v>
      </c>
      <c r="C4" s="56" t="s">
        <v>341</v>
      </c>
      <c r="D4" s="56">
        <v>25</v>
      </c>
      <c r="E4" s="56">
        <v>50</v>
      </c>
      <c r="F4" s="50">
        <v>175</v>
      </c>
      <c r="G4" s="50">
        <f>E4*F4</f>
        <v>8750</v>
      </c>
      <c r="H4" s="56"/>
      <c r="I4" s="56"/>
      <c r="J4" s="50"/>
      <c r="K4" s="50">
        <v>8750</v>
      </c>
    </row>
    <row r="5" spans="1:11">
      <c r="A5" s="103" t="s">
        <v>342</v>
      </c>
      <c r="B5" s="55">
        <v>44300</v>
      </c>
      <c r="C5" s="56" t="s">
        <v>341</v>
      </c>
      <c r="D5" s="56">
        <v>25</v>
      </c>
      <c r="E5" s="56">
        <v>50</v>
      </c>
      <c r="F5" s="50">
        <v>175</v>
      </c>
      <c r="G5" s="50">
        <f t="shared" ref="G5:G10" si="0">E5*F5</f>
        <v>8750</v>
      </c>
      <c r="H5" s="56"/>
      <c r="I5" s="56"/>
      <c r="J5" s="50"/>
      <c r="K5" s="50">
        <f t="shared" ref="K5:K10" si="1">K4+G5</f>
        <v>17500</v>
      </c>
    </row>
    <row r="6" spans="1:11">
      <c r="A6" s="105" t="s">
        <v>343</v>
      </c>
      <c r="B6" s="58">
        <v>44303</v>
      </c>
      <c r="C6" s="56" t="s">
        <v>344</v>
      </c>
      <c r="D6" s="56">
        <v>25</v>
      </c>
      <c r="E6" s="56">
        <v>50</v>
      </c>
      <c r="F6" s="50">
        <v>175</v>
      </c>
      <c r="G6" s="50">
        <f t="shared" si="0"/>
        <v>8750</v>
      </c>
      <c r="H6" s="56"/>
      <c r="I6" s="56"/>
      <c r="J6" s="50"/>
      <c r="K6" s="50">
        <f t="shared" si="1"/>
        <v>26250</v>
      </c>
    </row>
    <row r="7" spans="1:11" ht="15" customHeight="1">
      <c r="A7" s="105" t="s">
        <v>345</v>
      </c>
      <c r="B7" s="58">
        <v>44305</v>
      </c>
      <c r="C7" s="56" t="s">
        <v>341</v>
      </c>
      <c r="D7" s="56">
        <v>25</v>
      </c>
      <c r="E7" s="56">
        <v>40</v>
      </c>
      <c r="F7" s="50">
        <v>175</v>
      </c>
      <c r="G7" s="50">
        <f t="shared" si="0"/>
        <v>7000</v>
      </c>
      <c r="H7" s="56"/>
      <c r="I7" s="56"/>
      <c r="J7" s="50"/>
      <c r="K7" s="50">
        <f t="shared" si="1"/>
        <v>33250</v>
      </c>
    </row>
    <row r="8" spans="1:11" ht="21.95" customHeight="1">
      <c r="A8" s="105" t="s">
        <v>346</v>
      </c>
      <c r="B8" s="58">
        <v>44378</v>
      </c>
      <c r="C8" s="56" t="s">
        <v>347</v>
      </c>
      <c r="D8" s="56">
        <v>25</v>
      </c>
      <c r="E8" s="56">
        <v>50</v>
      </c>
      <c r="F8" s="50">
        <v>175</v>
      </c>
      <c r="G8" s="50">
        <f t="shared" si="0"/>
        <v>8750</v>
      </c>
      <c r="H8" s="56"/>
      <c r="I8" s="56"/>
      <c r="J8" s="50"/>
      <c r="K8" s="50">
        <f t="shared" si="1"/>
        <v>42000</v>
      </c>
    </row>
    <row r="9" spans="1:11">
      <c r="A9" s="105" t="s">
        <v>348</v>
      </c>
      <c r="B9" s="58">
        <v>44396</v>
      </c>
      <c r="C9" s="56" t="s">
        <v>349</v>
      </c>
      <c r="D9" s="56">
        <v>25</v>
      </c>
      <c r="E9" s="56">
        <v>40</v>
      </c>
      <c r="F9" s="50">
        <v>175</v>
      </c>
      <c r="G9" s="50">
        <f t="shared" si="0"/>
        <v>7000</v>
      </c>
      <c r="H9" s="56"/>
      <c r="I9" s="56"/>
      <c r="J9" s="50"/>
      <c r="K9" s="50">
        <f t="shared" si="1"/>
        <v>49000</v>
      </c>
    </row>
    <row r="10" spans="1:11">
      <c r="A10" s="105" t="s">
        <v>350</v>
      </c>
      <c r="B10" s="58">
        <v>44399</v>
      </c>
      <c r="C10" s="56" t="s">
        <v>349</v>
      </c>
      <c r="D10" s="56">
        <v>25</v>
      </c>
      <c r="E10" s="56">
        <v>60</v>
      </c>
      <c r="F10" s="50">
        <v>175</v>
      </c>
      <c r="G10" s="50">
        <f t="shared" si="0"/>
        <v>10500</v>
      </c>
      <c r="H10" s="56"/>
      <c r="I10" s="56"/>
      <c r="J10" s="50"/>
      <c r="K10" s="50">
        <f t="shared" si="1"/>
        <v>59500</v>
      </c>
    </row>
    <row r="11" spans="1:11">
      <c r="A11" s="41"/>
      <c r="B11" s="100"/>
      <c r="C11" s="41"/>
      <c r="D11" s="41"/>
      <c r="E11" s="41"/>
      <c r="F11" s="45"/>
      <c r="G11" s="45"/>
      <c r="H11" s="41"/>
      <c r="I11" s="41"/>
      <c r="J11" s="45"/>
      <c r="K11" s="45"/>
    </row>
    <row r="12" spans="1:11">
      <c r="A12" s="41"/>
      <c r="B12" s="100"/>
      <c r="C12" s="41" t="s">
        <v>351</v>
      </c>
      <c r="D12" s="41"/>
      <c r="E12" s="41"/>
      <c r="F12" s="45"/>
      <c r="G12" s="45">
        <f>SUM(G4:G11)</f>
        <v>59500</v>
      </c>
      <c r="H12" s="41"/>
      <c r="I12" s="41"/>
      <c r="J12" s="45"/>
      <c r="K12" s="45"/>
    </row>
  </sheetData>
  <mergeCells count="7">
    <mergeCell ref="A1:K1"/>
    <mergeCell ref="E2:G2"/>
    <mergeCell ref="H2:J2"/>
    <mergeCell ref="A2:A3"/>
    <mergeCell ref="B2:B3"/>
    <mergeCell ref="C2:C3"/>
    <mergeCell ref="K2:K3"/>
  </mergeCells>
  <phoneticPr fontId="26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C9"/>
  <sheetViews>
    <sheetView zoomScaleSheetLayoutView="100" workbookViewId="0">
      <selection activeCell="B28" sqref="B28"/>
    </sheetView>
  </sheetViews>
  <sheetFormatPr defaultColWidth="9" defaultRowHeight="14.25"/>
  <cols>
    <col min="2" max="2" width="24.875" customWidth="1"/>
    <col min="3" max="3" width="66.25" customWidth="1"/>
  </cols>
  <sheetData>
    <row r="6" spans="3:3" ht="51.95" customHeight="1">
      <c r="C6" s="332" t="s">
        <v>352</v>
      </c>
    </row>
    <row r="7" spans="3:3" ht="45" customHeight="1">
      <c r="C7" s="332"/>
    </row>
    <row r="8" spans="3:3" ht="48" customHeight="1"/>
    <row r="9" spans="3:3" ht="33.950000000000003" customHeight="1">
      <c r="C9" s="109" t="s">
        <v>353</v>
      </c>
    </row>
  </sheetData>
  <phoneticPr fontId="26" type="noConversion"/>
  <pageMargins left="0.75138888888888888" right="0.75138888888888888" top="1" bottom="1" header="0.5" footer="0.5"/>
  <pageSetup paperSize="9" orientation="landscape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2"/>
  </sheetPr>
  <dimension ref="A1:K284"/>
  <sheetViews>
    <sheetView tabSelected="1" zoomScale="89" workbookViewId="0">
      <selection activeCell="G15" sqref="G15"/>
    </sheetView>
  </sheetViews>
  <sheetFormatPr defaultRowHeight="18.75"/>
  <cols>
    <col min="1" max="1" width="9.125" style="280" customWidth="1"/>
    <col min="2" max="2" width="27.875" style="281" customWidth="1"/>
    <col min="3" max="3" width="16.875" style="282" customWidth="1"/>
    <col min="4" max="4" width="15.375" style="283" customWidth="1"/>
    <col min="5" max="5" width="15.125" style="284" customWidth="1"/>
    <col min="6" max="6" width="17.75" style="284" customWidth="1"/>
    <col min="7" max="7" width="13.125" style="284" customWidth="1"/>
    <col min="8" max="16384" width="9" style="285"/>
  </cols>
  <sheetData>
    <row r="1" spans="1:7">
      <c r="A1" s="386" t="s">
        <v>354</v>
      </c>
      <c r="B1" s="386"/>
      <c r="C1" s="401"/>
      <c r="D1" s="401"/>
      <c r="E1" s="401"/>
      <c r="F1" s="401"/>
      <c r="G1" s="401"/>
    </row>
    <row r="2" spans="1:7">
      <c r="A2" s="286" t="s">
        <v>1</v>
      </c>
      <c r="B2" s="287" t="s">
        <v>355</v>
      </c>
      <c r="C2" s="288" t="s">
        <v>356</v>
      </c>
      <c r="D2" s="289" t="s">
        <v>357</v>
      </c>
      <c r="E2" s="289" t="s">
        <v>358</v>
      </c>
      <c r="F2" s="289" t="s">
        <v>359</v>
      </c>
      <c r="G2" s="289" t="s">
        <v>360</v>
      </c>
    </row>
    <row r="3" spans="1:7" s="275" customFormat="1">
      <c r="A3" s="290">
        <v>1</v>
      </c>
      <c r="B3" s="291" t="s">
        <v>12</v>
      </c>
      <c r="C3" s="288">
        <f>'1'!C51</f>
        <v>0</v>
      </c>
      <c r="D3" s="292">
        <f>'1'!H51</f>
        <v>0</v>
      </c>
      <c r="E3" s="293">
        <f>'1'!I51</f>
        <v>0</v>
      </c>
      <c r="F3" s="293"/>
      <c r="G3" s="293">
        <f>'1'!J51</f>
        <v>0</v>
      </c>
    </row>
    <row r="4" spans="1:7">
      <c r="A4" s="294">
        <v>2</v>
      </c>
      <c r="B4" s="291" t="s">
        <v>14</v>
      </c>
      <c r="C4" s="288">
        <f>'2'!C51</f>
        <v>0</v>
      </c>
      <c r="D4" s="292">
        <f>'2'!H51</f>
        <v>1060</v>
      </c>
      <c r="E4" s="293">
        <f>'2'!I51</f>
        <v>620</v>
      </c>
      <c r="F4" s="293"/>
      <c r="G4" s="293">
        <f>'2'!J51</f>
        <v>440</v>
      </c>
    </row>
    <row r="5" spans="1:7">
      <c r="A5" s="294">
        <v>3</v>
      </c>
      <c r="B5" s="295" t="s">
        <v>16</v>
      </c>
      <c r="C5" s="288">
        <f>'3'!C51</f>
        <v>0</v>
      </c>
      <c r="D5" s="292">
        <f>'3'!H51</f>
        <v>5820</v>
      </c>
      <c r="E5" s="293">
        <f>'3'!I51</f>
        <v>0</v>
      </c>
      <c r="F5" s="293"/>
      <c r="G5" s="293">
        <f>'3'!J51</f>
        <v>5820</v>
      </c>
    </row>
    <row r="6" spans="1:7" s="275" customFormat="1">
      <c r="A6" s="290">
        <v>4</v>
      </c>
      <c r="B6" s="291" t="s">
        <v>18</v>
      </c>
      <c r="C6" s="288">
        <f>'4'!C51</f>
        <v>0</v>
      </c>
      <c r="D6" s="292">
        <f>'4'!H51</f>
        <v>0</v>
      </c>
      <c r="E6" s="293">
        <f>'4'!I51</f>
        <v>0</v>
      </c>
      <c r="F6" s="293"/>
      <c r="G6" s="293">
        <f>'4'!J51</f>
        <v>0</v>
      </c>
    </row>
    <row r="7" spans="1:7" s="275" customFormat="1">
      <c r="A7" s="290">
        <v>5</v>
      </c>
      <c r="B7" s="295" t="s">
        <v>19</v>
      </c>
      <c r="C7" s="288">
        <f>'5'!C51</f>
        <v>0</v>
      </c>
      <c r="D7" s="292">
        <f>'5'!H51</f>
        <v>0</v>
      </c>
      <c r="E7" s="293">
        <f>'5'!I51</f>
        <v>0</v>
      </c>
      <c r="F7" s="293"/>
      <c r="G7" s="293">
        <f>'5'!J51</f>
        <v>0</v>
      </c>
    </row>
    <row r="8" spans="1:7">
      <c r="A8" s="294">
        <v>6</v>
      </c>
      <c r="B8" s="295" t="s">
        <v>361</v>
      </c>
      <c r="C8" s="288">
        <f>'6'!C51</f>
        <v>0</v>
      </c>
      <c r="D8" s="292">
        <f>'6'!H51</f>
        <v>11565.8</v>
      </c>
      <c r="E8" s="293">
        <f>'6'!I51</f>
        <v>10200</v>
      </c>
      <c r="F8" s="293"/>
      <c r="G8" s="293">
        <f>'7'!J51</f>
        <v>0</v>
      </c>
    </row>
    <row r="9" spans="1:7">
      <c r="A9" s="294">
        <v>7</v>
      </c>
      <c r="B9" s="295" t="s">
        <v>21</v>
      </c>
      <c r="C9" s="288">
        <f>'7'!C51</f>
        <v>0</v>
      </c>
      <c r="D9" s="292">
        <f>'7'!H51</f>
        <v>0</v>
      </c>
      <c r="E9" s="293">
        <f>'7'!I51</f>
        <v>0</v>
      </c>
      <c r="F9" s="293"/>
      <c r="G9" s="293">
        <f>'8'!J51</f>
        <v>0</v>
      </c>
    </row>
    <row r="10" spans="1:7" s="275" customFormat="1">
      <c r="A10" s="290">
        <v>8</v>
      </c>
      <c r="B10" s="295" t="s">
        <v>22</v>
      </c>
      <c r="C10" s="288">
        <f>'8'!C51</f>
        <v>0</v>
      </c>
      <c r="D10" s="292">
        <f>'8'!H51</f>
        <v>0</v>
      </c>
      <c r="E10" s="293"/>
      <c r="F10" s="293"/>
      <c r="G10" s="293"/>
    </row>
    <row r="11" spans="1:7" s="275" customFormat="1">
      <c r="A11" s="290">
        <v>9</v>
      </c>
      <c r="B11" s="295" t="s">
        <v>362</v>
      </c>
      <c r="C11" s="288">
        <f>'9'!C51</f>
        <v>0</v>
      </c>
      <c r="D11" s="292">
        <f>'9'!H51</f>
        <v>0</v>
      </c>
      <c r="E11" s="293"/>
      <c r="F11" s="293"/>
      <c r="G11" s="293"/>
    </row>
    <row r="12" spans="1:7">
      <c r="A12" s="294">
        <v>10</v>
      </c>
      <c r="B12" s="295" t="s">
        <v>363</v>
      </c>
      <c r="C12" s="288">
        <f>'10'!C51</f>
        <v>0</v>
      </c>
      <c r="D12" s="292">
        <f>'10'!H51</f>
        <v>19605</v>
      </c>
      <c r="E12" s="296"/>
      <c r="F12" s="296"/>
      <c r="G12" s="296"/>
    </row>
    <row r="13" spans="1:7" s="275" customFormat="1">
      <c r="A13" s="290">
        <v>11</v>
      </c>
      <c r="B13" s="295" t="s">
        <v>27</v>
      </c>
      <c r="C13" s="288">
        <f>'11'!C51</f>
        <v>0</v>
      </c>
      <c r="D13" s="292">
        <f>'11'!H51</f>
        <v>0</v>
      </c>
      <c r="E13" s="293"/>
      <c r="F13" s="293"/>
      <c r="G13" s="293"/>
    </row>
    <row r="14" spans="1:7">
      <c r="A14" s="294">
        <v>12</v>
      </c>
      <c r="B14" s="295" t="s">
        <v>28</v>
      </c>
      <c r="C14" s="288">
        <f>'12'!C51</f>
        <v>0</v>
      </c>
      <c r="D14" s="292">
        <f>'12'!H51</f>
        <v>0</v>
      </c>
      <c r="E14" s="296"/>
      <c r="F14" s="296"/>
      <c r="G14" s="296"/>
    </row>
    <row r="15" spans="1:7">
      <c r="A15" s="294">
        <v>13</v>
      </c>
      <c r="B15" s="295" t="s">
        <v>29</v>
      </c>
      <c r="C15" s="288">
        <f>'13'!C51</f>
        <v>0</v>
      </c>
      <c r="D15" s="292">
        <f>'13'!H51</f>
        <v>2400</v>
      </c>
      <c r="E15" s="296"/>
      <c r="F15" s="296"/>
      <c r="G15" s="296"/>
    </row>
    <row r="16" spans="1:7" s="276" customFormat="1">
      <c r="A16" s="294">
        <v>14</v>
      </c>
      <c r="B16" s="295" t="s">
        <v>364</v>
      </c>
      <c r="C16" s="288">
        <f>'14'!C51</f>
        <v>0</v>
      </c>
      <c r="D16" s="292">
        <f>'14'!H51</f>
        <v>200</v>
      </c>
      <c r="E16" s="293"/>
      <c r="F16" s="293"/>
      <c r="G16" s="293"/>
    </row>
    <row r="17" spans="1:7" s="275" customFormat="1">
      <c r="A17" s="290">
        <v>15</v>
      </c>
      <c r="B17" s="295" t="s">
        <v>32</v>
      </c>
      <c r="C17" s="288"/>
      <c r="D17" s="293"/>
      <c r="E17" s="293"/>
      <c r="F17" s="293"/>
      <c r="G17" s="293"/>
    </row>
    <row r="18" spans="1:7" s="275" customFormat="1">
      <c r="A18" s="290">
        <v>16</v>
      </c>
      <c r="B18" s="295" t="s">
        <v>33</v>
      </c>
      <c r="C18" s="288"/>
      <c r="D18" s="292"/>
      <c r="E18" s="293"/>
      <c r="F18" s="293"/>
      <c r="G18" s="293"/>
    </row>
    <row r="19" spans="1:7" s="275" customFormat="1">
      <c r="A19" s="290">
        <v>17</v>
      </c>
      <c r="B19" s="295" t="s">
        <v>34</v>
      </c>
      <c r="C19" s="288"/>
      <c r="D19" s="293"/>
      <c r="E19" s="293"/>
      <c r="F19" s="293"/>
      <c r="G19" s="293"/>
    </row>
    <row r="20" spans="1:7" s="275" customFormat="1">
      <c r="A20" s="290">
        <v>18</v>
      </c>
      <c r="B20" s="295" t="s">
        <v>35</v>
      </c>
      <c r="C20" s="288"/>
      <c r="D20" s="293"/>
      <c r="E20" s="293"/>
      <c r="F20" s="293"/>
      <c r="G20" s="293"/>
    </row>
    <row r="21" spans="1:7" s="275" customFormat="1">
      <c r="A21" s="290">
        <v>19</v>
      </c>
      <c r="B21" s="295" t="s">
        <v>36</v>
      </c>
      <c r="C21" s="288"/>
      <c r="D21" s="293"/>
      <c r="E21" s="293"/>
      <c r="F21" s="293"/>
      <c r="G21" s="293"/>
    </row>
    <row r="22" spans="1:7" s="275" customFormat="1">
      <c r="A22" s="290">
        <v>20</v>
      </c>
      <c r="B22" s="295" t="s">
        <v>365</v>
      </c>
      <c r="C22" s="288"/>
      <c r="D22" s="293"/>
      <c r="E22" s="293"/>
      <c r="F22" s="293"/>
      <c r="G22" s="293"/>
    </row>
    <row r="23" spans="1:7" s="275" customFormat="1">
      <c r="A23" s="290">
        <v>21</v>
      </c>
      <c r="B23" s="295" t="s">
        <v>38</v>
      </c>
      <c r="C23" s="288"/>
      <c r="D23" s="293"/>
      <c r="E23" s="293"/>
      <c r="F23" s="293"/>
      <c r="G23" s="293"/>
    </row>
    <row r="24" spans="1:7" s="275" customFormat="1">
      <c r="A24" s="290">
        <v>22</v>
      </c>
      <c r="B24" s="295" t="s">
        <v>39</v>
      </c>
      <c r="C24" s="288"/>
      <c r="D24" s="296"/>
      <c r="E24" s="293"/>
      <c r="F24" s="293"/>
      <c r="G24" s="293"/>
    </row>
    <row r="25" spans="1:7" s="275" customFormat="1">
      <c r="A25" s="290">
        <v>23</v>
      </c>
      <c r="B25" s="295" t="s">
        <v>40</v>
      </c>
      <c r="C25" s="288"/>
      <c r="D25" s="292"/>
      <c r="E25" s="293"/>
      <c r="F25" s="293"/>
      <c r="G25" s="293"/>
    </row>
    <row r="26" spans="1:7" s="275" customFormat="1">
      <c r="A26" s="290">
        <v>24</v>
      </c>
      <c r="B26" s="295" t="s">
        <v>41</v>
      </c>
      <c r="C26" s="288"/>
      <c r="D26" s="296"/>
      <c r="E26" s="293"/>
      <c r="F26" s="293"/>
      <c r="G26" s="293"/>
    </row>
    <row r="27" spans="1:7">
      <c r="A27" s="294">
        <v>25</v>
      </c>
      <c r="B27" s="295" t="s">
        <v>366</v>
      </c>
      <c r="C27" s="288">
        <f>'25'!C50</f>
        <v>600</v>
      </c>
      <c r="D27" s="296">
        <f>'25'!H51</f>
        <v>600</v>
      </c>
      <c r="E27" s="296">
        <f>'25'!I51</f>
        <v>0</v>
      </c>
      <c r="F27" s="296"/>
      <c r="G27" s="296">
        <f>'25'!J51</f>
        <v>600</v>
      </c>
    </row>
    <row r="28" spans="1:7" s="275" customFormat="1">
      <c r="A28" s="290">
        <v>26</v>
      </c>
      <c r="B28" s="295" t="s">
        <v>44</v>
      </c>
      <c r="C28" s="288"/>
      <c r="D28" s="292"/>
      <c r="E28" s="293"/>
      <c r="F28" s="293"/>
      <c r="G28" s="293"/>
    </row>
    <row r="29" spans="1:7">
      <c r="A29" s="294">
        <v>27</v>
      </c>
      <c r="B29" s="295" t="s">
        <v>45</v>
      </c>
      <c r="C29" s="288"/>
      <c r="D29" s="297"/>
      <c r="E29" s="296"/>
      <c r="F29" s="296"/>
      <c r="G29" s="296"/>
    </row>
    <row r="30" spans="1:7" s="275" customFormat="1">
      <c r="A30" s="290">
        <v>28</v>
      </c>
      <c r="B30" s="295" t="s">
        <v>48</v>
      </c>
      <c r="C30" s="288"/>
      <c r="D30" s="293"/>
      <c r="E30" s="293"/>
      <c r="F30" s="293"/>
      <c r="G30" s="293"/>
    </row>
    <row r="31" spans="1:7" s="275" customFormat="1">
      <c r="A31" s="290">
        <v>29</v>
      </c>
      <c r="B31" s="295" t="s">
        <v>50</v>
      </c>
      <c r="C31" s="288"/>
      <c r="D31" s="293"/>
      <c r="E31" s="293"/>
      <c r="F31" s="293"/>
      <c r="G31" s="293"/>
    </row>
    <row r="32" spans="1:7" s="275" customFormat="1">
      <c r="A32" s="290">
        <v>30</v>
      </c>
      <c r="B32" s="295" t="s">
        <v>51</v>
      </c>
      <c r="C32" s="288"/>
      <c r="D32" s="292"/>
      <c r="E32" s="293"/>
      <c r="F32" s="293"/>
      <c r="G32" s="293"/>
    </row>
    <row r="33" spans="1:7" s="275" customFormat="1">
      <c r="A33" s="290">
        <v>31</v>
      </c>
      <c r="B33" s="295" t="s">
        <v>52</v>
      </c>
      <c r="C33" s="288"/>
      <c r="D33" s="292"/>
      <c r="E33" s="293"/>
      <c r="F33" s="293"/>
      <c r="G33" s="293"/>
    </row>
    <row r="34" spans="1:7">
      <c r="A34" s="294">
        <v>32</v>
      </c>
      <c r="B34" s="295" t="s">
        <v>53</v>
      </c>
      <c r="C34" s="288"/>
      <c r="D34" s="297"/>
      <c r="E34" s="296"/>
      <c r="F34" s="296"/>
      <c r="G34" s="296"/>
    </row>
    <row r="35" spans="1:7" s="275" customFormat="1">
      <c r="A35" s="290">
        <v>33</v>
      </c>
      <c r="B35" s="295" t="s">
        <v>54</v>
      </c>
      <c r="C35" s="288"/>
      <c r="D35" s="292"/>
      <c r="E35" s="293"/>
      <c r="F35" s="293"/>
      <c r="G35" s="293"/>
    </row>
    <row r="36" spans="1:7" s="275" customFormat="1">
      <c r="A36" s="290">
        <v>34</v>
      </c>
      <c r="B36" s="295" t="s">
        <v>55</v>
      </c>
      <c r="C36" s="288"/>
      <c r="D36" s="292"/>
      <c r="E36" s="293"/>
      <c r="F36" s="293"/>
      <c r="G36" s="293"/>
    </row>
    <row r="37" spans="1:7" s="275" customFormat="1">
      <c r="A37" s="290">
        <v>35</v>
      </c>
      <c r="B37" s="295" t="s">
        <v>56</v>
      </c>
      <c r="C37" s="288"/>
      <c r="D37" s="292"/>
      <c r="E37" s="293"/>
      <c r="F37" s="293"/>
      <c r="G37" s="293"/>
    </row>
    <row r="38" spans="1:7" s="275" customFormat="1">
      <c r="A38" s="290">
        <v>36</v>
      </c>
      <c r="B38" s="295" t="s">
        <v>57</v>
      </c>
      <c r="C38" s="288"/>
      <c r="D38" s="292"/>
      <c r="E38" s="293"/>
      <c r="F38" s="293"/>
      <c r="G38" s="293"/>
    </row>
    <row r="39" spans="1:7" s="275" customFormat="1">
      <c r="A39" s="290">
        <v>37</v>
      </c>
      <c r="B39" s="295" t="s">
        <v>367</v>
      </c>
      <c r="C39" s="288"/>
      <c r="D39" s="292"/>
      <c r="E39" s="293"/>
      <c r="F39" s="293"/>
      <c r="G39" s="293"/>
    </row>
    <row r="40" spans="1:7" s="275" customFormat="1">
      <c r="A40" s="290">
        <v>38</v>
      </c>
      <c r="B40" s="295" t="s">
        <v>368</v>
      </c>
      <c r="C40" s="288"/>
      <c r="D40" s="292"/>
      <c r="E40" s="293"/>
      <c r="F40" s="293"/>
      <c r="G40" s="293"/>
    </row>
    <row r="41" spans="1:7" s="275" customFormat="1">
      <c r="A41" s="290">
        <v>39</v>
      </c>
      <c r="B41" s="295" t="s">
        <v>60</v>
      </c>
      <c r="C41" s="288"/>
      <c r="D41" s="292"/>
      <c r="E41" s="293"/>
      <c r="F41" s="293"/>
      <c r="G41" s="293"/>
    </row>
    <row r="42" spans="1:7">
      <c r="A42" s="294">
        <v>40</v>
      </c>
      <c r="B42" s="295" t="s">
        <v>61</v>
      </c>
      <c r="C42" s="288"/>
      <c r="D42" s="297"/>
      <c r="E42" s="296"/>
      <c r="F42" s="296"/>
      <c r="G42" s="296"/>
    </row>
    <row r="43" spans="1:7" s="276" customFormat="1">
      <c r="A43" s="294">
        <v>41</v>
      </c>
      <c r="B43" s="295" t="s">
        <v>63</v>
      </c>
      <c r="C43" s="288"/>
      <c r="D43" s="292"/>
      <c r="E43" s="293"/>
      <c r="F43" s="293"/>
      <c r="G43" s="293"/>
    </row>
    <row r="44" spans="1:7">
      <c r="A44" s="294">
        <v>42</v>
      </c>
      <c r="B44" s="295" t="s">
        <v>369</v>
      </c>
      <c r="C44" s="288">
        <f>'42'!C51</f>
        <v>0</v>
      </c>
      <c r="D44" s="297"/>
      <c r="E44" s="296"/>
      <c r="F44" s="296"/>
      <c r="G44" s="296"/>
    </row>
    <row r="45" spans="1:7" s="276" customFormat="1">
      <c r="A45" s="294">
        <v>43</v>
      </c>
      <c r="B45" s="295" t="s">
        <v>370</v>
      </c>
      <c r="C45" s="288"/>
      <c r="D45" s="292"/>
      <c r="E45" s="293"/>
      <c r="F45" s="293"/>
      <c r="G45" s="293"/>
    </row>
    <row r="46" spans="1:7" s="275" customFormat="1">
      <c r="A46" s="290">
        <v>44</v>
      </c>
      <c r="B46" s="295" t="s">
        <v>67</v>
      </c>
      <c r="C46" s="288"/>
      <c r="D46" s="292"/>
      <c r="E46" s="293"/>
      <c r="F46" s="293"/>
      <c r="G46" s="293"/>
    </row>
    <row r="47" spans="1:7">
      <c r="A47" s="294">
        <v>45</v>
      </c>
      <c r="B47" s="295" t="s">
        <v>68</v>
      </c>
      <c r="C47" s="288"/>
      <c r="D47" s="297"/>
      <c r="E47" s="296"/>
      <c r="F47" s="296"/>
      <c r="G47" s="296"/>
    </row>
    <row r="48" spans="1:7">
      <c r="A48" s="294">
        <v>46</v>
      </c>
      <c r="B48" s="295" t="s">
        <v>70</v>
      </c>
      <c r="C48" s="288"/>
      <c r="D48" s="297"/>
      <c r="E48" s="296"/>
      <c r="F48" s="296"/>
      <c r="G48" s="296"/>
    </row>
    <row r="49" spans="1:7" s="275" customFormat="1">
      <c r="A49" s="290">
        <v>47</v>
      </c>
      <c r="B49" s="295" t="s">
        <v>71</v>
      </c>
      <c r="C49" s="288"/>
      <c r="D49" s="292"/>
      <c r="E49" s="293"/>
      <c r="F49" s="293"/>
      <c r="G49" s="293"/>
    </row>
    <row r="50" spans="1:7">
      <c r="A50" s="294">
        <v>48</v>
      </c>
      <c r="B50" s="295" t="s">
        <v>72</v>
      </c>
      <c r="C50" s="288"/>
      <c r="D50" s="297"/>
      <c r="E50" s="296"/>
      <c r="F50" s="296"/>
      <c r="G50" s="296"/>
    </row>
    <row r="51" spans="1:7" s="275" customFormat="1">
      <c r="A51" s="290">
        <v>49</v>
      </c>
      <c r="B51" s="295" t="s">
        <v>73</v>
      </c>
      <c r="C51" s="288"/>
      <c r="D51" s="292"/>
      <c r="E51" s="293"/>
      <c r="F51" s="293"/>
      <c r="G51" s="293"/>
    </row>
    <row r="52" spans="1:7" s="275" customFormat="1">
      <c r="A52" s="290">
        <v>50</v>
      </c>
      <c r="B52" s="295" t="s">
        <v>74</v>
      </c>
      <c r="C52" s="288"/>
      <c r="D52" s="292"/>
      <c r="E52" s="293"/>
      <c r="F52" s="293"/>
      <c r="G52" s="293"/>
    </row>
    <row r="53" spans="1:7" s="276" customFormat="1">
      <c r="A53" s="294">
        <v>51</v>
      </c>
      <c r="B53" s="295" t="s">
        <v>371</v>
      </c>
      <c r="C53" s="288"/>
      <c r="D53" s="292"/>
      <c r="E53" s="293"/>
      <c r="F53" s="293"/>
      <c r="G53" s="293"/>
    </row>
    <row r="54" spans="1:7" s="275" customFormat="1">
      <c r="A54" s="290">
        <v>52</v>
      </c>
      <c r="B54" s="295" t="s">
        <v>76</v>
      </c>
      <c r="C54" s="288"/>
      <c r="D54" s="292"/>
      <c r="E54" s="293"/>
      <c r="F54" s="293"/>
      <c r="G54" s="293"/>
    </row>
    <row r="55" spans="1:7">
      <c r="A55" s="294">
        <v>53</v>
      </c>
      <c r="B55" s="295" t="s">
        <v>77</v>
      </c>
      <c r="C55" s="288"/>
      <c r="D55" s="297"/>
      <c r="E55" s="296"/>
      <c r="F55" s="296"/>
      <c r="G55" s="296"/>
    </row>
    <row r="56" spans="1:7">
      <c r="A56" s="294">
        <v>54</v>
      </c>
      <c r="B56" s="295" t="s">
        <v>78</v>
      </c>
      <c r="C56" s="288"/>
      <c r="D56" s="297"/>
      <c r="E56" s="296"/>
      <c r="F56" s="296"/>
      <c r="G56" s="296"/>
    </row>
    <row r="57" spans="1:7" s="275" customFormat="1">
      <c r="A57" s="290">
        <v>55</v>
      </c>
      <c r="B57" s="295" t="s">
        <v>372</v>
      </c>
      <c r="C57" s="288"/>
      <c r="D57" s="292"/>
      <c r="E57" s="293"/>
      <c r="F57" s="293"/>
      <c r="G57" s="293"/>
    </row>
    <row r="58" spans="1:7" s="275" customFormat="1">
      <c r="A58" s="290">
        <v>56</v>
      </c>
      <c r="B58" s="295" t="s">
        <v>373</v>
      </c>
      <c r="C58" s="288"/>
      <c r="D58" s="292"/>
      <c r="E58" s="293"/>
      <c r="F58" s="293"/>
      <c r="G58" s="293"/>
    </row>
    <row r="59" spans="1:7" s="275" customFormat="1">
      <c r="A59" s="290">
        <v>57</v>
      </c>
      <c r="B59" s="295" t="s">
        <v>374</v>
      </c>
      <c r="C59" s="288"/>
      <c r="D59" s="292"/>
      <c r="E59" s="293"/>
      <c r="F59" s="293"/>
      <c r="G59" s="293"/>
    </row>
    <row r="60" spans="1:7" s="275" customFormat="1">
      <c r="A60" s="290">
        <v>58</v>
      </c>
      <c r="B60" s="295" t="s">
        <v>82</v>
      </c>
      <c r="C60" s="288"/>
      <c r="D60" s="292"/>
      <c r="E60" s="293"/>
      <c r="F60" s="293"/>
      <c r="G60" s="293"/>
    </row>
    <row r="61" spans="1:7">
      <c r="A61" s="294">
        <v>59</v>
      </c>
      <c r="B61" s="295" t="s">
        <v>83</v>
      </c>
      <c r="C61" s="288"/>
      <c r="D61" s="297"/>
      <c r="E61" s="296"/>
      <c r="F61" s="296"/>
      <c r="G61" s="296"/>
    </row>
    <row r="62" spans="1:7">
      <c r="A62" s="294">
        <v>60</v>
      </c>
      <c r="B62" s="295" t="s">
        <v>84</v>
      </c>
      <c r="C62" s="288"/>
      <c r="D62" s="297"/>
      <c r="E62" s="296"/>
      <c r="F62" s="296"/>
      <c r="G62" s="296"/>
    </row>
    <row r="63" spans="1:7" s="276" customFormat="1">
      <c r="A63" s="294">
        <v>61</v>
      </c>
      <c r="B63" s="295" t="s">
        <v>375</v>
      </c>
      <c r="C63" s="288"/>
      <c r="D63" s="292"/>
      <c r="E63" s="293"/>
      <c r="F63" s="293"/>
      <c r="G63" s="293"/>
    </row>
    <row r="64" spans="1:7">
      <c r="A64" s="294">
        <v>62</v>
      </c>
      <c r="B64" s="295" t="s">
        <v>376</v>
      </c>
      <c r="C64" s="288"/>
      <c r="D64" s="297"/>
      <c r="E64" s="296"/>
      <c r="F64" s="296"/>
      <c r="G64" s="296"/>
    </row>
    <row r="65" spans="1:7" s="275" customFormat="1">
      <c r="A65" s="290">
        <v>63</v>
      </c>
      <c r="B65" s="295" t="s">
        <v>89</v>
      </c>
      <c r="C65" s="288"/>
      <c r="D65" s="292"/>
      <c r="E65" s="293"/>
      <c r="F65" s="293"/>
      <c r="G65" s="293"/>
    </row>
    <row r="66" spans="1:7" s="275" customFormat="1">
      <c r="A66" s="290">
        <v>64</v>
      </c>
      <c r="B66" s="295" t="s">
        <v>90</v>
      </c>
      <c r="C66" s="288"/>
      <c r="D66" s="292"/>
      <c r="E66" s="293"/>
      <c r="F66" s="293"/>
      <c r="G66" s="293"/>
    </row>
    <row r="67" spans="1:7" s="275" customFormat="1">
      <c r="A67" s="290">
        <v>65</v>
      </c>
      <c r="B67" s="295" t="s">
        <v>91</v>
      </c>
      <c r="C67" s="288"/>
      <c r="D67" s="292"/>
      <c r="E67" s="293"/>
      <c r="F67" s="293"/>
      <c r="G67" s="293"/>
    </row>
    <row r="68" spans="1:7" s="275" customFormat="1">
      <c r="A68" s="290">
        <v>66</v>
      </c>
      <c r="B68" s="298" t="s">
        <v>92</v>
      </c>
      <c r="C68" s="288"/>
      <c r="D68" s="292"/>
      <c r="E68" s="293"/>
      <c r="F68" s="293"/>
      <c r="G68" s="293"/>
    </row>
    <row r="69" spans="1:7" s="276" customFormat="1">
      <c r="A69" s="294">
        <v>67</v>
      </c>
      <c r="B69" s="295" t="s">
        <v>93</v>
      </c>
      <c r="C69" s="288"/>
      <c r="D69" s="292"/>
      <c r="E69" s="293"/>
      <c r="F69" s="293"/>
      <c r="G69" s="293"/>
    </row>
    <row r="70" spans="1:7">
      <c r="A70" s="294">
        <v>68</v>
      </c>
      <c r="B70" s="295" t="s">
        <v>95</v>
      </c>
      <c r="C70" s="288"/>
      <c r="D70" s="297"/>
      <c r="E70" s="296"/>
      <c r="F70" s="296"/>
      <c r="G70" s="296"/>
    </row>
    <row r="71" spans="1:7" s="275" customFormat="1">
      <c r="A71" s="290">
        <v>69</v>
      </c>
      <c r="B71" s="295" t="s">
        <v>96</v>
      </c>
      <c r="C71" s="288"/>
      <c r="D71" s="292"/>
      <c r="E71" s="293"/>
      <c r="F71" s="293"/>
      <c r="G71" s="293"/>
    </row>
    <row r="72" spans="1:7" s="275" customFormat="1">
      <c r="A72" s="290">
        <v>70</v>
      </c>
      <c r="B72" s="295" t="s">
        <v>97</v>
      </c>
      <c r="C72" s="288"/>
      <c r="D72" s="292"/>
      <c r="E72" s="293"/>
      <c r="F72" s="293"/>
      <c r="G72" s="293"/>
    </row>
    <row r="73" spans="1:7" s="275" customFormat="1">
      <c r="A73" s="290">
        <v>71</v>
      </c>
      <c r="B73" s="295" t="s">
        <v>98</v>
      </c>
      <c r="C73" s="288"/>
      <c r="D73" s="296"/>
      <c r="E73" s="293"/>
      <c r="F73" s="293"/>
      <c r="G73" s="293"/>
    </row>
    <row r="74" spans="1:7" s="275" customFormat="1">
      <c r="A74" s="290">
        <v>72</v>
      </c>
      <c r="B74" s="295" t="s">
        <v>99</v>
      </c>
      <c r="C74" s="288"/>
      <c r="D74" s="292"/>
      <c r="E74" s="293"/>
      <c r="F74" s="293"/>
      <c r="G74" s="293"/>
    </row>
    <row r="75" spans="1:7" s="275" customFormat="1">
      <c r="A75" s="290">
        <v>73</v>
      </c>
      <c r="B75" s="295" t="s">
        <v>100</v>
      </c>
      <c r="C75" s="288"/>
      <c r="D75" s="292"/>
      <c r="E75" s="293"/>
      <c r="F75" s="293"/>
      <c r="G75" s="293"/>
    </row>
    <row r="76" spans="1:7" s="275" customFormat="1">
      <c r="A76" s="290">
        <v>74</v>
      </c>
      <c r="B76" s="295" t="s">
        <v>101</v>
      </c>
      <c r="C76" s="288"/>
      <c r="D76" s="292"/>
      <c r="E76" s="293"/>
      <c r="F76" s="293"/>
      <c r="G76" s="293"/>
    </row>
    <row r="77" spans="1:7" s="275" customFormat="1">
      <c r="A77" s="290">
        <v>75</v>
      </c>
      <c r="B77" s="295" t="s">
        <v>102</v>
      </c>
      <c r="C77" s="288"/>
      <c r="D77" s="292"/>
      <c r="E77" s="293"/>
      <c r="F77" s="293"/>
      <c r="G77" s="293"/>
    </row>
    <row r="78" spans="1:7" s="275" customFormat="1">
      <c r="A78" s="290">
        <v>76</v>
      </c>
      <c r="B78" s="295" t="s">
        <v>103</v>
      </c>
      <c r="C78" s="288"/>
      <c r="D78" s="292"/>
      <c r="E78" s="293"/>
      <c r="F78" s="293"/>
      <c r="G78" s="293"/>
    </row>
    <row r="79" spans="1:7" s="275" customFormat="1">
      <c r="A79" s="290">
        <v>77</v>
      </c>
      <c r="B79" s="295" t="s">
        <v>104</v>
      </c>
      <c r="C79" s="288"/>
      <c r="D79" s="292"/>
      <c r="E79" s="293"/>
      <c r="F79" s="293"/>
      <c r="G79" s="293"/>
    </row>
    <row r="80" spans="1:7" s="275" customFormat="1">
      <c r="A80" s="290">
        <v>78</v>
      </c>
      <c r="B80" s="295" t="s">
        <v>377</v>
      </c>
      <c r="C80" s="288"/>
      <c r="D80" s="292"/>
      <c r="E80" s="293"/>
      <c r="F80" s="293"/>
      <c r="G80" s="293"/>
    </row>
    <row r="81" spans="1:7" s="275" customFormat="1">
      <c r="A81" s="290">
        <v>79</v>
      </c>
      <c r="B81" s="295" t="s">
        <v>106</v>
      </c>
      <c r="C81" s="288"/>
      <c r="D81" s="292"/>
      <c r="E81" s="293"/>
      <c r="F81" s="293"/>
      <c r="G81" s="293"/>
    </row>
    <row r="82" spans="1:7" s="275" customFormat="1">
      <c r="A82" s="290">
        <v>80</v>
      </c>
      <c r="B82" s="295" t="s">
        <v>378</v>
      </c>
      <c r="C82" s="288"/>
      <c r="D82" s="292"/>
      <c r="E82" s="293"/>
      <c r="F82" s="293"/>
      <c r="G82" s="293"/>
    </row>
    <row r="83" spans="1:7" s="275" customFormat="1">
      <c r="A83" s="290">
        <v>81</v>
      </c>
      <c r="B83" s="295" t="s">
        <v>109</v>
      </c>
      <c r="C83" s="288"/>
      <c r="D83" s="292"/>
      <c r="E83" s="293"/>
      <c r="F83" s="293"/>
      <c r="G83" s="293"/>
    </row>
    <row r="84" spans="1:7" s="275" customFormat="1">
      <c r="A84" s="290">
        <v>82</v>
      </c>
      <c r="B84" s="295" t="s">
        <v>110</v>
      </c>
      <c r="C84" s="288"/>
      <c r="D84" s="292"/>
      <c r="E84" s="293"/>
      <c r="F84" s="293"/>
      <c r="G84" s="293"/>
    </row>
    <row r="85" spans="1:7" s="275" customFormat="1">
      <c r="A85" s="290">
        <v>83</v>
      </c>
      <c r="B85" s="295" t="s">
        <v>111</v>
      </c>
      <c r="C85" s="288"/>
      <c r="D85" s="292"/>
      <c r="E85" s="293"/>
      <c r="F85" s="293"/>
      <c r="G85" s="293"/>
    </row>
    <row r="86" spans="1:7">
      <c r="A86" s="294">
        <v>84</v>
      </c>
      <c r="B86" s="295" t="s">
        <v>112</v>
      </c>
      <c r="C86" s="288"/>
      <c r="D86" s="297"/>
      <c r="E86" s="296"/>
      <c r="F86" s="296"/>
      <c r="G86" s="296"/>
    </row>
    <row r="87" spans="1:7">
      <c r="A87" s="294">
        <v>85</v>
      </c>
      <c r="B87" s="299" t="s">
        <v>113</v>
      </c>
      <c r="C87" s="288"/>
      <c r="D87" s="297"/>
      <c r="E87" s="296"/>
      <c r="F87" s="300"/>
      <c r="G87" s="296"/>
    </row>
    <row r="88" spans="1:7" s="275" customFormat="1">
      <c r="A88" s="290">
        <v>86</v>
      </c>
      <c r="B88" s="295" t="s">
        <v>115</v>
      </c>
      <c r="C88" s="288"/>
      <c r="D88" s="292"/>
      <c r="E88" s="293"/>
      <c r="F88" s="293"/>
      <c r="G88" s="293"/>
    </row>
    <row r="89" spans="1:7">
      <c r="A89" s="294">
        <v>87</v>
      </c>
      <c r="B89" s="295" t="s">
        <v>116</v>
      </c>
      <c r="C89" s="288"/>
      <c r="D89" s="297"/>
      <c r="E89" s="296"/>
      <c r="F89" s="296"/>
      <c r="G89" s="296"/>
    </row>
    <row r="90" spans="1:7" s="275" customFormat="1">
      <c r="A90" s="290">
        <v>88</v>
      </c>
      <c r="B90" s="295" t="s">
        <v>117</v>
      </c>
      <c r="C90" s="288"/>
      <c r="D90" s="292"/>
      <c r="E90" s="293"/>
      <c r="F90" s="293"/>
      <c r="G90" s="293"/>
    </row>
    <row r="91" spans="1:7" s="275" customFormat="1">
      <c r="A91" s="290">
        <v>89</v>
      </c>
      <c r="B91" s="295" t="s">
        <v>118</v>
      </c>
      <c r="C91" s="288"/>
      <c r="D91" s="292"/>
      <c r="E91" s="293"/>
      <c r="F91" s="293"/>
      <c r="G91" s="293"/>
    </row>
    <row r="92" spans="1:7" s="275" customFormat="1">
      <c r="A92" s="290">
        <v>90</v>
      </c>
      <c r="B92" s="295" t="s">
        <v>119</v>
      </c>
      <c r="C92" s="288"/>
      <c r="D92" s="292"/>
      <c r="E92" s="293"/>
      <c r="F92" s="293"/>
      <c r="G92" s="293"/>
    </row>
    <row r="93" spans="1:7" s="275" customFormat="1">
      <c r="A93" s="290">
        <v>91</v>
      </c>
      <c r="B93" s="295" t="s">
        <v>120</v>
      </c>
      <c r="C93" s="288"/>
      <c r="D93" s="292"/>
      <c r="E93" s="293"/>
      <c r="F93" s="293"/>
      <c r="G93" s="293"/>
    </row>
    <row r="94" spans="1:7">
      <c r="A94" s="294">
        <v>92</v>
      </c>
      <c r="B94" s="295" t="s">
        <v>121</v>
      </c>
      <c r="C94" s="288"/>
      <c r="D94" s="297"/>
      <c r="E94" s="296"/>
      <c r="F94" s="296"/>
      <c r="G94" s="296"/>
    </row>
    <row r="95" spans="1:7" s="275" customFormat="1">
      <c r="A95" s="290">
        <v>93</v>
      </c>
      <c r="B95" s="301" t="s">
        <v>122</v>
      </c>
      <c r="C95" s="288"/>
      <c r="D95" s="292"/>
      <c r="E95" s="293"/>
      <c r="F95" s="293"/>
      <c r="G95" s="293"/>
    </row>
    <row r="96" spans="1:7" s="275" customFormat="1">
      <c r="A96" s="290">
        <v>94</v>
      </c>
      <c r="B96" s="295" t="s">
        <v>123</v>
      </c>
      <c r="C96" s="288"/>
      <c r="D96" s="292"/>
      <c r="E96" s="293"/>
      <c r="F96" s="293"/>
      <c r="G96" s="293"/>
    </row>
    <row r="97" spans="1:7">
      <c r="A97" s="294">
        <v>95</v>
      </c>
      <c r="B97" s="295" t="s">
        <v>124</v>
      </c>
      <c r="C97" s="288"/>
      <c r="D97" s="297"/>
      <c r="E97" s="296"/>
      <c r="F97" s="296"/>
      <c r="G97" s="296"/>
    </row>
    <row r="98" spans="1:7" s="275" customFormat="1">
      <c r="A98" s="290">
        <v>96</v>
      </c>
      <c r="B98" s="295" t="s">
        <v>125</v>
      </c>
      <c r="C98" s="288"/>
      <c r="D98" s="292"/>
      <c r="E98" s="293"/>
      <c r="F98" s="293"/>
      <c r="G98" s="293"/>
    </row>
    <row r="99" spans="1:7" s="275" customFormat="1">
      <c r="A99" s="290">
        <v>97</v>
      </c>
      <c r="B99" s="295" t="s">
        <v>126</v>
      </c>
      <c r="C99" s="288"/>
      <c r="D99" s="292"/>
      <c r="E99" s="293"/>
      <c r="F99" s="293"/>
      <c r="G99" s="293"/>
    </row>
    <row r="100" spans="1:7" s="275" customFormat="1">
      <c r="A100" s="290">
        <v>98</v>
      </c>
      <c r="B100" s="295" t="s">
        <v>128</v>
      </c>
      <c r="C100" s="288"/>
      <c r="D100" s="292"/>
      <c r="E100" s="293"/>
      <c r="F100" s="293"/>
      <c r="G100" s="293"/>
    </row>
    <row r="101" spans="1:7" s="275" customFormat="1">
      <c r="A101" s="290">
        <v>99</v>
      </c>
      <c r="B101" s="295" t="s">
        <v>129</v>
      </c>
      <c r="C101" s="288"/>
      <c r="D101" s="292"/>
      <c r="E101" s="293"/>
      <c r="F101" s="293"/>
      <c r="G101" s="293"/>
    </row>
    <row r="102" spans="1:7" s="275" customFormat="1">
      <c r="A102" s="290">
        <v>100</v>
      </c>
      <c r="B102" s="295" t="s">
        <v>130</v>
      </c>
      <c r="C102" s="288"/>
      <c r="D102" s="292"/>
      <c r="E102" s="293"/>
      <c r="F102" s="293"/>
      <c r="G102" s="293"/>
    </row>
    <row r="103" spans="1:7">
      <c r="A103" s="294">
        <v>101</v>
      </c>
      <c r="B103" s="295" t="s">
        <v>131</v>
      </c>
      <c r="C103" s="288"/>
      <c r="D103" s="297"/>
      <c r="E103" s="296"/>
      <c r="F103" s="296"/>
      <c r="G103" s="296"/>
    </row>
    <row r="104" spans="1:7" s="275" customFormat="1">
      <c r="A104" s="290">
        <v>102</v>
      </c>
      <c r="B104" s="295" t="s">
        <v>133</v>
      </c>
      <c r="C104" s="288"/>
      <c r="D104" s="292"/>
      <c r="E104" s="293"/>
      <c r="F104" s="293"/>
      <c r="G104" s="293"/>
    </row>
    <row r="105" spans="1:7" s="275" customFormat="1">
      <c r="A105" s="290">
        <v>103</v>
      </c>
      <c r="B105" s="295" t="s">
        <v>379</v>
      </c>
      <c r="C105" s="288"/>
      <c r="D105" s="292"/>
      <c r="E105" s="293"/>
      <c r="F105" s="293"/>
      <c r="G105" s="293"/>
    </row>
    <row r="106" spans="1:7" s="275" customFormat="1">
      <c r="A106" s="290">
        <v>104</v>
      </c>
      <c r="B106" s="295" t="s">
        <v>135</v>
      </c>
      <c r="C106" s="288"/>
      <c r="D106" s="292"/>
      <c r="E106" s="293"/>
      <c r="F106" s="293"/>
      <c r="G106" s="293"/>
    </row>
    <row r="107" spans="1:7" s="275" customFormat="1">
      <c r="A107" s="290">
        <v>105</v>
      </c>
      <c r="B107" s="295" t="s">
        <v>136</v>
      </c>
      <c r="C107" s="288"/>
      <c r="D107" s="292"/>
      <c r="E107" s="293"/>
      <c r="F107" s="293"/>
      <c r="G107" s="293"/>
    </row>
    <row r="108" spans="1:7">
      <c r="A108" s="302">
        <v>106</v>
      </c>
      <c r="B108" s="303" t="s">
        <v>137</v>
      </c>
      <c r="C108" s="288"/>
      <c r="D108" s="304"/>
      <c r="E108" s="305"/>
      <c r="F108" s="296"/>
      <c r="G108" s="296"/>
    </row>
    <row r="109" spans="1:7">
      <c r="A109" s="294">
        <v>107</v>
      </c>
      <c r="B109" s="295" t="s">
        <v>380</v>
      </c>
      <c r="C109" s="306"/>
      <c r="D109" s="297"/>
      <c r="E109" s="296"/>
      <c r="F109" s="296"/>
      <c r="G109" s="296"/>
    </row>
    <row r="110" spans="1:7">
      <c r="A110" s="294">
        <v>108</v>
      </c>
      <c r="B110" s="295" t="s">
        <v>140</v>
      </c>
      <c r="C110" s="288"/>
      <c r="D110" s="297"/>
      <c r="E110" s="296"/>
      <c r="F110" s="296"/>
      <c r="G110" s="296"/>
    </row>
    <row r="111" spans="1:7" s="275" customFormat="1">
      <c r="A111" s="290">
        <v>109</v>
      </c>
      <c r="B111" s="295" t="s">
        <v>143</v>
      </c>
      <c r="C111" s="288"/>
      <c r="D111" s="292"/>
      <c r="E111" s="293"/>
      <c r="F111" s="293"/>
      <c r="G111" s="293"/>
    </row>
    <row r="112" spans="1:7">
      <c r="A112" s="294">
        <v>110</v>
      </c>
      <c r="B112" s="295" t="s">
        <v>144</v>
      </c>
      <c r="C112" s="288"/>
      <c r="D112" s="297"/>
      <c r="E112" s="296"/>
      <c r="F112" s="296"/>
      <c r="G112" s="296"/>
    </row>
    <row r="113" spans="1:7" s="275" customFormat="1">
      <c r="A113" s="290">
        <v>111</v>
      </c>
      <c r="B113" s="295" t="s">
        <v>145</v>
      </c>
      <c r="C113" s="288"/>
      <c r="D113" s="292"/>
      <c r="E113" s="293"/>
      <c r="F113" s="293"/>
      <c r="G113" s="293"/>
    </row>
    <row r="114" spans="1:7" s="275" customFormat="1">
      <c r="A114" s="290">
        <v>112</v>
      </c>
      <c r="B114" s="295" t="s">
        <v>146</v>
      </c>
      <c r="C114" s="288"/>
      <c r="D114" s="292"/>
      <c r="E114" s="293"/>
      <c r="F114" s="293"/>
      <c r="G114" s="293"/>
    </row>
    <row r="115" spans="1:7" s="275" customFormat="1">
      <c r="A115" s="290">
        <v>113</v>
      </c>
      <c r="B115" s="295" t="s">
        <v>147</v>
      </c>
      <c r="C115" s="288"/>
      <c r="D115" s="292"/>
      <c r="E115" s="293"/>
      <c r="F115" s="293"/>
      <c r="G115" s="293"/>
    </row>
    <row r="116" spans="1:7" s="275" customFormat="1">
      <c r="A116" s="290">
        <v>114</v>
      </c>
      <c r="B116" s="295" t="s">
        <v>148</v>
      </c>
      <c r="C116" s="288"/>
      <c r="D116" s="292"/>
      <c r="E116" s="293"/>
      <c r="F116" s="293"/>
      <c r="G116" s="293"/>
    </row>
    <row r="117" spans="1:7">
      <c r="A117" s="294">
        <v>115</v>
      </c>
      <c r="B117" s="295" t="s">
        <v>149</v>
      </c>
      <c r="C117" s="288"/>
      <c r="D117" s="297"/>
      <c r="E117" s="296"/>
      <c r="F117" s="296"/>
      <c r="G117" s="296"/>
    </row>
    <row r="118" spans="1:7" s="275" customFormat="1">
      <c r="A118" s="290">
        <v>116</v>
      </c>
      <c r="B118" s="295" t="s">
        <v>150</v>
      </c>
      <c r="C118" s="288"/>
      <c r="D118" s="292"/>
      <c r="E118" s="293"/>
      <c r="F118" s="293"/>
      <c r="G118" s="293"/>
    </row>
    <row r="119" spans="1:7" s="275" customFormat="1">
      <c r="A119" s="302">
        <v>117</v>
      </c>
      <c r="B119" s="303" t="s">
        <v>151</v>
      </c>
      <c r="C119" s="288"/>
      <c r="D119" s="307"/>
      <c r="E119" s="308"/>
      <c r="F119" s="293"/>
      <c r="G119" s="293"/>
    </row>
    <row r="120" spans="1:7" s="275" customFormat="1">
      <c r="A120" s="290">
        <v>118</v>
      </c>
      <c r="B120" s="295" t="s">
        <v>381</v>
      </c>
      <c r="C120" s="288"/>
      <c r="D120" s="292"/>
      <c r="E120" s="293"/>
      <c r="F120" s="293"/>
      <c r="G120" s="293"/>
    </row>
    <row r="121" spans="1:7" s="275" customFormat="1">
      <c r="A121" s="290">
        <v>119</v>
      </c>
      <c r="B121" s="295" t="s">
        <v>153</v>
      </c>
      <c r="C121" s="288"/>
      <c r="D121" s="292"/>
      <c r="E121" s="293"/>
      <c r="F121" s="293"/>
      <c r="G121" s="293"/>
    </row>
    <row r="122" spans="1:7" s="275" customFormat="1">
      <c r="A122" s="290">
        <v>120</v>
      </c>
      <c r="B122" s="295" t="s">
        <v>154</v>
      </c>
      <c r="C122" s="288"/>
      <c r="D122" s="292"/>
      <c r="E122" s="293"/>
      <c r="F122" s="293"/>
      <c r="G122" s="293"/>
    </row>
    <row r="123" spans="1:7" s="275" customFormat="1">
      <c r="A123" s="290">
        <v>121</v>
      </c>
      <c r="B123" s="295" t="s">
        <v>155</v>
      </c>
      <c r="C123" s="288"/>
      <c r="D123" s="292"/>
      <c r="E123" s="293"/>
      <c r="F123" s="293"/>
      <c r="G123" s="293"/>
    </row>
    <row r="124" spans="1:7" s="275" customFormat="1">
      <c r="A124" s="290">
        <v>122</v>
      </c>
      <c r="B124" s="295" t="s">
        <v>382</v>
      </c>
      <c r="C124" s="288"/>
      <c r="D124" s="292"/>
      <c r="E124" s="293"/>
      <c r="F124" s="293"/>
      <c r="G124" s="293"/>
    </row>
    <row r="125" spans="1:7" s="277" customFormat="1">
      <c r="A125" s="294">
        <v>123</v>
      </c>
      <c r="B125" s="299" t="s">
        <v>383</v>
      </c>
      <c r="C125" s="288"/>
      <c r="D125" s="309"/>
      <c r="E125" s="310"/>
      <c r="F125" s="310"/>
      <c r="G125" s="310"/>
    </row>
    <row r="126" spans="1:7" s="275" customFormat="1">
      <c r="A126" s="290">
        <v>124</v>
      </c>
      <c r="B126" s="295" t="s">
        <v>158</v>
      </c>
      <c r="C126" s="288"/>
      <c r="D126" s="292"/>
      <c r="E126" s="293"/>
      <c r="F126" s="293"/>
      <c r="G126" s="293"/>
    </row>
    <row r="127" spans="1:7">
      <c r="A127" s="294">
        <v>125</v>
      </c>
      <c r="B127" s="295" t="s">
        <v>159</v>
      </c>
      <c r="C127" s="288"/>
      <c r="D127" s="297"/>
      <c r="E127" s="296"/>
      <c r="F127" s="296"/>
      <c r="G127" s="296"/>
    </row>
    <row r="128" spans="1:7" s="275" customFormat="1">
      <c r="A128" s="290">
        <v>126</v>
      </c>
      <c r="B128" s="295" t="s">
        <v>161</v>
      </c>
      <c r="C128" s="288"/>
      <c r="D128" s="292"/>
      <c r="E128" s="293"/>
      <c r="F128" s="293"/>
      <c r="G128" s="293"/>
    </row>
    <row r="129" spans="1:7" s="275" customFormat="1">
      <c r="A129" s="290">
        <v>127</v>
      </c>
      <c r="B129" s="295" t="s">
        <v>162</v>
      </c>
      <c r="C129" s="288"/>
      <c r="D129" s="292"/>
      <c r="E129" s="293"/>
      <c r="F129" s="293"/>
      <c r="G129" s="293"/>
    </row>
    <row r="130" spans="1:7" s="275" customFormat="1">
      <c r="A130" s="290">
        <v>128</v>
      </c>
      <c r="B130" s="311" t="s">
        <v>384</v>
      </c>
      <c r="C130" s="312"/>
      <c r="D130" s="313"/>
      <c r="E130" s="314"/>
      <c r="F130" s="314"/>
      <c r="G130" s="314"/>
    </row>
    <row r="131" spans="1:7" s="275" customFormat="1">
      <c r="A131" s="290">
        <v>129</v>
      </c>
      <c r="B131" s="295" t="s">
        <v>165</v>
      </c>
      <c r="C131" s="288"/>
      <c r="D131" s="292"/>
      <c r="E131" s="293"/>
      <c r="F131" s="293"/>
      <c r="G131" s="293"/>
    </row>
    <row r="132" spans="1:7" s="275" customFormat="1">
      <c r="A132" s="290">
        <v>130</v>
      </c>
      <c r="B132" s="311" t="s">
        <v>385</v>
      </c>
      <c r="C132" s="312"/>
      <c r="D132" s="313"/>
      <c r="E132" s="314"/>
      <c r="F132" s="314"/>
      <c r="G132" s="314"/>
    </row>
    <row r="133" spans="1:7" s="275" customFormat="1">
      <c r="A133" s="290">
        <v>131</v>
      </c>
      <c r="B133" s="295" t="s">
        <v>167</v>
      </c>
      <c r="C133" s="288"/>
      <c r="D133" s="292"/>
      <c r="E133" s="293"/>
      <c r="F133" s="293"/>
      <c r="G133" s="293"/>
    </row>
    <row r="134" spans="1:7">
      <c r="A134" s="294">
        <v>132</v>
      </c>
      <c r="B134" s="295" t="s">
        <v>168</v>
      </c>
      <c r="C134" s="288"/>
      <c r="D134" s="297"/>
      <c r="E134" s="296"/>
      <c r="F134" s="296"/>
      <c r="G134" s="296"/>
    </row>
    <row r="135" spans="1:7" s="275" customFormat="1">
      <c r="A135" s="290">
        <v>133</v>
      </c>
      <c r="B135" s="295" t="s">
        <v>169</v>
      </c>
      <c r="C135" s="288"/>
      <c r="D135" s="292"/>
      <c r="E135" s="293"/>
      <c r="F135" s="293"/>
      <c r="G135" s="293"/>
    </row>
    <row r="136" spans="1:7">
      <c r="A136" s="294">
        <v>134</v>
      </c>
      <c r="B136" s="295" t="s">
        <v>170</v>
      </c>
      <c r="C136" s="288"/>
      <c r="D136" s="297"/>
      <c r="E136" s="296"/>
      <c r="F136" s="296"/>
      <c r="G136" s="296"/>
    </row>
    <row r="137" spans="1:7" s="275" customFormat="1">
      <c r="A137" s="290">
        <v>135</v>
      </c>
      <c r="B137" s="295" t="s">
        <v>171</v>
      </c>
      <c r="C137" s="288"/>
      <c r="D137" s="292"/>
      <c r="E137" s="293"/>
      <c r="F137" s="293"/>
      <c r="G137" s="293"/>
    </row>
    <row r="138" spans="1:7">
      <c r="A138" s="294">
        <v>136</v>
      </c>
      <c r="B138" s="295" t="s">
        <v>172</v>
      </c>
      <c r="C138" s="288"/>
      <c r="D138" s="297"/>
      <c r="E138" s="296"/>
      <c r="F138" s="296"/>
      <c r="G138" s="296"/>
    </row>
    <row r="139" spans="1:7" s="278" customFormat="1">
      <c r="A139" s="290">
        <v>137</v>
      </c>
      <c r="B139" s="299" t="s">
        <v>173</v>
      </c>
      <c r="C139" s="288"/>
      <c r="D139" s="309"/>
      <c r="E139" s="310"/>
      <c r="F139" s="310"/>
      <c r="G139" s="310"/>
    </row>
    <row r="140" spans="1:7" s="275" customFormat="1">
      <c r="A140" s="290">
        <v>138</v>
      </c>
      <c r="B140" s="295" t="s">
        <v>174</v>
      </c>
      <c r="C140" s="288"/>
      <c r="D140" s="292"/>
      <c r="E140" s="293"/>
      <c r="F140" s="293"/>
      <c r="G140" s="293"/>
    </row>
    <row r="141" spans="1:7" s="275" customFormat="1">
      <c r="A141" s="290">
        <v>139</v>
      </c>
      <c r="B141" s="295" t="s">
        <v>175</v>
      </c>
      <c r="C141" s="288"/>
      <c r="D141" s="292"/>
      <c r="E141" s="293"/>
      <c r="F141" s="293"/>
      <c r="G141" s="293"/>
    </row>
    <row r="142" spans="1:7" s="275" customFormat="1">
      <c r="A142" s="290">
        <v>140</v>
      </c>
      <c r="B142" s="295" t="s">
        <v>176</v>
      </c>
      <c r="C142" s="288"/>
      <c r="D142" s="292"/>
      <c r="E142" s="293"/>
      <c r="F142" s="293"/>
      <c r="G142" s="293"/>
    </row>
    <row r="143" spans="1:7" s="275" customFormat="1">
      <c r="A143" s="290">
        <v>141</v>
      </c>
      <c r="B143" s="295" t="s">
        <v>177</v>
      </c>
      <c r="C143" s="288"/>
      <c r="D143" s="292"/>
      <c r="E143" s="293"/>
      <c r="F143" s="293"/>
      <c r="G143" s="293"/>
    </row>
    <row r="144" spans="1:7" s="275" customFormat="1">
      <c r="A144" s="290">
        <v>142</v>
      </c>
      <c r="B144" s="301" t="s">
        <v>178</v>
      </c>
      <c r="C144" s="288"/>
      <c r="D144" s="292"/>
      <c r="E144" s="293"/>
      <c r="F144" s="293"/>
      <c r="G144" s="293"/>
    </row>
    <row r="145" spans="1:7" s="275" customFormat="1">
      <c r="A145" s="290">
        <v>143</v>
      </c>
      <c r="B145" s="295" t="s">
        <v>179</v>
      </c>
      <c r="C145" s="288"/>
      <c r="D145" s="292"/>
      <c r="E145" s="293"/>
      <c r="F145" s="293"/>
      <c r="G145" s="293"/>
    </row>
    <row r="146" spans="1:7" s="275" customFormat="1">
      <c r="A146" s="290">
        <v>144</v>
      </c>
      <c r="B146" s="295" t="s">
        <v>180</v>
      </c>
      <c r="C146" s="288"/>
      <c r="D146" s="292"/>
      <c r="E146" s="293"/>
      <c r="F146" s="293"/>
      <c r="G146" s="293"/>
    </row>
    <row r="147" spans="1:7" s="275" customFormat="1">
      <c r="A147" s="290">
        <v>145</v>
      </c>
      <c r="B147" s="295" t="s">
        <v>181</v>
      </c>
      <c r="C147" s="288"/>
      <c r="D147" s="292"/>
      <c r="E147" s="293"/>
      <c r="F147" s="293"/>
      <c r="G147" s="293"/>
    </row>
    <row r="148" spans="1:7" s="275" customFormat="1">
      <c r="A148" s="290">
        <v>146</v>
      </c>
      <c r="B148" s="295" t="s">
        <v>182</v>
      </c>
      <c r="C148" s="288"/>
      <c r="D148" s="292"/>
      <c r="E148" s="293"/>
      <c r="F148" s="293"/>
      <c r="G148" s="293"/>
    </row>
    <row r="149" spans="1:7" s="275" customFormat="1">
      <c r="A149" s="290">
        <v>147</v>
      </c>
      <c r="B149" s="295" t="s">
        <v>183</v>
      </c>
      <c r="C149" s="288"/>
      <c r="D149" s="292"/>
      <c r="E149" s="293"/>
      <c r="F149" s="293"/>
      <c r="G149" s="293"/>
    </row>
    <row r="150" spans="1:7" s="275" customFormat="1">
      <c r="A150" s="290">
        <v>148</v>
      </c>
      <c r="B150" s="295" t="s">
        <v>184</v>
      </c>
      <c r="C150" s="288"/>
      <c r="D150" s="292"/>
      <c r="E150" s="293"/>
      <c r="F150" s="293"/>
      <c r="G150" s="293"/>
    </row>
    <row r="151" spans="1:7" s="275" customFormat="1">
      <c r="A151" s="290">
        <v>149</v>
      </c>
      <c r="B151" s="295" t="s">
        <v>185</v>
      </c>
      <c r="C151" s="288"/>
      <c r="D151" s="292"/>
      <c r="E151" s="293"/>
      <c r="F151" s="293"/>
      <c r="G151" s="293"/>
    </row>
    <row r="152" spans="1:7" s="275" customFormat="1">
      <c r="A152" s="290">
        <v>150</v>
      </c>
      <c r="B152" s="295" t="s">
        <v>186</v>
      </c>
      <c r="C152" s="288"/>
      <c r="D152" s="292"/>
      <c r="E152" s="293"/>
      <c r="F152" s="293"/>
      <c r="G152" s="293"/>
    </row>
    <row r="153" spans="1:7">
      <c r="A153" s="294">
        <v>151</v>
      </c>
      <c r="B153" s="295" t="s">
        <v>187</v>
      </c>
      <c r="C153" s="288"/>
      <c r="D153" s="297"/>
      <c r="E153" s="296"/>
      <c r="F153" s="296"/>
      <c r="G153" s="296"/>
    </row>
    <row r="154" spans="1:7" s="275" customFormat="1">
      <c r="A154" s="290">
        <v>152</v>
      </c>
      <c r="B154" s="295" t="s">
        <v>190</v>
      </c>
      <c r="C154" s="288"/>
      <c r="D154" s="292"/>
      <c r="E154" s="293"/>
      <c r="F154" s="293"/>
      <c r="G154" s="293"/>
    </row>
    <row r="155" spans="1:7" s="275" customFormat="1">
      <c r="A155" s="290">
        <v>153</v>
      </c>
      <c r="B155" s="295" t="s">
        <v>191</v>
      </c>
      <c r="C155" s="288"/>
      <c r="D155" s="292"/>
      <c r="E155" s="293"/>
      <c r="F155" s="293"/>
      <c r="G155" s="293"/>
    </row>
    <row r="156" spans="1:7" s="275" customFormat="1">
      <c r="A156" s="290">
        <v>154</v>
      </c>
      <c r="B156" s="295" t="s">
        <v>192</v>
      </c>
      <c r="C156" s="288"/>
      <c r="D156" s="292"/>
      <c r="E156" s="293"/>
      <c r="F156" s="293"/>
      <c r="G156" s="293"/>
    </row>
    <row r="157" spans="1:7" s="275" customFormat="1">
      <c r="A157" s="290">
        <v>155</v>
      </c>
      <c r="B157" s="295" t="s">
        <v>193</v>
      </c>
      <c r="C157" s="288"/>
      <c r="D157" s="292"/>
      <c r="E157" s="293"/>
      <c r="F157" s="293"/>
      <c r="G157" s="293"/>
    </row>
    <row r="158" spans="1:7" s="275" customFormat="1">
      <c r="A158" s="302">
        <v>156</v>
      </c>
      <c r="B158" s="303" t="s">
        <v>194</v>
      </c>
      <c r="C158" s="288"/>
      <c r="D158" s="307"/>
      <c r="E158" s="308"/>
      <c r="F158" s="293"/>
      <c r="G158" s="293"/>
    </row>
    <row r="159" spans="1:7" s="275" customFormat="1">
      <c r="A159" s="290">
        <v>157</v>
      </c>
      <c r="B159" s="295" t="s">
        <v>195</v>
      </c>
      <c r="C159" s="288"/>
      <c r="D159" s="292"/>
      <c r="E159" s="293"/>
      <c r="F159" s="293"/>
      <c r="G159" s="293"/>
    </row>
    <row r="160" spans="1:7" s="275" customFormat="1">
      <c r="A160" s="290">
        <v>158</v>
      </c>
      <c r="B160" s="295" t="s">
        <v>196</v>
      </c>
      <c r="C160" s="288"/>
      <c r="D160" s="292"/>
      <c r="E160" s="293"/>
      <c r="F160" s="293"/>
      <c r="G160" s="293"/>
    </row>
    <row r="161" spans="1:7" s="275" customFormat="1">
      <c r="A161" s="290">
        <v>159</v>
      </c>
      <c r="B161" s="295" t="s">
        <v>197</v>
      </c>
      <c r="C161" s="288"/>
      <c r="D161" s="292"/>
      <c r="E161" s="293"/>
      <c r="F161" s="293"/>
      <c r="G161" s="293"/>
    </row>
    <row r="162" spans="1:7" s="275" customFormat="1">
      <c r="A162" s="290">
        <v>160</v>
      </c>
      <c r="B162" s="295" t="s">
        <v>198</v>
      </c>
      <c r="C162" s="288"/>
      <c r="D162" s="292"/>
      <c r="E162" s="293"/>
      <c r="F162" s="293"/>
      <c r="G162" s="293"/>
    </row>
    <row r="163" spans="1:7" s="275" customFormat="1">
      <c r="A163" s="290">
        <v>161</v>
      </c>
      <c r="B163" s="295" t="s">
        <v>199</v>
      </c>
      <c r="C163" s="288"/>
      <c r="D163" s="292"/>
      <c r="E163" s="293"/>
      <c r="F163" s="293"/>
      <c r="G163" s="293"/>
    </row>
    <row r="164" spans="1:7" s="275" customFormat="1">
      <c r="A164" s="290">
        <v>162</v>
      </c>
      <c r="B164" s="295" t="s">
        <v>200</v>
      </c>
      <c r="C164" s="288"/>
      <c r="D164" s="292"/>
      <c r="E164" s="293"/>
      <c r="F164" s="293"/>
      <c r="G164" s="293"/>
    </row>
    <row r="165" spans="1:7" s="275" customFormat="1">
      <c r="A165" s="290">
        <v>163</v>
      </c>
      <c r="B165" s="315" t="s">
        <v>201</v>
      </c>
      <c r="C165" s="288"/>
      <c r="D165" s="292"/>
      <c r="E165" s="293"/>
      <c r="F165" s="293"/>
      <c r="G165" s="293"/>
    </row>
    <row r="166" spans="1:7" s="275" customFormat="1">
      <c r="A166" s="290">
        <v>164</v>
      </c>
      <c r="B166" s="295" t="s">
        <v>202</v>
      </c>
      <c r="C166" s="288"/>
      <c r="D166" s="292"/>
      <c r="E166" s="293"/>
      <c r="F166" s="293"/>
      <c r="G166" s="293"/>
    </row>
    <row r="167" spans="1:7" s="275" customFormat="1">
      <c r="A167" s="290">
        <v>165</v>
      </c>
      <c r="B167" s="295" t="s">
        <v>386</v>
      </c>
      <c r="C167" s="288"/>
      <c r="D167" s="292"/>
      <c r="E167" s="293"/>
      <c r="F167" s="293"/>
      <c r="G167" s="293"/>
    </row>
    <row r="168" spans="1:7">
      <c r="A168" s="302">
        <v>166</v>
      </c>
      <c r="B168" s="303" t="s">
        <v>204</v>
      </c>
      <c r="C168" s="288"/>
      <c r="D168" s="304"/>
      <c r="E168" s="305"/>
      <c r="F168" s="296"/>
      <c r="G168" s="296"/>
    </row>
    <row r="169" spans="1:7">
      <c r="A169" s="294">
        <v>167</v>
      </c>
      <c r="B169" s="295" t="s">
        <v>206</v>
      </c>
      <c r="C169" s="288"/>
      <c r="D169" s="297"/>
      <c r="E169" s="296"/>
      <c r="F169" s="296"/>
      <c r="G169" s="296"/>
    </row>
    <row r="170" spans="1:7" s="275" customFormat="1">
      <c r="A170" s="290">
        <v>168</v>
      </c>
      <c r="B170" s="291" t="s">
        <v>208</v>
      </c>
      <c r="C170" s="288"/>
      <c r="D170" s="292"/>
      <c r="E170" s="293"/>
      <c r="F170" s="293"/>
      <c r="G170" s="293"/>
    </row>
    <row r="171" spans="1:7" s="275" customFormat="1">
      <c r="A171" s="290">
        <v>169</v>
      </c>
      <c r="B171" s="291" t="s">
        <v>209</v>
      </c>
      <c r="C171" s="288"/>
      <c r="D171" s="292"/>
      <c r="E171" s="293"/>
      <c r="F171" s="293"/>
      <c r="G171" s="293"/>
    </row>
    <row r="172" spans="1:7" s="275" customFormat="1">
      <c r="A172" s="290">
        <v>170</v>
      </c>
      <c r="B172" s="295" t="s">
        <v>210</v>
      </c>
      <c r="C172" s="288"/>
      <c r="D172" s="292"/>
      <c r="E172" s="293"/>
      <c r="F172" s="293"/>
      <c r="G172" s="293"/>
    </row>
    <row r="173" spans="1:7" s="275" customFormat="1">
      <c r="A173" s="290">
        <v>171</v>
      </c>
      <c r="B173" s="295" t="s">
        <v>211</v>
      </c>
      <c r="C173" s="288"/>
      <c r="D173" s="292"/>
      <c r="E173" s="293"/>
      <c r="F173" s="293"/>
      <c r="G173" s="293"/>
    </row>
    <row r="174" spans="1:7" s="276" customFormat="1">
      <c r="A174" s="294">
        <v>172</v>
      </c>
      <c r="B174" s="295" t="s">
        <v>212</v>
      </c>
      <c r="C174" s="288"/>
      <c r="D174" s="292"/>
      <c r="E174" s="293"/>
      <c r="F174" s="293"/>
      <c r="G174" s="293"/>
    </row>
    <row r="175" spans="1:7" s="275" customFormat="1">
      <c r="A175" s="290">
        <v>173</v>
      </c>
      <c r="B175" s="316" t="s">
        <v>213</v>
      </c>
      <c r="C175" s="288"/>
      <c r="D175" s="292"/>
      <c r="E175" s="293"/>
      <c r="F175" s="293"/>
      <c r="G175" s="293"/>
    </row>
    <row r="176" spans="1:7">
      <c r="A176" s="294">
        <v>174</v>
      </c>
      <c r="B176" s="295" t="s">
        <v>214</v>
      </c>
      <c r="C176" s="288"/>
      <c r="D176" s="297"/>
      <c r="E176" s="296"/>
      <c r="F176" s="296"/>
      <c r="G176" s="296"/>
    </row>
    <row r="177" spans="1:7" s="275" customFormat="1">
      <c r="A177" s="290">
        <v>175</v>
      </c>
      <c r="B177" s="295" t="s">
        <v>215</v>
      </c>
      <c r="C177" s="288"/>
      <c r="D177" s="292"/>
      <c r="E177" s="293"/>
      <c r="F177" s="293"/>
      <c r="G177" s="293"/>
    </row>
    <row r="178" spans="1:7">
      <c r="A178" s="294">
        <v>176</v>
      </c>
      <c r="B178" s="295" t="s">
        <v>216</v>
      </c>
      <c r="C178" s="288"/>
      <c r="D178" s="297"/>
      <c r="E178" s="296"/>
      <c r="F178" s="296"/>
      <c r="G178" s="296"/>
    </row>
    <row r="179" spans="1:7">
      <c r="A179" s="294">
        <v>177</v>
      </c>
      <c r="B179" s="295" t="s">
        <v>217</v>
      </c>
      <c r="C179" s="288"/>
      <c r="D179" s="297"/>
      <c r="E179" s="296"/>
      <c r="F179" s="296"/>
      <c r="G179" s="296"/>
    </row>
    <row r="180" spans="1:7" s="275" customFormat="1">
      <c r="A180" s="290">
        <v>178</v>
      </c>
      <c r="B180" s="295" t="s">
        <v>219</v>
      </c>
      <c r="C180" s="288"/>
      <c r="D180" s="292"/>
      <c r="E180" s="293"/>
      <c r="F180" s="293"/>
      <c r="G180" s="293"/>
    </row>
    <row r="181" spans="1:7">
      <c r="A181" s="294">
        <v>179</v>
      </c>
      <c r="B181" s="295" t="s">
        <v>220</v>
      </c>
      <c r="C181" s="288"/>
      <c r="D181" s="297"/>
      <c r="E181" s="296"/>
      <c r="F181" s="296"/>
      <c r="G181" s="296"/>
    </row>
    <row r="182" spans="1:7" s="275" customFormat="1">
      <c r="A182" s="290">
        <v>180</v>
      </c>
      <c r="B182" s="311" t="s">
        <v>387</v>
      </c>
      <c r="C182" s="312"/>
      <c r="D182" s="313"/>
      <c r="E182" s="314"/>
      <c r="F182" s="314"/>
      <c r="G182" s="314"/>
    </row>
    <row r="183" spans="1:7" s="275" customFormat="1">
      <c r="A183" s="290">
        <v>181</v>
      </c>
      <c r="B183" s="295" t="s">
        <v>223</v>
      </c>
      <c r="C183" s="288"/>
      <c r="D183" s="292"/>
      <c r="E183" s="293"/>
      <c r="F183" s="293"/>
      <c r="G183" s="293"/>
    </row>
    <row r="184" spans="1:7" s="275" customFormat="1">
      <c r="A184" s="290">
        <v>182</v>
      </c>
      <c r="B184" s="295" t="s">
        <v>224</v>
      </c>
      <c r="C184" s="288"/>
      <c r="D184" s="292"/>
      <c r="E184" s="293"/>
      <c r="F184" s="293"/>
      <c r="G184" s="293"/>
    </row>
    <row r="185" spans="1:7" s="275" customFormat="1">
      <c r="A185" s="290">
        <v>183</v>
      </c>
      <c r="B185" s="295" t="s">
        <v>225</v>
      </c>
      <c r="C185" s="288"/>
      <c r="D185" s="292"/>
      <c r="E185" s="293"/>
      <c r="F185" s="293"/>
      <c r="G185" s="293"/>
    </row>
    <row r="186" spans="1:7" s="275" customFormat="1">
      <c r="A186" s="302">
        <v>184</v>
      </c>
      <c r="B186" s="303" t="s">
        <v>226</v>
      </c>
      <c r="C186" s="288"/>
      <c r="D186" s="307"/>
      <c r="E186" s="308"/>
      <c r="F186" s="293"/>
      <c r="G186" s="293"/>
    </row>
    <row r="187" spans="1:7" s="275" customFormat="1">
      <c r="A187" s="290">
        <v>185</v>
      </c>
      <c r="B187" s="295" t="s">
        <v>228</v>
      </c>
      <c r="C187" s="288"/>
      <c r="D187" s="292"/>
      <c r="E187" s="293"/>
      <c r="F187" s="293"/>
      <c r="G187" s="293"/>
    </row>
    <row r="188" spans="1:7" s="279" customFormat="1">
      <c r="A188" s="294">
        <v>186</v>
      </c>
      <c r="B188" s="299" t="s">
        <v>229</v>
      </c>
      <c r="C188" s="288"/>
      <c r="D188" s="317"/>
      <c r="E188" s="318"/>
      <c r="F188" s="318"/>
      <c r="G188" s="318"/>
    </row>
    <row r="189" spans="1:7" s="279" customFormat="1">
      <c r="A189" s="302">
        <v>187</v>
      </c>
      <c r="B189" s="319" t="s">
        <v>230</v>
      </c>
      <c r="C189" s="288"/>
      <c r="D189" s="320"/>
      <c r="E189" s="321"/>
      <c r="F189" s="318"/>
      <c r="G189" s="318"/>
    </row>
    <row r="190" spans="1:7" s="279" customFormat="1">
      <c r="A190" s="294">
        <v>188</v>
      </c>
      <c r="B190" s="299" t="s">
        <v>233</v>
      </c>
      <c r="C190" s="288"/>
      <c r="D190" s="317"/>
      <c r="E190" s="318"/>
      <c r="F190" s="318"/>
      <c r="G190" s="318"/>
    </row>
    <row r="191" spans="1:7" s="277" customFormat="1">
      <c r="A191" s="302">
        <v>189</v>
      </c>
      <c r="B191" s="319" t="s">
        <v>234</v>
      </c>
      <c r="C191" s="288"/>
      <c r="D191" s="322"/>
      <c r="E191" s="323"/>
      <c r="F191" s="310"/>
      <c r="G191" s="310"/>
    </row>
    <row r="192" spans="1:7" s="275" customFormat="1">
      <c r="A192" s="302">
        <v>190</v>
      </c>
      <c r="B192" s="303" t="s">
        <v>235</v>
      </c>
      <c r="C192" s="288"/>
      <c r="D192" s="307"/>
      <c r="E192" s="308"/>
      <c r="F192" s="293"/>
      <c r="G192" s="293"/>
    </row>
    <row r="193" spans="1:7" s="275" customFormat="1">
      <c r="A193" s="290">
        <v>191</v>
      </c>
      <c r="B193" s="295" t="s">
        <v>236</v>
      </c>
      <c r="C193" s="288"/>
      <c r="D193" s="292"/>
      <c r="E193" s="293"/>
      <c r="F193" s="293"/>
      <c r="G193" s="293"/>
    </row>
    <row r="194" spans="1:7" s="275" customFormat="1">
      <c r="A194" s="290">
        <v>192</v>
      </c>
      <c r="B194" s="295" t="s">
        <v>237</v>
      </c>
      <c r="C194" s="288"/>
      <c r="D194" s="292"/>
      <c r="E194" s="293"/>
      <c r="F194" s="293"/>
      <c r="G194" s="293"/>
    </row>
    <row r="195" spans="1:7" s="275" customFormat="1">
      <c r="A195" s="290">
        <v>193</v>
      </c>
      <c r="B195" s="295" t="s">
        <v>238</v>
      </c>
      <c r="C195" s="288"/>
      <c r="D195" s="292"/>
      <c r="E195" s="293"/>
      <c r="F195" s="293"/>
      <c r="G195" s="293"/>
    </row>
    <row r="196" spans="1:7" s="275" customFormat="1">
      <c r="A196" s="302">
        <v>194</v>
      </c>
      <c r="B196" s="303" t="s">
        <v>388</v>
      </c>
      <c r="C196" s="288"/>
      <c r="D196" s="307"/>
      <c r="E196" s="308"/>
      <c r="F196" s="293"/>
      <c r="G196" s="293"/>
    </row>
    <row r="197" spans="1:7">
      <c r="A197" s="294">
        <v>195</v>
      </c>
      <c r="B197" s="295" t="s">
        <v>240</v>
      </c>
      <c r="C197" s="288"/>
      <c r="D197" s="297"/>
      <c r="E197" s="296"/>
      <c r="F197" s="296"/>
      <c r="G197" s="296"/>
    </row>
    <row r="198" spans="1:7" s="275" customFormat="1">
      <c r="A198" s="302">
        <v>196</v>
      </c>
      <c r="B198" s="303" t="s">
        <v>241</v>
      </c>
      <c r="C198" s="288"/>
      <c r="D198" s="307"/>
      <c r="E198" s="308"/>
      <c r="F198" s="293"/>
      <c r="G198" s="293"/>
    </row>
    <row r="199" spans="1:7" s="275" customFormat="1">
      <c r="A199" s="290">
        <v>197</v>
      </c>
      <c r="B199" s="295" t="s">
        <v>242</v>
      </c>
      <c r="C199" s="288"/>
      <c r="D199" s="292"/>
      <c r="E199" s="293"/>
      <c r="F199" s="293"/>
      <c r="G199" s="293"/>
    </row>
    <row r="200" spans="1:7" s="275" customFormat="1">
      <c r="A200" s="290">
        <v>198</v>
      </c>
      <c r="B200" s="295" t="s">
        <v>243</v>
      </c>
      <c r="C200" s="288"/>
      <c r="D200" s="292"/>
      <c r="E200" s="293"/>
      <c r="F200" s="293"/>
      <c r="G200" s="293"/>
    </row>
    <row r="201" spans="1:7" s="275" customFormat="1">
      <c r="A201" s="290">
        <v>199</v>
      </c>
      <c r="B201" s="291" t="s">
        <v>244</v>
      </c>
      <c r="C201" s="288"/>
      <c r="D201" s="292"/>
      <c r="E201" s="293"/>
      <c r="F201" s="293"/>
      <c r="G201" s="293"/>
    </row>
    <row r="202" spans="1:7" s="276" customFormat="1">
      <c r="A202" s="294">
        <v>200</v>
      </c>
      <c r="B202" s="295" t="s">
        <v>245</v>
      </c>
      <c r="C202" s="288"/>
      <c r="D202" s="292"/>
      <c r="E202" s="293"/>
      <c r="F202" s="293"/>
      <c r="G202" s="293"/>
    </row>
    <row r="203" spans="1:7">
      <c r="A203" s="302">
        <v>201</v>
      </c>
      <c r="B203" s="303" t="s">
        <v>246</v>
      </c>
      <c r="C203" s="288"/>
      <c r="D203" s="304"/>
      <c r="E203" s="305"/>
      <c r="F203" s="296"/>
      <c r="G203" s="296"/>
    </row>
    <row r="204" spans="1:7">
      <c r="A204" s="294">
        <v>202</v>
      </c>
      <c r="B204" s="295" t="s">
        <v>249</v>
      </c>
      <c r="C204" s="288"/>
      <c r="D204" s="297"/>
      <c r="E204" s="296"/>
      <c r="F204" s="296"/>
      <c r="G204" s="296"/>
    </row>
    <row r="205" spans="1:7" s="275" customFormat="1">
      <c r="A205" s="290">
        <v>203</v>
      </c>
      <c r="B205" s="295" t="s">
        <v>250</v>
      </c>
      <c r="C205" s="288"/>
      <c r="D205" s="292"/>
      <c r="E205" s="293"/>
      <c r="F205" s="293"/>
      <c r="G205" s="293"/>
    </row>
    <row r="206" spans="1:7" s="275" customFormat="1">
      <c r="A206" s="290">
        <v>204</v>
      </c>
      <c r="B206" s="295" t="s">
        <v>251</v>
      </c>
      <c r="C206" s="288"/>
      <c r="D206" s="292"/>
      <c r="E206" s="293"/>
      <c r="F206" s="293"/>
      <c r="G206" s="293"/>
    </row>
    <row r="207" spans="1:7" s="275" customFormat="1">
      <c r="A207" s="290">
        <v>205</v>
      </c>
      <c r="B207" s="295" t="s">
        <v>252</v>
      </c>
      <c r="C207" s="288"/>
      <c r="D207" s="292"/>
      <c r="E207" s="293"/>
      <c r="F207" s="293"/>
      <c r="G207" s="293"/>
    </row>
    <row r="208" spans="1:7" s="275" customFormat="1">
      <c r="A208" s="290">
        <v>206</v>
      </c>
      <c r="B208" s="295" t="s">
        <v>253</v>
      </c>
      <c r="C208" s="288"/>
      <c r="D208" s="292"/>
      <c r="E208" s="293"/>
      <c r="F208" s="293"/>
      <c r="G208" s="293"/>
    </row>
    <row r="209" spans="1:7" s="275" customFormat="1">
      <c r="A209" s="290">
        <v>207</v>
      </c>
      <c r="B209" s="295" t="s">
        <v>254</v>
      </c>
      <c r="C209" s="288"/>
      <c r="D209" s="292"/>
      <c r="E209" s="293"/>
      <c r="F209" s="293"/>
      <c r="G209" s="293"/>
    </row>
    <row r="210" spans="1:7">
      <c r="A210" s="294">
        <v>208</v>
      </c>
      <c r="B210" s="295" t="s">
        <v>255</v>
      </c>
      <c r="C210" s="288"/>
      <c r="D210" s="297"/>
      <c r="E210" s="296"/>
      <c r="F210" s="296"/>
      <c r="G210" s="296"/>
    </row>
    <row r="211" spans="1:7">
      <c r="A211" s="294">
        <v>209</v>
      </c>
      <c r="B211" s="295" t="s">
        <v>389</v>
      </c>
      <c r="C211" s="288"/>
      <c r="D211" s="297"/>
      <c r="E211" s="296"/>
      <c r="F211" s="296"/>
      <c r="G211" s="296"/>
    </row>
    <row r="212" spans="1:7" s="275" customFormat="1">
      <c r="A212" s="290">
        <v>210</v>
      </c>
      <c r="B212" s="295" t="s">
        <v>259</v>
      </c>
      <c r="C212" s="288"/>
      <c r="D212" s="292"/>
      <c r="E212" s="293"/>
      <c r="F212" s="293"/>
      <c r="G212" s="293"/>
    </row>
    <row r="213" spans="1:7" s="275" customFormat="1">
      <c r="A213" s="302">
        <v>211</v>
      </c>
      <c r="B213" s="303" t="s">
        <v>260</v>
      </c>
      <c r="C213" s="288"/>
      <c r="D213" s="307"/>
      <c r="E213" s="308"/>
      <c r="F213" s="293"/>
      <c r="G213" s="293"/>
    </row>
    <row r="214" spans="1:7" s="275" customFormat="1">
      <c r="A214" s="290">
        <v>212</v>
      </c>
      <c r="B214" s="295" t="s">
        <v>261</v>
      </c>
      <c r="C214" s="288"/>
      <c r="D214" s="292"/>
      <c r="E214" s="293"/>
      <c r="F214" s="293"/>
      <c r="G214" s="293"/>
    </row>
    <row r="215" spans="1:7" s="275" customFormat="1">
      <c r="A215" s="290">
        <v>213</v>
      </c>
      <c r="B215" s="295" t="s">
        <v>262</v>
      </c>
      <c r="C215" s="288"/>
      <c r="D215" s="292"/>
      <c r="E215" s="293"/>
      <c r="F215" s="293"/>
      <c r="G215" s="293"/>
    </row>
    <row r="216" spans="1:7" s="279" customFormat="1">
      <c r="A216" s="294">
        <v>214</v>
      </c>
      <c r="B216" s="299" t="s">
        <v>263</v>
      </c>
      <c r="C216" s="288"/>
      <c r="D216" s="317"/>
      <c r="E216" s="318"/>
      <c r="F216" s="318"/>
      <c r="G216" s="318"/>
    </row>
    <row r="217" spans="1:7" s="275" customFormat="1">
      <c r="A217" s="290">
        <v>215</v>
      </c>
      <c r="B217" s="295" t="s">
        <v>264</v>
      </c>
      <c r="C217" s="288"/>
      <c r="D217" s="292"/>
      <c r="E217" s="293"/>
      <c r="F217" s="293"/>
      <c r="G217" s="293"/>
    </row>
    <row r="218" spans="1:7" s="275" customFormat="1">
      <c r="A218" s="290">
        <v>216</v>
      </c>
      <c r="B218" s="295" t="s">
        <v>265</v>
      </c>
      <c r="C218" s="288"/>
      <c r="D218" s="292"/>
      <c r="E218" s="293"/>
      <c r="F218" s="293"/>
      <c r="G218" s="293"/>
    </row>
    <row r="219" spans="1:7" s="275" customFormat="1">
      <c r="A219" s="290">
        <v>217</v>
      </c>
      <c r="B219" s="295" t="s">
        <v>266</v>
      </c>
      <c r="C219" s="288"/>
      <c r="D219" s="292"/>
      <c r="E219" s="293"/>
      <c r="F219" s="293"/>
      <c r="G219" s="293"/>
    </row>
    <row r="220" spans="1:7" s="275" customFormat="1">
      <c r="A220" s="290">
        <v>218</v>
      </c>
      <c r="B220" s="295" t="s">
        <v>267</v>
      </c>
      <c r="C220" s="288"/>
      <c r="D220" s="292"/>
      <c r="E220" s="293"/>
      <c r="F220" s="293"/>
      <c r="G220" s="293"/>
    </row>
    <row r="221" spans="1:7" s="275" customFormat="1">
      <c r="A221" s="302">
        <v>219</v>
      </c>
      <c r="B221" s="303" t="s">
        <v>269</v>
      </c>
      <c r="C221" s="288"/>
      <c r="D221" s="307"/>
      <c r="E221" s="308"/>
      <c r="F221" s="293"/>
      <c r="G221" s="293"/>
    </row>
    <row r="222" spans="1:7" s="275" customFormat="1">
      <c r="A222" s="290">
        <v>220</v>
      </c>
      <c r="B222" s="295" t="s">
        <v>270</v>
      </c>
      <c r="C222" s="288"/>
      <c r="D222" s="292"/>
      <c r="E222" s="293"/>
      <c r="F222" s="293"/>
      <c r="G222" s="293"/>
    </row>
    <row r="223" spans="1:7">
      <c r="A223" s="294">
        <v>221</v>
      </c>
      <c r="B223" s="295" t="s">
        <v>390</v>
      </c>
      <c r="C223" s="288"/>
      <c r="D223" s="297"/>
      <c r="E223" s="296"/>
      <c r="F223" s="296"/>
      <c r="G223" s="296"/>
    </row>
    <row r="224" spans="1:7">
      <c r="A224" s="294">
        <v>222</v>
      </c>
      <c r="B224" s="295" t="s">
        <v>273</v>
      </c>
      <c r="C224" s="288"/>
      <c r="D224" s="297"/>
      <c r="E224" s="296"/>
      <c r="F224" s="296"/>
      <c r="G224" s="296"/>
    </row>
    <row r="225" spans="1:7" s="275" customFormat="1">
      <c r="A225" s="290">
        <v>223</v>
      </c>
      <c r="B225" s="295" t="s">
        <v>275</v>
      </c>
      <c r="C225" s="288"/>
      <c r="D225" s="292"/>
      <c r="E225" s="293"/>
      <c r="F225" s="293"/>
      <c r="G225" s="293"/>
    </row>
    <row r="226" spans="1:7" s="275" customFormat="1">
      <c r="A226" s="290">
        <v>224</v>
      </c>
      <c r="B226" s="295" t="s">
        <v>276</v>
      </c>
      <c r="C226" s="288"/>
      <c r="D226" s="292"/>
      <c r="E226" s="293"/>
      <c r="F226" s="293"/>
      <c r="G226" s="293"/>
    </row>
    <row r="227" spans="1:7">
      <c r="A227" s="294">
        <v>225</v>
      </c>
      <c r="B227" s="295" t="s">
        <v>277</v>
      </c>
      <c r="C227" s="288"/>
      <c r="D227" s="297"/>
      <c r="E227" s="296"/>
      <c r="F227" s="296"/>
      <c r="G227" s="296"/>
    </row>
    <row r="228" spans="1:7" s="275" customFormat="1">
      <c r="A228" s="302">
        <v>226</v>
      </c>
      <c r="B228" s="303" t="s">
        <v>278</v>
      </c>
      <c r="C228" s="288"/>
      <c r="D228" s="307"/>
      <c r="E228" s="308"/>
      <c r="F228" s="293"/>
      <c r="G228" s="293"/>
    </row>
    <row r="229" spans="1:7" s="275" customFormat="1">
      <c r="A229" s="290">
        <v>227</v>
      </c>
      <c r="B229" s="295" t="s">
        <v>279</v>
      </c>
      <c r="C229" s="288"/>
      <c r="D229" s="292"/>
      <c r="E229" s="293"/>
      <c r="F229" s="293"/>
      <c r="G229" s="293"/>
    </row>
    <row r="230" spans="1:7" s="275" customFormat="1">
      <c r="A230" s="290">
        <v>228</v>
      </c>
      <c r="B230" s="295" t="s">
        <v>280</v>
      </c>
      <c r="C230" s="288"/>
      <c r="D230" s="292"/>
      <c r="E230" s="293"/>
      <c r="F230" s="293"/>
      <c r="G230" s="293"/>
    </row>
    <row r="231" spans="1:7" s="275" customFormat="1">
      <c r="A231" s="302">
        <v>229</v>
      </c>
      <c r="B231" s="303" t="s">
        <v>281</v>
      </c>
      <c r="C231" s="288"/>
      <c r="D231" s="307"/>
      <c r="E231" s="308"/>
      <c r="F231" s="293"/>
      <c r="G231" s="293"/>
    </row>
    <row r="232" spans="1:7" s="275" customFormat="1">
      <c r="A232" s="290">
        <v>230</v>
      </c>
      <c r="B232" s="295" t="s">
        <v>282</v>
      </c>
      <c r="C232" s="288"/>
      <c r="D232" s="292"/>
      <c r="E232" s="293"/>
      <c r="F232" s="293"/>
      <c r="G232" s="293"/>
    </row>
    <row r="233" spans="1:7" s="275" customFormat="1">
      <c r="A233" s="290">
        <v>231</v>
      </c>
      <c r="B233" s="295" t="s">
        <v>283</v>
      </c>
      <c r="C233" s="288"/>
      <c r="D233" s="292"/>
      <c r="E233" s="293"/>
      <c r="F233" s="293"/>
      <c r="G233" s="293"/>
    </row>
    <row r="234" spans="1:7" s="275" customFormat="1">
      <c r="A234" s="290">
        <v>232</v>
      </c>
      <c r="B234" s="291" t="s">
        <v>284</v>
      </c>
      <c r="C234" s="288"/>
      <c r="D234" s="292"/>
      <c r="E234" s="293"/>
      <c r="F234" s="293"/>
      <c r="G234" s="293"/>
    </row>
    <row r="235" spans="1:7" s="275" customFormat="1">
      <c r="A235" s="290">
        <v>233</v>
      </c>
      <c r="B235" s="295" t="s">
        <v>285</v>
      </c>
      <c r="C235" s="288"/>
      <c r="D235" s="292"/>
      <c r="E235" s="293"/>
      <c r="F235" s="293"/>
      <c r="G235" s="293"/>
    </row>
    <row r="236" spans="1:7" s="275" customFormat="1">
      <c r="A236" s="290">
        <v>234</v>
      </c>
      <c r="B236" s="295" t="s">
        <v>286</v>
      </c>
      <c r="C236" s="288"/>
      <c r="D236" s="292"/>
      <c r="E236" s="293"/>
      <c r="F236" s="293"/>
      <c r="G236" s="293"/>
    </row>
    <row r="237" spans="1:7" s="276" customFormat="1">
      <c r="A237" s="302">
        <v>235</v>
      </c>
      <c r="B237" s="303" t="s">
        <v>287</v>
      </c>
      <c r="C237" s="288"/>
      <c r="D237" s="307"/>
      <c r="E237" s="308"/>
      <c r="F237" s="293"/>
      <c r="G237" s="293"/>
    </row>
    <row r="238" spans="1:7" s="275" customFormat="1">
      <c r="A238" s="302">
        <v>236</v>
      </c>
      <c r="B238" s="303" t="s">
        <v>288</v>
      </c>
      <c r="C238" s="288"/>
      <c r="D238" s="307"/>
      <c r="E238" s="308"/>
      <c r="F238" s="293"/>
      <c r="G238" s="293"/>
    </row>
    <row r="239" spans="1:7" s="279" customFormat="1">
      <c r="A239" s="294">
        <v>237</v>
      </c>
      <c r="B239" s="299" t="s">
        <v>289</v>
      </c>
      <c r="C239" s="288"/>
      <c r="D239" s="317"/>
      <c r="E239" s="318"/>
      <c r="F239" s="318"/>
      <c r="G239" s="318"/>
    </row>
    <row r="240" spans="1:7" s="275" customFormat="1">
      <c r="A240" s="302">
        <v>238</v>
      </c>
      <c r="B240" s="303" t="s">
        <v>290</v>
      </c>
      <c r="C240" s="288"/>
      <c r="D240" s="307"/>
      <c r="E240" s="308"/>
      <c r="F240" s="293"/>
      <c r="G240" s="293"/>
    </row>
    <row r="241" spans="1:11" s="275" customFormat="1">
      <c r="A241" s="302">
        <v>239</v>
      </c>
      <c r="B241" s="303" t="s">
        <v>391</v>
      </c>
      <c r="C241" s="288"/>
      <c r="D241" s="307"/>
      <c r="E241" s="308"/>
      <c r="F241" s="293"/>
      <c r="G241" s="293"/>
    </row>
    <row r="242" spans="1:11" s="275" customFormat="1">
      <c r="A242" s="290">
        <v>240</v>
      </c>
      <c r="B242" s="295" t="s">
        <v>292</v>
      </c>
      <c r="C242" s="288"/>
      <c r="D242" s="292"/>
      <c r="E242" s="293"/>
      <c r="F242" s="293"/>
      <c r="G242" s="293"/>
    </row>
    <row r="243" spans="1:11" s="275" customFormat="1">
      <c r="A243" s="290">
        <v>241</v>
      </c>
      <c r="B243" s="295" t="s">
        <v>293</v>
      </c>
      <c r="C243" s="288"/>
      <c r="D243" s="292"/>
      <c r="E243" s="293"/>
      <c r="F243" s="293"/>
      <c r="G243" s="293"/>
    </row>
    <row r="244" spans="1:11" s="275" customFormat="1">
      <c r="A244" s="290">
        <v>242</v>
      </c>
      <c r="B244" s="295" t="s">
        <v>294</v>
      </c>
      <c r="C244" s="288"/>
      <c r="D244" s="292"/>
      <c r="E244" s="293"/>
      <c r="F244" s="293"/>
      <c r="G244" s="293"/>
    </row>
    <row r="245" spans="1:11" s="275" customFormat="1">
      <c r="A245" s="302">
        <v>243</v>
      </c>
      <c r="B245" s="324" t="s">
        <v>295</v>
      </c>
      <c r="C245" s="288"/>
      <c r="D245" s="307"/>
      <c r="E245" s="308"/>
      <c r="F245" s="293"/>
      <c r="G245" s="293"/>
    </row>
    <row r="246" spans="1:11" s="275" customFormat="1">
      <c r="A246" s="290">
        <v>244</v>
      </c>
      <c r="B246" s="295" t="s">
        <v>296</v>
      </c>
      <c r="C246" s="288"/>
      <c r="D246" s="292"/>
      <c r="E246" s="293"/>
      <c r="F246" s="293"/>
      <c r="G246" s="293"/>
    </row>
    <row r="247" spans="1:11" s="275" customFormat="1">
      <c r="A247" s="302">
        <v>245</v>
      </c>
      <c r="B247" s="303" t="s">
        <v>297</v>
      </c>
      <c r="C247" s="288"/>
      <c r="D247" s="307"/>
      <c r="E247" s="308"/>
      <c r="F247" s="293"/>
      <c r="G247" s="293"/>
    </row>
    <row r="248" spans="1:11" s="275" customFormat="1">
      <c r="A248" s="290">
        <v>246</v>
      </c>
      <c r="B248" s="295" t="s">
        <v>298</v>
      </c>
      <c r="C248" s="288"/>
      <c r="D248" s="292"/>
      <c r="E248" s="293"/>
      <c r="F248" s="293"/>
      <c r="G248" s="293"/>
    </row>
    <row r="249" spans="1:11">
      <c r="A249" s="302">
        <v>247</v>
      </c>
      <c r="B249" s="303" t="s">
        <v>299</v>
      </c>
      <c r="C249" s="288"/>
      <c r="D249" s="304"/>
      <c r="E249" s="305"/>
      <c r="F249" s="296"/>
      <c r="G249" s="296"/>
    </row>
    <row r="250" spans="1:11" s="275" customFormat="1">
      <c r="A250" s="302">
        <v>248</v>
      </c>
      <c r="B250" s="303" t="s">
        <v>300</v>
      </c>
      <c r="C250" s="288"/>
      <c r="D250" s="307"/>
      <c r="E250" s="308"/>
      <c r="F250" s="293"/>
      <c r="G250" s="293"/>
    </row>
    <row r="251" spans="1:11" s="276" customFormat="1">
      <c r="A251" s="302">
        <v>249</v>
      </c>
      <c r="B251" s="303" t="s">
        <v>301</v>
      </c>
      <c r="C251" s="288"/>
      <c r="D251" s="307"/>
      <c r="E251" s="308"/>
      <c r="F251" s="293"/>
      <c r="G251" s="293"/>
    </row>
    <row r="252" spans="1:11">
      <c r="A252" s="294">
        <v>250</v>
      </c>
      <c r="B252" s="295" t="s">
        <v>302</v>
      </c>
      <c r="C252" s="288"/>
      <c r="D252" s="297"/>
      <c r="E252" s="296"/>
      <c r="F252" s="296"/>
      <c r="G252" s="296"/>
    </row>
    <row r="253" spans="1:11" s="275" customFormat="1">
      <c r="A253" s="290">
        <v>251</v>
      </c>
      <c r="B253" s="295" t="s">
        <v>303</v>
      </c>
      <c r="C253" s="288"/>
      <c r="D253" s="292"/>
      <c r="E253" s="293"/>
      <c r="F253" s="293"/>
      <c r="G253" s="293"/>
    </row>
    <row r="254" spans="1:11" s="275" customFormat="1">
      <c r="A254" s="290">
        <v>252</v>
      </c>
      <c r="B254" s="295" t="s">
        <v>304</v>
      </c>
      <c r="C254" s="288"/>
      <c r="D254" s="292"/>
      <c r="E254" s="293"/>
      <c r="F254" s="293"/>
      <c r="G254" s="293"/>
      <c r="K254" s="276"/>
    </row>
    <row r="255" spans="1:11" s="275" customFormat="1">
      <c r="A255" s="302">
        <v>253</v>
      </c>
      <c r="B255" s="303" t="s">
        <v>305</v>
      </c>
      <c r="C255" s="288"/>
      <c r="D255" s="307"/>
      <c r="E255" s="308"/>
      <c r="F255" s="293"/>
      <c r="G255" s="293"/>
      <c r="K255" s="276"/>
    </row>
    <row r="256" spans="1:11" s="276" customFormat="1">
      <c r="A256" s="302">
        <v>254</v>
      </c>
      <c r="B256" s="303" t="s">
        <v>306</v>
      </c>
      <c r="C256" s="288"/>
      <c r="D256" s="307"/>
      <c r="E256" s="308"/>
      <c r="F256" s="293"/>
      <c r="G256" s="293"/>
    </row>
    <row r="257" spans="1:11" s="278" customFormat="1">
      <c r="A257" s="302">
        <v>255</v>
      </c>
      <c r="B257" s="319" t="s">
        <v>392</v>
      </c>
      <c r="C257" s="288"/>
      <c r="D257" s="322"/>
      <c r="E257" s="323"/>
      <c r="F257" s="310"/>
      <c r="G257" s="310"/>
      <c r="K257" s="277"/>
    </row>
    <row r="258" spans="1:11" s="275" customFormat="1">
      <c r="A258" s="302">
        <v>256</v>
      </c>
      <c r="B258" s="303" t="s">
        <v>309</v>
      </c>
      <c r="C258" s="288"/>
      <c r="D258" s="307"/>
      <c r="E258" s="308"/>
      <c r="F258" s="293"/>
      <c r="G258" s="293"/>
      <c r="K258" s="276"/>
    </row>
    <row r="259" spans="1:11" s="275" customFormat="1">
      <c r="A259" s="302">
        <v>257</v>
      </c>
      <c r="B259" s="303" t="s">
        <v>310</v>
      </c>
      <c r="C259" s="288"/>
      <c r="D259" s="307"/>
      <c r="E259" s="308"/>
      <c r="F259" s="293"/>
      <c r="G259" s="293"/>
      <c r="K259" s="276"/>
    </row>
    <row r="260" spans="1:11">
      <c r="A260" s="294">
        <v>258</v>
      </c>
      <c r="B260" s="295" t="s">
        <v>393</v>
      </c>
      <c r="C260" s="288"/>
      <c r="D260" s="297"/>
      <c r="E260" s="296"/>
      <c r="F260" s="296"/>
      <c r="G260" s="296"/>
    </row>
    <row r="261" spans="1:11" s="275" customFormat="1">
      <c r="A261" s="290">
        <v>259</v>
      </c>
      <c r="B261" s="295" t="s">
        <v>394</v>
      </c>
      <c r="C261" s="288"/>
      <c r="D261" s="292"/>
      <c r="E261" s="293"/>
      <c r="F261" s="293"/>
      <c r="G261" s="293"/>
    </row>
    <row r="262" spans="1:11" s="275" customFormat="1">
      <c r="A262" s="302">
        <v>260</v>
      </c>
      <c r="B262" s="303"/>
      <c r="C262" s="288"/>
      <c r="D262" s="307"/>
      <c r="E262" s="308"/>
      <c r="F262" s="293"/>
      <c r="G262" s="293"/>
    </row>
    <row r="263" spans="1:11">
      <c r="A263" s="294"/>
      <c r="B263" s="325"/>
      <c r="C263" s="288"/>
      <c r="D263" s="297"/>
      <c r="E263" s="296"/>
      <c r="F263" s="296"/>
      <c r="G263" s="296"/>
    </row>
    <row r="264" spans="1:11">
      <c r="A264" s="294"/>
      <c r="B264" s="326"/>
      <c r="C264" s="288"/>
      <c r="D264" s="297"/>
      <c r="E264" s="296"/>
      <c r="F264" s="296"/>
      <c r="G264" s="296"/>
    </row>
    <row r="265" spans="1:11">
      <c r="A265" s="294"/>
      <c r="B265" s="325"/>
      <c r="C265" s="327"/>
      <c r="D265" s="297"/>
      <c r="E265" s="296"/>
      <c r="F265" s="296"/>
      <c r="G265" s="296"/>
    </row>
    <row r="266" spans="1:11">
      <c r="A266" s="328"/>
      <c r="B266" s="329"/>
      <c r="C266" s="330"/>
    </row>
    <row r="267" spans="1:11">
      <c r="A267" s="331"/>
    </row>
    <row r="268" spans="1:11">
      <c r="A268" s="331"/>
    </row>
    <row r="269" spans="1:11">
      <c r="A269" s="331"/>
    </row>
    <row r="270" spans="1:11">
      <c r="A270" s="331"/>
    </row>
    <row r="272" spans="1:11">
      <c r="A272" s="331"/>
    </row>
    <row r="276" spans="1:1">
      <c r="A276" s="331"/>
    </row>
    <row r="277" spans="1:1">
      <c r="A277" s="331"/>
    </row>
    <row r="278" spans="1:1">
      <c r="A278" s="331"/>
    </row>
    <row r="280" spans="1:1">
      <c r="A280" s="331"/>
    </row>
    <row r="283" spans="1:1">
      <c r="A283" s="331"/>
    </row>
    <row r="284" spans="1:1">
      <c r="A284" s="331"/>
    </row>
  </sheetData>
  <autoFilter ref="A2:F264"/>
  <mergeCells count="1">
    <mergeCell ref="A1:G1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portrait" verticalDpi="12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workbookViewId="0">
      <pane xSplit="3" ySplit="3" topLeftCell="D31" activePane="bottomRight" state="frozen"/>
      <selection pane="topRight"/>
      <selection pane="bottomLeft"/>
      <selection pane="bottomRight" activeCell="C14" sqref="C14"/>
    </sheetView>
  </sheetViews>
  <sheetFormatPr defaultRowHeight="14.25"/>
  <cols>
    <col min="1" max="1" width="12.625" style="2" customWidth="1"/>
    <col min="2" max="2" width="11" style="5" customWidth="1"/>
    <col min="3" max="3" width="13.625" style="65" customWidth="1"/>
    <col min="4" max="4" width="16.125" style="4" customWidth="1"/>
    <col min="5" max="5" width="9.125" style="2" customWidth="1"/>
    <col min="6" max="6" width="9" style="2" customWidth="1"/>
    <col min="7" max="7" width="9" style="65" customWidth="1"/>
    <col min="8" max="8" width="10.125" style="65" customWidth="1"/>
    <col min="9" max="10" width="14.125" style="65" customWidth="1"/>
    <col min="11" max="11" width="11.5" style="34" customWidth="1"/>
    <col min="12" max="16384" width="9" style="34"/>
  </cols>
  <sheetData>
    <row r="1" spans="1:11" ht="20.25">
      <c r="A1" s="402" t="s">
        <v>395</v>
      </c>
      <c r="B1" s="403"/>
      <c r="C1" s="404"/>
      <c r="D1" s="405"/>
      <c r="E1" s="402"/>
      <c r="F1" s="402"/>
      <c r="G1" s="404"/>
      <c r="H1" s="404"/>
      <c r="I1" s="404"/>
      <c r="J1" s="404"/>
    </row>
    <row r="2" spans="1:11">
      <c r="A2" s="408" t="s">
        <v>1</v>
      </c>
      <c r="B2" s="410" t="s">
        <v>331</v>
      </c>
      <c r="C2" s="412" t="s">
        <v>888</v>
      </c>
      <c r="D2" s="414" t="s">
        <v>332</v>
      </c>
      <c r="E2" s="27" t="s">
        <v>333</v>
      </c>
      <c r="F2" s="406" t="s">
        <v>334</v>
      </c>
      <c r="G2" s="407"/>
      <c r="H2" s="407"/>
      <c r="I2" s="69" t="s">
        <v>890</v>
      </c>
      <c r="J2" s="407" t="s">
        <v>891</v>
      </c>
      <c r="K2" s="416" t="s">
        <v>396</v>
      </c>
    </row>
    <row r="3" spans="1:11">
      <c r="A3" s="409"/>
      <c r="B3" s="411"/>
      <c r="C3" s="413"/>
      <c r="D3" s="415"/>
      <c r="E3" s="29"/>
      <c r="F3" s="11" t="s">
        <v>336</v>
      </c>
      <c r="G3" s="69" t="s">
        <v>337</v>
      </c>
      <c r="H3" s="69" t="s">
        <v>889</v>
      </c>
      <c r="I3" s="69" t="s">
        <v>338</v>
      </c>
      <c r="J3" s="407"/>
      <c r="K3" s="417"/>
    </row>
    <row r="4" spans="1:11" s="2" customFormat="1">
      <c r="A4" s="17">
        <v>1</v>
      </c>
      <c r="B4" s="9"/>
      <c r="C4" s="69"/>
      <c r="D4" s="8"/>
      <c r="E4" s="11"/>
      <c r="F4" s="11"/>
      <c r="G4" s="69"/>
      <c r="H4" s="69">
        <f>F4*G4</f>
        <v>0</v>
      </c>
      <c r="I4" s="69">
        <f t="shared" ref="I4:I12" si="0">SUM(H4)</f>
        <v>0</v>
      </c>
      <c r="J4" s="69">
        <f t="shared" ref="J4:J35" si="1">C4+H4-I4</f>
        <v>0</v>
      </c>
      <c r="K4" s="270"/>
    </row>
    <row r="5" spans="1:11" s="2" customFormat="1">
      <c r="A5" s="17">
        <v>2</v>
      </c>
      <c r="B5" s="9"/>
      <c r="C5" s="69">
        <f t="shared" ref="C5:C11" si="2">J4</f>
        <v>0</v>
      </c>
      <c r="D5" s="8"/>
      <c r="E5" s="11"/>
      <c r="F5" s="11"/>
      <c r="G5" s="69"/>
      <c r="H5" s="69">
        <f>F5*G5</f>
        <v>0</v>
      </c>
      <c r="I5" s="69">
        <f t="shared" si="0"/>
        <v>0</v>
      </c>
      <c r="J5" s="69">
        <f t="shared" si="1"/>
        <v>0</v>
      </c>
      <c r="K5" s="270"/>
    </row>
    <row r="6" spans="1:11" s="2" customFormat="1">
      <c r="A6" s="17">
        <v>3</v>
      </c>
      <c r="B6" s="9"/>
      <c r="C6" s="69">
        <f t="shared" si="2"/>
        <v>0</v>
      </c>
      <c r="D6" s="8"/>
      <c r="E6" s="11"/>
      <c r="F6" s="11"/>
      <c r="G6" s="69"/>
      <c r="H6" s="69">
        <f t="shared" ref="H6:H18" si="3">F6*G6</f>
        <v>0</v>
      </c>
      <c r="I6" s="69">
        <f t="shared" si="0"/>
        <v>0</v>
      </c>
      <c r="J6" s="69">
        <f t="shared" si="1"/>
        <v>0</v>
      </c>
      <c r="K6" s="270"/>
    </row>
    <row r="7" spans="1:11" s="2" customFormat="1">
      <c r="A7" s="17">
        <v>4</v>
      </c>
      <c r="B7" s="9"/>
      <c r="C7" s="69">
        <f t="shared" si="2"/>
        <v>0</v>
      </c>
      <c r="D7" s="8"/>
      <c r="E7" s="11"/>
      <c r="F7" s="11"/>
      <c r="G7" s="69"/>
      <c r="H7" s="69">
        <f t="shared" si="3"/>
        <v>0</v>
      </c>
      <c r="I7" s="69">
        <f t="shared" si="0"/>
        <v>0</v>
      </c>
      <c r="J7" s="69">
        <f t="shared" si="1"/>
        <v>0</v>
      </c>
      <c r="K7" s="270"/>
    </row>
    <row r="8" spans="1:11" s="2" customFormat="1">
      <c r="A8" s="17">
        <v>5</v>
      </c>
      <c r="B8" s="9"/>
      <c r="C8" s="69">
        <f t="shared" si="2"/>
        <v>0</v>
      </c>
      <c r="D8" s="8"/>
      <c r="E8" s="11"/>
      <c r="F8" s="11"/>
      <c r="G8" s="69"/>
      <c r="H8" s="69">
        <f t="shared" si="3"/>
        <v>0</v>
      </c>
      <c r="I8" s="69">
        <f t="shared" si="0"/>
        <v>0</v>
      </c>
      <c r="J8" s="69">
        <f t="shared" si="1"/>
        <v>0</v>
      </c>
      <c r="K8" s="271"/>
    </row>
    <row r="9" spans="1:11" s="2" customFormat="1">
      <c r="A9" s="17">
        <v>6</v>
      </c>
      <c r="B9" s="9"/>
      <c r="C9" s="69">
        <f t="shared" si="2"/>
        <v>0</v>
      </c>
      <c r="D9" s="8"/>
      <c r="E9" s="11"/>
      <c r="F9" s="11"/>
      <c r="G9" s="69"/>
      <c r="H9" s="69">
        <f t="shared" si="3"/>
        <v>0</v>
      </c>
      <c r="I9" s="69">
        <f t="shared" si="0"/>
        <v>0</v>
      </c>
      <c r="J9" s="69">
        <f t="shared" si="1"/>
        <v>0</v>
      </c>
      <c r="K9" s="270"/>
    </row>
    <row r="10" spans="1:11" s="2" customFormat="1">
      <c r="A10" s="17">
        <v>7</v>
      </c>
      <c r="B10" s="9"/>
      <c r="C10" s="69">
        <f t="shared" si="2"/>
        <v>0</v>
      </c>
      <c r="D10" s="8"/>
      <c r="E10" s="11"/>
      <c r="F10" s="11"/>
      <c r="G10" s="69"/>
      <c r="H10" s="69">
        <f t="shared" si="3"/>
        <v>0</v>
      </c>
      <c r="I10" s="69">
        <f t="shared" si="0"/>
        <v>0</v>
      </c>
      <c r="J10" s="69">
        <f t="shared" si="1"/>
        <v>0</v>
      </c>
      <c r="K10" s="270"/>
    </row>
    <row r="11" spans="1:11" s="2" customFormat="1">
      <c r="A11" s="17">
        <v>8</v>
      </c>
      <c r="B11" s="9"/>
      <c r="C11" s="69">
        <f t="shared" si="2"/>
        <v>0</v>
      </c>
      <c r="D11" s="8"/>
      <c r="E11" s="11"/>
      <c r="F11" s="11"/>
      <c r="G11" s="69"/>
      <c r="H11" s="69">
        <f t="shared" si="3"/>
        <v>0</v>
      </c>
      <c r="I11" s="69">
        <f t="shared" si="0"/>
        <v>0</v>
      </c>
      <c r="J11" s="69">
        <f t="shared" si="1"/>
        <v>0</v>
      </c>
      <c r="K11" s="270"/>
    </row>
    <row r="12" spans="1:11" s="2" customFormat="1">
      <c r="A12" s="17">
        <v>9</v>
      </c>
      <c r="B12" s="9"/>
      <c r="C12" s="69">
        <f t="shared" ref="C12:C50" si="4">J11</f>
        <v>0</v>
      </c>
      <c r="D12" s="8"/>
      <c r="E12" s="11"/>
      <c r="F12" s="11"/>
      <c r="G12" s="69"/>
      <c r="H12" s="69">
        <f t="shared" si="3"/>
        <v>0</v>
      </c>
      <c r="I12" s="69">
        <f t="shared" si="0"/>
        <v>0</v>
      </c>
      <c r="J12" s="69">
        <f t="shared" si="1"/>
        <v>0</v>
      </c>
      <c r="K12" s="270"/>
    </row>
    <row r="13" spans="1:11" s="2" customFormat="1">
      <c r="A13" s="17">
        <v>10</v>
      </c>
      <c r="B13" s="9"/>
      <c r="C13" s="69">
        <f t="shared" si="4"/>
        <v>0</v>
      </c>
      <c r="D13" s="8"/>
      <c r="E13" s="11"/>
      <c r="F13" s="11"/>
      <c r="G13" s="69"/>
      <c r="H13" s="69">
        <f t="shared" si="3"/>
        <v>0</v>
      </c>
      <c r="I13" s="69"/>
      <c r="J13" s="69">
        <f t="shared" si="1"/>
        <v>0</v>
      </c>
      <c r="K13" s="270"/>
    </row>
    <row r="14" spans="1:11" s="2" customFormat="1">
      <c r="A14" s="17">
        <v>11</v>
      </c>
      <c r="B14" s="9"/>
      <c r="C14" s="69">
        <f t="shared" si="4"/>
        <v>0</v>
      </c>
      <c r="D14" s="8"/>
      <c r="E14" s="11"/>
      <c r="F14" s="11"/>
      <c r="G14" s="69"/>
      <c r="H14" s="69">
        <f t="shared" si="3"/>
        <v>0</v>
      </c>
      <c r="I14" s="69"/>
      <c r="J14" s="69">
        <f t="shared" si="1"/>
        <v>0</v>
      </c>
      <c r="K14" s="270"/>
    </row>
    <row r="15" spans="1:11" s="2" customFormat="1">
      <c r="A15" s="17">
        <v>12</v>
      </c>
      <c r="B15" s="9"/>
      <c r="C15" s="69">
        <f t="shared" si="4"/>
        <v>0</v>
      </c>
      <c r="D15" s="8"/>
      <c r="E15" s="11"/>
      <c r="F15" s="11"/>
      <c r="G15" s="69"/>
      <c r="H15" s="69">
        <f t="shared" si="3"/>
        <v>0</v>
      </c>
      <c r="I15" s="69"/>
      <c r="J15" s="69">
        <f t="shared" si="1"/>
        <v>0</v>
      </c>
      <c r="K15" s="270"/>
    </row>
    <row r="16" spans="1:11" s="2" customFormat="1">
      <c r="A16" s="17">
        <v>13</v>
      </c>
      <c r="B16" s="5"/>
      <c r="C16" s="69">
        <f t="shared" si="4"/>
        <v>0</v>
      </c>
      <c r="D16" s="8"/>
      <c r="E16" s="11"/>
      <c r="F16" s="11"/>
      <c r="G16" s="69"/>
      <c r="H16" s="69">
        <f t="shared" si="3"/>
        <v>0</v>
      </c>
      <c r="I16" s="69"/>
      <c r="J16" s="69">
        <f t="shared" si="1"/>
        <v>0</v>
      </c>
      <c r="K16" s="270"/>
    </row>
    <row r="17" spans="1:11" s="2" customFormat="1">
      <c r="A17" s="17">
        <v>14</v>
      </c>
      <c r="B17" s="9"/>
      <c r="C17" s="69">
        <f t="shared" si="4"/>
        <v>0</v>
      </c>
      <c r="D17" s="8"/>
      <c r="E17" s="11"/>
      <c r="F17" s="11"/>
      <c r="G17" s="69"/>
      <c r="H17" s="69">
        <f t="shared" si="3"/>
        <v>0</v>
      </c>
      <c r="I17" s="69"/>
      <c r="J17" s="69">
        <f t="shared" si="1"/>
        <v>0</v>
      </c>
      <c r="K17" s="270"/>
    </row>
    <row r="18" spans="1:11" s="2" customFormat="1">
      <c r="A18" s="17">
        <v>15</v>
      </c>
      <c r="B18" s="9"/>
      <c r="C18" s="69">
        <f t="shared" si="4"/>
        <v>0</v>
      </c>
      <c r="D18" s="8"/>
      <c r="E18" s="11"/>
      <c r="F18" s="11"/>
      <c r="G18" s="69"/>
      <c r="H18" s="69">
        <f t="shared" si="3"/>
        <v>0</v>
      </c>
      <c r="I18" s="69"/>
      <c r="J18" s="69">
        <f t="shared" si="1"/>
        <v>0</v>
      </c>
      <c r="K18" s="270"/>
    </row>
    <row r="19" spans="1:11" s="2" customFormat="1">
      <c r="A19" s="17">
        <v>16</v>
      </c>
      <c r="B19" s="9"/>
      <c r="C19" s="69">
        <f t="shared" si="4"/>
        <v>0</v>
      </c>
      <c r="D19" s="8"/>
      <c r="E19" s="11"/>
      <c r="F19" s="11"/>
      <c r="G19" s="69"/>
      <c r="H19" s="69">
        <f t="shared" ref="H19:H50" si="5">F19*G19</f>
        <v>0</v>
      </c>
      <c r="I19" s="69"/>
      <c r="J19" s="69">
        <f t="shared" si="1"/>
        <v>0</v>
      </c>
      <c r="K19" s="270"/>
    </row>
    <row r="20" spans="1:11" s="2" customFormat="1">
      <c r="A20" s="17">
        <v>17</v>
      </c>
      <c r="B20" s="9"/>
      <c r="C20" s="69">
        <f t="shared" si="4"/>
        <v>0</v>
      </c>
      <c r="D20" s="8"/>
      <c r="E20" s="11"/>
      <c r="F20" s="11"/>
      <c r="G20" s="69"/>
      <c r="H20" s="69">
        <f t="shared" si="5"/>
        <v>0</v>
      </c>
      <c r="I20" s="69"/>
      <c r="J20" s="69">
        <f t="shared" si="1"/>
        <v>0</v>
      </c>
      <c r="K20" s="270"/>
    </row>
    <row r="21" spans="1:11" s="2" customFormat="1">
      <c r="A21" s="17">
        <v>18</v>
      </c>
      <c r="B21" s="9"/>
      <c r="C21" s="69">
        <f t="shared" si="4"/>
        <v>0</v>
      </c>
      <c r="D21" s="8"/>
      <c r="E21" s="11"/>
      <c r="F21" s="11"/>
      <c r="G21" s="69"/>
      <c r="H21" s="69">
        <f t="shared" si="5"/>
        <v>0</v>
      </c>
      <c r="I21" s="69"/>
      <c r="J21" s="69">
        <f t="shared" si="1"/>
        <v>0</v>
      </c>
      <c r="K21" s="270"/>
    </row>
    <row r="22" spans="1:11" s="2" customFormat="1">
      <c r="A22" s="17">
        <v>19</v>
      </c>
      <c r="B22" s="9"/>
      <c r="C22" s="69">
        <f t="shared" si="4"/>
        <v>0</v>
      </c>
      <c r="D22" s="8"/>
      <c r="E22" s="11"/>
      <c r="F22" s="11"/>
      <c r="G22" s="69"/>
      <c r="H22" s="69">
        <f t="shared" si="5"/>
        <v>0</v>
      </c>
      <c r="I22" s="69"/>
      <c r="J22" s="69">
        <f t="shared" si="1"/>
        <v>0</v>
      </c>
      <c r="K22" s="270"/>
    </row>
    <row r="23" spans="1:11">
      <c r="A23" s="17">
        <v>20</v>
      </c>
      <c r="B23" s="9"/>
      <c r="C23" s="69">
        <f t="shared" si="4"/>
        <v>0</v>
      </c>
      <c r="D23" s="8"/>
      <c r="E23" s="11"/>
      <c r="F23" s="11"/>
      <c r="G23" s="69"/>
      <c r="H23" s="69">
        <f t="shared" si="5"/>
        <v>0</v>
      </c>
      <c r="I23" s="69"/>
      <c r="J23" s="69">
        <f t="shared" si="1"/>
        <v>0</v>
      </c>
      <c r="K23" s="270"/>
    </row>
    <row r="24" spans="1:11">
      <c r="A24" s="17">
        <v>21</v>
      </c>
      <c r="B24" s="9"/>
      <c r="C24" s="69">
        <f t="shared" si="4"/>
        <v>0</v>
      </c>
      <c r="D24" s="8"/>
      <c r="E24" s="11"/>
      <c r="F24" s="11"/>
      <c r="G24" s="69"/>
      <c r="H24" s="69">
        <f t="shared" si="5"/>
        <v>0</v>
      </c>
      <c r="I24" s="69"/>
      <c r="J24" s="69">
        <f t="shared" si="1"/>
        <v>0</v>
      </c>
      <c r="K24" s="270"/>
    </row>
    <row r="25" spans="1:11">
      <c r="A25" s="17">
        <v>22</v>
      </c>
      <c r="B25" s="9"/>
      <c r="C25" s="69">
        <f t="shared" si="4"/>
        <v>0</v>
      </c>
      <c r="D25" s="8"/>
      <c r="E25" s="11"/>
      <c r="F25" s="11"/>
      <c r="G25" s="69"/>
      <c r="H25" s="69">
        <f t="shared" si="5"/>
        <v>0</v>
      </c>
      <c r="I25" s="69"/>
      <c r="J25" s="69">
        <f t="shared" si="1"/>
        <v>0</v>
      </c>
      <c r="K25" s="270"/>
    </row>
    <row r="26" spans="1:11">
      <c r="A26" s="17">
        <v>23</v>
      </c>
      <c r="B26" s="9"/>
      <c r="C26" s="69">
        <f t="shared" si="4"/>
        <v>0</v>
      </c>
      <c r="D26" s="8"/>
      <c r="E26" s="11"/>
      <c r="F26" s="11"/>
      <c r="G26" s="69"/>
      <c r="H26" s="69">
        <f t="shared" si="5"/>
        <v>0</v>
      </c>
      <c r="I26" s="69"/>
      <c r="J26" s="69">
        <f t="shared" si="1"/>
        <v>0</v>
      </c>
      <c r="K26" s="270"/>
    </row>
    <row r="27" spans="1:11">
      <c r="A27" s="17">
        <v>24</v>
      </c>
      <c r="B27" s="9"/>
      <c r="C27" s="69">
        <f t="shared" si="4"/>
        <v>0</v>
      </c>
      <c r="D27" s="8"/>
      <c r="E27" s="11"/>
      <c r="F27" s="11"/>
      <c r="G27" s="69"/>
      <c r="H27" s="69">
        <f t="shared" si="5"/>
        <v>0</v>
      </c>
      <c r="I27" s="69"/>
      <c r="J27" s="69">
        <f t="shared" si="1"/>
        <v>0</v>
      </c>
      <c r="K27" s="270"/>
    </row>
    <row r="28" spans="1:11">
      <c r="A28" s="17">
        <v>25</v>
      </c>
      <c r="B28" s="9"/>
      <c r="C28" s="69">
        <f t="shared" si="4"/>
        <v>0</v>
      </c>
      <c r="D28" s="8"/>
      <c r="E28" s="11"/>
      <c r="F28" s="11"/>
      <c r="G28" s="69"/>
      <c r="H28" s="69">
        <f t="shared" si="5"/>
        <v>0</v>
      </c>
      <c r="I28" s="69"/>
      <c r="J28" s="69">
        <f t="shared" si="1"/>
        <v>0</v>
      </c>
      <c r="K28" s="270"/>
    </row>
    <row r="29" spans="1:11">
      <c r="A29" s="17">
        <v>26</v>
      </c>
      <c r="B29" s="9"/>
      <c r="C29" s="69">
        <f t="shared" si="4"/>
        <v>0</v>
      </c>
      <c r="D29" s="8"/>
      <c r="E29" s="11"/>
      <c r="F29" s="11"/>
      <c r="G29" s="69"/>
      <c r="H29" s="69">
        <f t="shared" si="5"/>
        <v>0</v>
      </c>
      <c r="I29" s="69"/>
      <c r="J29" s="69">
        <f t="shared" si="1"/>
        <v>0</v>
      </c>
      <c r="K29" s="205"/>
    </row>
    <row r="30" spans="1:11">
      <c r="A30" s="17">
        <v>27</v>
      </c>
      <c r="B30" s="9"/>
      <c r="C30" s="69">
        <f t="shared" si="4"/>
        <v>0</v>
      </c>
      <c r="D30" s="8"/>
      <c r="E30" s="11"/>
      <c r="F30" s="11"/>
      <c r="G30" s="69"/>
      <c r="H30" s="69">
        <f t="shared" si="5"/>
        <v>0</v>
      </c>
      <c r="I30" s="69"/>
      <c r="J30" s="69">
        <f t="shared" si="1"/>
        <v>0</v>
      </c>
      <c r="K30" s="205"/>
    </row>
    <row r="31" spans="1:11">
      <c r="A31" s="17">
        <v>28</v>
      </c>
      <c r="B31" s="9"/>
      <c r="C31" s="69">
        <f t="shared" si="4"/>
        <v>0</v>
      </c>
      <c r="D31" s="8"/>
      <c r="E31" s="11"/>
      <c r="F31" s="11"/>
      <c r="G31" s="69"/>
      <c r="H31" s="69">
        <f t="shared" si="5"/>
        <v>0</v>
      </c>
      <c r="I31" s="69"/>
      <c r="J31" s="69">
        <f t="shared" si="1"/>
        <v>0</v>
      </c>
      <c r="K31" s="205"/>
    </row>
    <row r="32" spans="1:11">
      <c r="A32" s="17">
        <v>29</v>
      </c>
      <c r="B32" s="9"/>
      <c r="C32" s="69">
        <f t="shared" si="4"/>
        <v>0</v>
      </c>
      <c r="D32" s="8"/>
      <c r="E32" s="11"/>
      <c r="F32" s="11"/>
      <c r="G32" s="69"/>
      <c r="H32" s="69">
        <f t="shared" si="5"/>
        <v>0</v>
      </c>
      <c r="I32" s="69"/>
      <c r="J32" s="69">
        <f t="shared" si="1"/>
        <v>0</v>
      </c>
      <c r="K32" s="205"/>
    </row>
    <row r="33" spans="1:11">
      <c r="A33" s="17">
        <v>30</v>
      </c>
      <c r="B33" s="9"/>
      <c r="C33" s="69">
        <f t="shared" si="4"/>
        <v>0</v>
      </c>
      <c r="D33" s="8"/>
      <c r="E33" s="11"/>
      <c r="F33" s="11"/>
      <c r="G33" s="69"/>
      <c r="H33" s="69">
        <f t="shared" si="5"/>
        <v>0</v>
      </c>
      <c r="I33" s="69"/>
      <c r="J33" s="69">
        <f t="shared" si="1"/>
        <v>0</v>
      </c>
      <c r="K33" s="205"/>
    </row>
    <row r="34" spans="1:11">
      <c r="A34" s="17">
        <v>31</v>
      </c>
      <c r="B34" s="9"/>
      <c r="C34" s="69">
        <f t="shared" si="4"/>
        <v>0</v>
      </c>
      <c r="D34" s="8"/>
      <c r="E34" s="11"/>
      <c r="F34" s="11"/>
      <c r="G34" s="69"/>
      <c r="H34" s="69">
        <f t="shared" si="5"/>
        <v>0</v>
      </c>
      <c r="I34" s="69"/>
      <c r="J34" s="69">
        <f t="shared" si="1"/>
        <v>0</v>
      </c>
      <c r="K34" s="205"/>
    </row>
    <row r="35" spans="1:11">
      <c r="A35" s="17">
        <v>32</v>
      </c>
      <c r="B35" s="9"/>
      <c r="C35" s="69">
        <f t="shared" si="4"/>
        <v>0</v>
      </c>
      <c r="D35" s="8"/>
      <c r="E35" s="11"/>
      <c r="F35" s="11"/>
      <c r="G35" s="69"/>
      <c r="H35" s="69">
        <f t="shared" si="5"/>
        <v>0</v>
      </c>
      <c r="I35" s="69"/>
      <c r="J35" s="69">
        <f t="shared" si="1"/>
        <v>0</v>
      </c>
      <c r="K35" s="205"/>
    </row>
    <row r="36" spans="1:11">
      <c r="A36" s="17">
        <v>33</v>
      </c>
      <c r="B36" s="9"/>
      <c r="C36" s="69">
        <f t="shared" si="4"/>
        <v>0</v>
      </c>
      <c r="D36" s="8"/>
      <c r="E36" s="11"/>
      <c r="F36" s="11"/>
      <c r="G36" s="69"/>
      <c r="H36" s="69">
        <f t="shared" si="5"/>
        <v>0</v>
      </c>
      <c r="I36" s="69"/>
      <c r="J36" s="69">
        <f t="shared" ref="J36:J50" si="6">C36+H36-I36</f>
        <v>0</v>
      </c>
      <c r="K36" s="205"/>
    </row>
    <row r="37" spans="1:11">
      <c r="A37" s="17">
        <v>34</v>
      </c>
      <c r="B37" s="9"/>
      <c r="C37" s="69">
        <f t="shared" si="4"/>
        <v>0</v>
      </c>
      <c r="D37" s="8"/>
      <c r="E37" s="11"/>
      <c r="F37" s="11"/>
      <c r="G37" s="69"/>
      <c r="H37" s="69">
        <f t="shared" si="5"/>
        <v>0</v>
      </c>
      <c r="I37" s="69"/>
      <c r="J37" s="69">
        <f t="shared" si="6"/>
        <v>0</v>
      </c>
      <c r="K37" s="205"/>
    </row>
    <row r="38" spans="1:11">
      <c r="A38" s="17">
        <v>35</v>
      </c>
      <c r="B38" s="9"/>
      <c r="C38" s="69">
        <f t="shared" si="4"/>
        <v>0</v>
      </c>
      <c r="D38" s="8"/>
      <c r="E38" s="11"/>
      <c r="F38" s="11"/>
      <c r="G38" s="69"/>
      <c r="H38" s="69">
        <f t="shared" si="5"/>
        <v>0</v>
      </c>
      <c r="I38" s="69"/>
      <c r="J38" s="69">
        <f t="shared" si="6"/>
        <v>0</v>
      </c>
      <c r="K38" s="205"/>
    </row>
    <row r="39" spans="1:11">
      <c r="A39" s="17">
        <v>36</v>
      </c>
      <c r="B39" s="9"/>
      <c r="C39" s="69">
        <f t="shared" si="4"/>
        <v>0</v>
      </c>
      <c r="D39" s="8"/>
      <c r="E39" s="11"/>
      <c r="F39" s="11"/>
      <c r="G39" s="69"/>
      <c r="H39" s="69">
        <f t="shared" si="5"/>
        <v>0</v>
      </c>
      <c r="I39" s="69"/>
      <c r="J39" s="69">
        <f t="shared" si="6"/>
        <v>0</v>
      </c>
      <c r="K39" s="205"/>
    </row>
    <row r="40" spans="1:11">
      <c r="A40" s="17">
        <v>37</v>
      </c>
      <c r="B40" s="9"/>
      <c r="C40" s="69">
        <f t="shared" si="4"/>
        <v>0</v>
      </c>
      <c r="D40" s="8"/>
      <c r="E40" s="11"/>
      <c r="F40" s="11"/>
      <c r="G40" s="69"/>
      <c r="H40" s="69">
        <f t="shared" si="5"/>
        <v>0</v>
      </c>
      <c r="I40" s="69"/>
      <c r="J40" s="69">
        <f t="shared" si="6"/>
        <v>0</v>
      </c>
      <c r="K40" s="205"/>
    </row>
    <row r="41" spans="1:11">
      <c r="A41" s="17">
        <v>38</v>
      </c>
      <c r="B41" s="9"/>
      <c r="C41" s="69">
        <f t="shared" si="4"/>
        <v>0</v>
      </c>
      <c r="D41" s="8"/>
      <c r="E41" s="11"/>
      <c r="F41" s="11"/>
      <c r="G41" s="69"/>
      <c r="H41" s="69">
        <f t="shared" si="5"/>
        <v>0</v>
      </c>
      <c r="I41" s="69"/>
      <c r="J41" s="69">
        <f t="shared" si="6"/>
        <v>0</v>
      </c>
      <c r="K41" s="205"/>
    </row>
    <row r="42" spans="1:11">
      <c r="A42" s="17">
        <v>39</v>
      </c>
      <c r="B42" s="9"/>
      <c r="C42" s="69">
        <f t="shared" si="4"/>
        <v>0</v>
      </c>
      <c r="D42" s="8"/>
      <c r="E42" s="11"/>
      <c r="F42" s="11"/>
      <c r="G42" s="69"/>
      <c r="H42" s="69">
        <f t="shared" si="5"/>
        <v>0</v>
      </c>
      <c r="I42" s="69"/>
      <c r="J42" s="69">
        <f t="shared" si="6"/>
        <v>0</v>
      </c>
      <c r="K42" s="205"/>
    </row>
    <row r="43" spans="1:11">
      <c r="A43" s="17">
        <v>40</v>
      </c>
      <c r="B43" s="9"/>
      <c r="C43" s="69">
        <f t="shared" si="4"/>
        <v>0</v>
      </c>
      <c r="D43" s="8"/>
      <c r="E43" s="11"/>
      <c r="F43" s="11"/>
      <c r="G43" s="69"/>
      <c r="H43" s="69">
        <f t="shared" si="5"/>
        <v>0</v>
      </c>
      <c r="I43" s="69"/>
      <c r="J43" s="69">
        <f t="shared" si="6"/>
        <v>0</v>
      </c>
      <c r="K43" s="205"/>
    </row>
    <row r="44" spans="1:11">
      <c r="A44" s="17">
        <v>41</v>
      </c>
      <c r="B44" s="9"/>
      <c r="C44" s="69">
        <f t="shared" si="4"/>
        <v>0</v>
      </c>
      <c r="D44" s="8"/>
      <c r="E44" s="11"/>
      <c r="F44" s="11"/>
      <c r="G44" s="69"/>
      <c r="H44" s="69">
        <f t="shared" si="5"/>
        <v>0</v>
      </c>
      <c r="I44" s="69"/>
      <c r="J44" s="69">
        <f t="shared" si="6"/>
        <v>0</v>
      </c>
      <c r="K44" s="205"/>
    </row>
    <row r="45" spans="1:11">
      <c r="A45" s="17">
        <v>42</v>
      </c>
      <c r="B45" s="9"/>
      <c r="C45" s="69">
        <f t="shared" si="4"/>
        <v>0</v>
      </c>
      <c r="D45" s="8"/>
      <c r="E45" s="11"/>
      <c r="F45" s="11"/>
      <c r="G45" s="69"/>
      <c r="H45" s="69">
        <f t="shared" si="5"/>
        <v>0</v>
      </c>
      <c r="I45" s="69"/>
      <c r="J45" s="69">
        <f t="shared" si="6"/>
        <v>0</v>
      </c>
      <c r="K45" s="205"/>
    </row>
    <row r="46" spans="1:11">
      <c r="A46" s="17">
        <v>43</v>
      </c>
      <c r="B46" s="9"/>
      <c r="C46" s="69">
        <f t="shared" si="4"/>
        <v>0</v>
      </c>
      <c r="D46" s="8"/>
      <c r="E46" s="11"/>
      <c r="F46" s="11"/>
      <c r="G46" s="69"/>
      <c r="H46" s="69">
        <f t="shared" si="5"/>
        <v>0</v>
      </c>
      <c r="I46" s="69"/>
      <c r="J46" s="69">
        <f t="shared" si="6"/>
        <v>0</v>
      </c>
      <c r="K46" s="205"/>
    </row>
    <row r="47" spans="1:11">
      <c r="A47" s="17">
        <v>44</v>
      </c>
      <c r="B47" s="9"/>
      <c r="C47" s="69">
        <f t="shared" si="4"/>
        <v>0</v>
      </c>
      <c r="D47" s="8"/>
      <c r="E47" s="11"/>
      <c r="F47" s="11"/>
      <c r="G47" s="69"/>
      <c r="H47" s="69">
        <f t="shared" si="5"/>
        <v>0</v>
      </c>
      <c r="I47" s="69"/>
      <c r="J47" s="69">
        <f t="shared" si="6"/>
        <v>0</v>
      </c>
      <c r="K47" s="205"/>
    </row>
    <row r="48" spans="1:11">
      <c r="A48" s="17">
        <v>45</v>
      </c>
      <c r="B48" s="9"/>
      <c r="C48" s="69">
        <f t="shared" si="4"/>
        <v>0</v>
      </c>
      <c r="D48" s="8"/>
      <c r="E48" s="11"/>
      <c r="F48" s="11"/>
      <c r="G48" s="69"/>
      <c r="H48" s="69">
        <f t="shared" si="5"/>
        <v>0</v>
      </c>
      <c r="I48" s="69"/>
      <c r="J48" s="69">
        <f t="shared" si="6"/>
        <v>0</v>
      </c>
      <c r="K48" s="205"/>
    </row>
    <row r="49" spans="1:11">
      <c r="A49" s="17">
        <v>46</v>
      </c>
      <c r="B49" s="9"/>
      <c r="C49" s="69">
        <f t="shared" si="4"/>
        <v>0</v>
      </c>
      <c r="D49" s="8"/>
      <c r="E49" s="11"/>
      <c r="F49" s="11"/>
      <c r="G49" s="69"/>
      <c r="H49" s="69">
        <f t="shared" si="5"/>
        <v>0</v>
      </c>
      <c r="I49" s="69"/>
      <c r="J49" s="69">
        <f t="shared" si="6"/>
        <v>0</v>
      </c>
      <c r="K49" s="205"/>
    </row>
    <row r="50" spans="1:11">
      <c r="A50" s="17">
        <v>47</v>
      </c>
      <c r="B50" s="9"/>
      <c r="C50" s="69">
        <f t="shared" si="4"/>
        <v>0</v>
      </c>
      <c r="D50" s="8"/>
      <c r="E50" s="11"/>
      <c r="F50" s="11"/>
      <c r="G50" s="69"/>
      <c r="H50" s="69">
        <f t="shared" si="5"/>
        <v>0</v>
      </c>
      <c r="I50" s="69"/>
      <c r="J50" s="69">
        <f t="shared" si="6"/>
        <v>0</v>
      </c>
      <c r="K50" s="205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SUM(H4:H50)</f>
        <v>0</v>
      </c>
      <c r="I51" s="20">
        <f>SUM(I4:I50)</f>
        <v>0</v>
      </c>
      <c r="J51" s="20">
        <f>H51-I51</f>
        <v>0</v>
      </c>
      <c r="K51" s="25"/>
    </row>
  </sheetData>
  <autoFilter ref="A3:J51"/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12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P51"/>
  <sheetViews>
    <sheetView workbookViewId="0">
      <pane ySplit="3" topLeftCell="A4" activePane="bottomLeft" state="frozen"/>
      <selection pane="bottomLeft" activeCell="C4" sqref="C4"/>
    </sheetView>
  </sheetViews>
  <sheetFormatPr defaultRowHeight="14.25"/>
  <cols>
    <col min="1" max="1" width="11.25" style="75" customWidth="1"/>
    <col min="2" max="2" width="13.125" style="272" customWidth="1"/>
    <col min="3" max="3" width="10.75" style="208" customWidth="1"/>
    <col min="4" max="4" width="27.875" style="75" customWidth="1"/>
    <col min="5" max="5" width="7.125" style="75" customWidth="1"/>
    <col min="6" max="6" width="6.75" style="75" customWidth="1"/>
    <col min="7" max="8" width="10.75" style="208" customWidth="1"/>
    <col min="9" max="9" width="13.875" style="208" customWidth="1"/>
    <col min="10" max="10" width="10.75" style="208" customWidth="1"/>
    <col min="11" max="11" width="11.5" style="34" customWidth="1"/>
    <col min="12" max="250" width="10.75" style="78" customWidth="1"/>
    <col min="251" max="252" width="10.75" style="273" customWidth="1"/>
    <col min="253" max="16384" width="9" style="273"/>
  </cols>
  <sheetData>
    <row r="1" spans="1:11" s="78" customFormat="1" ht="33.75" customHeight="1">
      <c r="A1" s="392" t="s">
        <v>397</v>
      </c>
      <c r="B1" s="418"/>
      <c r="C1" s="419"/>
      <c r="D1" s="392"/>
      <c r="E1" s="420"/>
      <c r="F1" s="392"/>
      <c r="G1" s="419"/>
      <c r="H1" s="419"/>
      <c r="I1" s="419"/>
      <c r="J1" s="419"/>
      <c r="K1" s="34"/>
    </row>
    <row r="2" spans="1:11" s="78" customFormat="1">
      <c r="A2" s="423" t="s">
        <v>1</v>
      </c>
      <c r="B2" s="425" t="s">
        <v>331</v>
      </c>
      <c r="C2" s="427" t="s">
        <v>356</v>
      </c>
      <c r="D2" s="423" t="s">
        <v>332</v>
      </c>
      <c r="E2" s="274" t="s">
        <v>333</v>
      </c>
      <c r="F2" s="421" t="s">
        <v>334</v>
      </c>
      <c r="G2" s="422"/>
      <c r="H2" s="422"/>
      <c r="I2" s="71" t="s">
        <v>329</v>
      </c>
      <c r="J2" s="422" t="s">
        <v>335</v>
      </c>
      <c r="K2" s="416" t="s">
        <v>396</v>
      </c>
    </row>
    <row r="3" spans="1:11" s="78" customFormat="1">
      <c r="A3" s="424"/>
      <c r="B3" s="426"/>
      <c r="C3" s="428"/>
      <c r="D3" s="424"/>
      <c r="E3" s="86"/>
      <c r="F3" s="81" t="s">
        <v>336</v>
      </c>
      <c r="G3" s="71" t="s">
        <v>337</v>
      </c>
      <c r="H3" s="71" t="s">
        <v>338</v>
      </c>
      <c r="I3" s="71" t="s">
        <v>338</v>
      </c>
      <c r="J3" s="422"/>
      <c r="K3" s="417"/>
    </row>
    <row r="4" spans="1:11" s="78" customFormat="1">
      <c r="A4" s="17">
        <v>10654</v>
      </c>
      <c r="B4" s="110">
        <v>44247</v>
      </c>
      <c r="C4" s="71">
        <f>J3</f>
        <v>0</v>
      </c>
      <c r="D4" s="17" t="s">
        <v>398</v>
      </c>
      <c r="E4" s="81">
        <v>20</v>
      </c>
      <c r="F4" s="81">
        <v>1</v>
      </c>
      <c r="G4" s="71">
        <v>200</v>
      </c>
      <c r="H4" s="71">
        <f>F4*G4</f>
        <v>200</v>
      </c>
      <c r="I4" s="71"/>
      <c r="J4" s="71">
        <f t="shared" ref="J4:J33" si="0">C4+H4-I4</f>
        <v>200</v>
      </c>
      <c r="K4" s="270"/>
    </row>
    <row r="5" spans="1:11" s="78" customFormat="1">
      <c r="A5" s="17">
        <v>10774</v>
      </c>
      <c r="B5" s="110">
        <v>44324</v>
      </c>
      <c r="C5" s="71">
        <f t="shared" ref="C5:C12" si="1">J4</f>
        <v>200</v>
      </c>
      <c r="D5" s="17" t="s">
        <v>399</v>
      </c>
      <c r="E5" s="81">
        <v>20</v>
      </c>
      <c r="F5" s="81">
        <v>1</v>
      </c>
      <c r="G5" s="71">
        <v>120</v>
      </c>
      <c r="H5" s="71">
        <f>F5*G5</f>
        <v>120</v>
      </c>
      <c r="I5" s="71"/>
      <c r="J5" s="71">
        <f t="shared" si="0"/>
        <v>320</v>
      </c>
      <c r="K5" s="270"/>
    </row>
    <row r="6" spans="1:11" s="78" customFormat="1">
      <c r="A6" s="17">
        <v>10774</v>
      </c>
      <c r="B6" s="110">
        <v>44324</v>
      </c>
      <c r="C6" s="71">
        <f t="shared" si="1"/>
        <v>320</v>
      </c>
      <c r="D6" s="17" t="s">
        <v>400</v>
      </c>
      <c r="E6" s="81">
        <v>20</v>
      </c>
      <c r="F6" s="81">
        <v>2</v>
      </c>
      <c r="G6" s="71">
        <v>150</v>
      </c>
      <c r="H6" s="71">
        <f>F6*G6</f>
        <v>300</v>
      </c>
      <c r="I6" s="71"/>
      <c r="J6" s="71">
        <f t="shared" si="0"/>
        <v>620</v>
      </c>
      <c r="K6" s="270"/>
    </row>
    <row r="7" spans="1:11" s="78" customFormat="1">
      <c r="A7" s="17"/>
      <c r="B7" s="110">
        <v>44358</v>
      </c>
      <c r="C7" s="71">
        <f t="shared" si="1"/>
        <v>620</v>
      </c>
      <c r="D7" s="17" t="s">
        <v>401</v>
      </c>
      <c r="E7" s="81"/>
      <c r="F7" s="81"/>
      <c r="G7" s="71"/>
      <c r="H7" s="71"/>
      <c r="I7" s="71">
        <v>620</v>
      </c>
      <c r="J7" s="71">
        <f t="shared" si="0"/>
        <v>0</v>
      </c>
      <c r="K7" s="270"/>
    </row>
    <row r="8" spans="1:11" s="78" customFormat="1" ht="20.25" customHeight="1">
      <c r="A8" s="17">
        <v>10846</v>
      </c>
      <c r="B8" s="110">
        <v>44370</v>
      </c>
      <c r="C8" s="71">
        <f t="shared" si="1"/>
        <v>0</v>
      </c>
      <c r="D8" s="17" t="s">
        <v>402</v>
      </c>
      <c r="E8" s="89">
        <v>20</v>
      </c>
      <c r="F8" s="81">
        <v>2</v>
      </c>
      <c r="G8" s="71">
        <v>220</v>
      </c>
      <c r="H8" s="71">
        <f t="shared" ref="H8:H13" si="2">F8*G8</f>
        <v>440</v>
      </c>
      <c r="I8" s="71"/>
      <c r="J8" s="71">
        <f t="shared" si="0"/>
        <v>440</v>
      </c>
      <c r="K8" s="270"/>
    </row>
    <row r="9" spans="1:11" s="78" customFormat="1" ht="20.25" customHeight="1">
      <c r="A9" s="17"/>
      <c r="B9" s="110"/>
      <c r="C9" s="71">
        <f t="shared" si="1"/>
        <v>440</v>
      </c>
      <c r="D9" s="17"/>
      <c r="E9" s="89"/>
      <c r="F9" s="81"/>
      <c r="G9" s="71"/>
      <c r="H9" s="71">
        <f t="shared" si="2"/>
        <v>0</v>
      </c>
      <c r="I9" s="71"/>
      <c r="J9" s="71">
        <f t="shared" si="0"/>
        <v>440</v>
      </c>
      <c r="K9" s="271"/>
    </row>
    <row r="10" spans="1:11" s="78" customFormat="1" ht="20.25" customHeight="1">
      <c r="A10" s="81"/>
      <c r="B10" s="110"/>
      <c r="C10" s="71">
        <f t="shared" si="1"/>
        <v>440</v>
      </c>
      <c r="D10" s="81"/>
      <c r="E10" s="81"/>
      <c r="F10" s="81"/>
      <c r="G10" s="71"/>
      <c r="H10" s="71">
        <f t="shared" si="2"/>
        <v>0</v>
      </c>
      <c r="I10" s="71"/>
      <c r="J10" s="71">
        <f t="shared" si="0"/>
        <v>440</v>
      </c>
      <c r="K10" s="270"/>
    </row>
    <row r="11" spans="1:11" s="78" customFormat="1" ht="20.25" customHeight="1">
      <c r="A11" s="17"/>
      <c r="B11" s="110"/>
      <c r="C11" s="71">
        <f t="shared" si="1"/>
        <v>440</v>
      </c>
      <c r="D11" s="17"/>
      <c r="E11" s="89"/>
      <c r="F11" s="81"/>
      <c r="G11" s="71"/>
      <c r="H11" s="71">
        <f t="shared" si="2"/>
        <v>0</v>
      </c>
      <c r="I11" s="71"/>
      <c r="J11" s="71">
        <f t="shared" si="0"/>
        <v>440</v>
      </c>
      <c r="K11" s="270"/>
    </row>
    <row r="12" spans="1:11" s="78" customFormat="1" ht="20.25" customHeight="1">
      <c r="A12" s="17"/>
      <c r="B12" s="110"/>
      <c r="C12" s="71">
        <f t="shared" si="1"/>
        <v>440</v>
      </c>
      <c r="D12" s="17"/>
      <c r="E12" s="89"/>
      <c r="F12" s="81"/>
      <c r="G12" s="71"/>
      <c r="H12" s="71">
        <f t="shared" si="2"/>
        <v>0</v>
      </c>
      <c r="I12" s="71"/>
      <c r="J12" s="71">
        <f t="shared" si="0"/>
        <v>440</v>
      </c>
      <c r="K12" s="270"/>
    </row>
    <row r="13" spans="1:11" s="78" customFormat="1" ht="20.25" customHeight="1">
      <c r="A13" s="81"/>
      <c r="B13" s="110"/>
      <c r="C13" s="71">
        <f t="shared" ref="C13:C33" si="3">J12</f>
        <v>440</v>
      </c>
      <c r="D13" s="81"/>
      <c r="E13" s="81"/>
      <c r="F13" s="81"/>
      <c r="G13" s="71"/>
      <c r="H13" s="71">
        <f t="shared" si="2"/>
        <v>0</v>
      </c>
      <c r="I13" s="71"/>
      <c r="J13" s="71">
        <f t="shared" si="0"/>
        <v>440</v>
      </c>
      <c r="K13" s="270"/>
    </row>
    <row r="14" spans="1:11" s="78" customFormat="1" ht="20.25" customHeight="1">
      <c r="A14" s="81"/>
      <c r="B14" s="110"/>
      <c r="C14" s="71">
        <f t="shared" si="3"/>
        <v>440</v>
      </c>
      <c r="D14" s="81"/>
      <c r="E14" s="81"/>
      <c r="F14" s="81"/>
      <c r="G14" s="71"/>
      <c r="H14" s="71">
        <f t="shared" ref="H14:H33" si="4">F14*G14</f>
        <v>0</v>
      </c>
      <c r="I14" s="71"/>
      <c r="J14" s="71">
        <f t="shared" si="0"/>
        <v>440</v>
      </c>
      <c r="K14" s="270"/>
    </row>
    <row r="15" spans="1:11" s="78" customFormat="1" ht="20.25" customHeight="1">
      <c r="A15" s="81"/>
      <c r="B15" s="110"/>
      <c r="C15" s="71">
        <f t="shared" si="3"/>
        <v>440</v>
      </c>
      <c r="D15" s="81"/>
      <c r="E15" s="81"/>
      <c r="F15" s="81"/>
      <c r="G15" s="71"/>
      <c r="H15" s="71">
        <f t="shared" si="4"/>
        <v>0</v>
      </c>
      <c r="I15" s="71"/>
      <c r="J15" s="71">
        <f t="shared" si="0"/>
        <v>440</v>
      </c>
      <c r="K15" s="270"/>
    </row>
    <row r="16" spans="1:11" s="78" customFormat="1" ht="20.25" customHeight="1">
      <c r="A16" s="81"/>
      <c r="B16" s="110"/>
      <c r="C16" s="71">
        <f t="shared" si="3"/>
        <v>440</v>
      </c>
      <c r="D16" s="81"/>
      <c r="E16" s="81"/>
      <c r="F16" s="81"/>
      <c r="G16" s="71"/>
      <c r="H16" s="71">
        <f t="shared" si="4"/>
        <v>0</v>
      </c>
      <c r="I16" s="71"/>
      <c r="J16" s="71">
        <f t="shared" si="0"/>
        <v>440</v>
      </c>
      <c r="K16" s="270"/>
    </row>
    <row r="17" spans="1:11" s="78" customFormat="1" ht="20.25" customHeight="1">
      <c r="A17" s="81"/>
      <c r="B17" s="110"/>
      <c r="C17" s="71">
        <f t="shared" si="3"/>
        <v>440</v>
      </c>
      <c r="D17" s="81"/>
      <c r="E17" s="81"/>
      <c r="F17" s="81"/>
      <c r="G17" s="71"/>
      <c r="H17" s="71">
        <f t="shared" si="4"/>
        <v>0</v>
      </c>
      <c r="I17" s="71"/>
      <c r="J17" s="71">
        <f t="shared" si="0"/>
        <v>440</v>
      </c>
      <c r="K17" s="270"/>
    </row>
    <row r="18" spans="1:11" s="78" customFormat="1" ht="20.25" customHeight="1">
      <c r="A18" s="81"/>
      <c r="B18" s="110"/>
      <c r="C18" s="71">
        <f t="shared" si="3"/>
        <v>440</v>
      </c>
      <c r="D18" s="81"/>
      <c r="E18" s="81"/>
      <c r="F18" s="81"/>
      <c r="G18" s="71"/>
      <c r="H18" s="71">
        <f t="shared" si="4"/>
        <v>0</v>
      </c>
      <c r="I18" s="71"/>
      <c r="J18" s="71">
        <f t="shared" si="0"/>
        <v>440</v>
      </c>
      <c r="K18" s="270"/>
    </row>
    <row r="19" spans="1:11" s="78" customFormat="1" ht="20.25" customHeight="1">
      <c r="A19" s="81"/>
      <c r="B19" s="249"/>
      <c r="C19" s="71">
        <f t="shared" si="3"/>
        <v>440</v>
      </c>
      <c r="D19" s="81"/>
      <c r="E19" s="81"/>
      <c r="F19" s="81"/>
      <c r="G19" s="71"/>
      <c r="H19" s="71">
        <f t="shared" si="4"/>
        <v>0</v>
      </c>
      <c r="I19" s="71"/>
      <c r="J19" s="71">
        <f t="shared" si="0"/>
        <v>440</v>
      </c>
      <c r="K19" s="270"/>
    </row>
    <row r="20" spans="1:11" s="78" customFormat="1" ht="20.25" customHeight="1">
      <c r="A20" s="81"/>
      <c r="B20" s="249"/>
      <c r="C20" s="71">
        <f t="shared" si="3"/>
        <v>440</v>
      </c>
      <c r="D20" s="81"/>
      <c r="E20" s="81"/>
      <c r="F20" s="81"/>
      <c r="G20" s="71"/>
      <c r="H20" s="71">
        <f t="shared" si="4"/>
        <v>0</v>
      </c>
      <c r="I20" s="71"/>
      <c r="J20" s="71">
        <f t="shared" si="0"/>
        <v>440</v>
      </c>
      <c r="K20" s="270"/>
    </row>
    <row r="21" spans="1:11" s="78" customFormat="1" ht="20.25" customHeight="1">
      <c r="A21" s="81"/>
      <c r="B21" s="249"/>
      <c r="C21" s="71">
        <f t="shared" si="3"/>
        <v>440</v>
      </c>
      <c r="D21" s="81"/>
      <c r="E21" s="81"/>
      <c r="F21" s="81"/>
      <c r="G21" s="71"/>
      <c r="H21" s="71">
        <f t="shared" si="4"/>
        <v>0</v>
      </c>
      <c r="I21" s="71"/>
      <c r="J21" s="71">
        <f t="shared" si="0"/>
        <v>440</v>
      </c>
      <c r="K21" s="270"/>
    </row>
    <row r="22" spans="1:11" s="78" customFormat="1" ht="20.25" customHeight="1">
      <c r="A22" s="81"/>
      <c r="B22" s="249"/>
      <c r="C22" s="71">
        <f t="shared" si="3"/>
        <v>440</v>
      </c>
      <c r="D22" s="81"/>
      <c r="E22" s="81"/>
      <c r="F22" s="81"/>
      <c r="G22" s="71"/>
      <c r="H22" s="71">
        <f t="shared" si="4"/>
        <v>0</v>
      </c>
      <c r="I22" s="71"/>
      <c r="J22" s="71">
        <f t="shared" si="0"/>
        <v>440</v>
      </c>
      <c r="K22" s="270"/>
    </row>
    <row r="23" spans="1:11" s="78" customFormat="1" ht="20.25" customHeight="1">
      <c r="A23" s="81"/>
      <c r="B23" s="249"/>
      <c r="C23" s="71">
        <f t="shared" si="3"/>
        <v>440</v>
      </c>
      <c r="D23" s="81"/>
      <c r="E23" s="81"/>
      <c r="F23" s="81"/>
      <c r="G23" s="71"/>
      <c r="H23" s="71">
        <f t="shared" si="4"/>
        <v>0</v>
      </c>
      <c r="I23" s="71"/>
      <c r="J23" s="71">
        <f t="shared" si="0"/>
        <v>440</v>
      </c>
      <c r="K23" s="270"/>
    </row>
    <row r="24" spans="1:11" s="78" customFormat="1" ht="20.25" customHeight="1">
      <c r="A24" s="81"/>
      <c r="B24" s="249"/>
      <c r="C24" s="71">
        <f t="shared" si="3"/>
        <v>440</v>
      </c>
      <c r="D24" s="81"/>
      <c r="E24" s="81"/>
      <c r="F24" s="81"/>
      <c r="G24" s="71"/>
      <c r="H24" s="71">
        <f t="shared" si="4"/>
        <v>0</v>
      </c>
      <c r="I24" s="71"/>
      <c r="J24" s="71">
        <f t="shared" si="0"/>
        <v>440</v>
      </c>
      <c r="K24" s="270"/>
    </row>
    <row r="25" spans="1:11" s="78" customFormat="1" ht="20.25" customHeight="1">
      <c r="A25" s="81"/>
      <c r="B25" s="249"/>
      <c r="C25" s="71">
        <f t="shared" si="3"/>
        <v>440</v>
      </c>
      <c r="D25" s="81"/>
      <c r="E25" s="81"/>
      <c r="F25" s="81"/>
      <c r="G25" s="71"/>
      <c r="H25" s="71">
        <f t="shared" si="4"/>
        <v>0</v>
      </c>
      <c r="I25" s="71"/>
      <c r="J25" s="71">
        <f t="shared" si="0"/>
        <v>440</v>
      </c>
      <c r="K25" s="270"/>
    </row>
    <row r="26" spans="1:11" s="78" customFormat="1" ht="20.25" customHeight="1">
      <c r="A26" s="81"/>
      <c r="B26" s="249"/>
      <c r="C26" s="71">
        <f t="shared" si="3"/>
        <v>440</v>
      </c>
      <c r="D26" s="81"/>
      <c r="E26" s="81"/>
      <c r="F26" s="81"/>
      <c r="G26" s="71"/>
      <c r="H26" s="71">
        <f t="shared" si="4"/>
        <v>0</v>
      </c>
      <c r="I26" s="71"/>
      <c r="J26" s="71">
        <f t="shared" si="0"/>
        <v>440</v>
      </c>
      <c r="K26" s="270"/>
    </row>
    <row r="27" spans="1:11" s="78" customFormat="1" ht="20.25" customHeight="1">
      <c r="A27" s="81"/>
      <c r="B27" s="249"/>
      <c r="C27" s="71">
        <f t="shared" si="3"/>
        <v>440</v>
      </c>
      <c r="D27" s="81"/>
      <c r="E27" s="81"/>
      <c r="F27" s="81"/>
      <c r="G27" s="71"/>
      <c r="H27" s="71">
        <f t="shared" si="4"/>
        <v>0</v>
      </c>
      <c r="I27" s="71"/>
      <c r="J27" s="71">
        <f t="shared" si="0"/>
        <v>440</v>
      </c>
      <c r="K27" s="270"/>
    </row>
    <row r="28" spans="1:11" s="78" customFormat="1" ht="20.25" customHeight="1">
      <c r="A28" s="81">
        <v>24</v>
      </c>
      <c r="B28" s="249"/>
      <c r="C28" s="71">
        <f t="shared" si="3"/>
        <v>440</v>
      </c>
      <c r="D28" s="81"/>
      <c r="E28" s="81"/>
      <c r="F28" s="81"/>
      <c r="G28" s="71"/>
      <c r="H28" s="71">
        <f t="shared" si="4"/>
        <v>0</v>
      </c>
      <c r="I28" s="71"/>
      <c r="J28" s="71">
        <f t="shared" si="0"/>
        <v>440</v>
      </c>
      <c r="K28" s="270"/>
    </row>
    <row r="29" spans="1:11" s="78" customFormat="1" ht="20.25" customHeight="1">
      <c r="A29" s="81">
        <v>25</v>
      </c>
      <c r="B29" s="249"/>
      <c r="C29" s="71">
        <f t="shared" si="3"/>
        <v>440</v>
      </c>
      <c r="D29" s="81"/>
      <c r="E29" s="81"/>
      <c r="F29" s="81"/>
      <c r="G29" s="71"/>
      <c r="H29" s="71">
        <f t="shared" si="4"/>
        <v>0</v>
      </c>
      <c r="I29" s="71"/>
      <c r="J29" s="71">
        <f t="shared" si="0"/>
        <v>440</v>
      </c>
      <c r="K29" s="270"/>
    </row>
    <row r="30" spans="1:11" s="78" customFormat="1" ht="20.25" customHeight="1">
      <c r="A30" s="81">
        <v>26</v>
      </c>
      <c r="B30" s="249"/>
      <c r="C30" s="71">
        <f t="shared" si="3"/>
        <v>440</v>
      </c>
      <c r="D30" s="81"/>
      <c r="E30" s="81"/>
      <c r="F30" s="81"/>
      <c r="G30" s="71"/>
      <c r="H30" s="71">
        <f t="shared" si="4"/>
        <v>0</v>
      </c>
      <c r="I30" s="71"/>
      <c r="J30" s="71">
        <f t="shared" si="0"/>
        <v>440</v>
      </c>
      <c r="K30" s="205"/>
    </row>
    <row r="31" spans="1:11" s="78" customFormat="1" ht="20.25" customHeight="1">
      <c r="A31" s="81">
        <v>27</v>
      </c>
      <c r="B31" s="249"/>
      <c r="C31" s="71">
        <f t="shared" si="3"/>
        <v>440</v>
      </c>
      <c r="D31" s="81"/>
      <c r="E31" s="81"/>
      <c r="F31" s="81"/>
      <c r="G31" s="71"/>
      <c r="H31" s="71">
        <f t="shared" si="4"/>
        <v>0</v>
      </c>
      <c r="I31" s="71"/>
      <c r="J31" s="71">
        <f t="shared" si="0"/>
        <v>440</v>
      </c>
      <c r="K31" s="205"/>
    </row>
    <row r="32" spans="1:11" s="78" customFormat="1" ht="20.25" customHeight="1">
      <c r="A32" s="81">
        <v>28</v>
      </c>
      <c r="B32" s="249"/>
      <c r="C32" s="71">
        <f t="shared" si="3"/>
        <v>440</v>
      </c>
      <c r="D32" s="81"/>
      <c r="E32" s="81"/>
      <c r="F32" s="81"/>
      <c r="G32" s="71"/>
      <c r="H32" s="71">
        <f t="shared" si="4"/>
        <v>0</v>
      </c>
      <c r="I32" s="71"/>
      <c r="J32" s="71">
        <f t="shared" si="0"/>
        <v>440</v>
      </c>
      <c r="K32" s="205"/>
    </row>
    <row r="33" spans="1:11" s="78" customFormat="1" ht="20.25" customHeight="1">
      <c r="A33" s="81">
        <v>29</v>
      </c>
      <c r="B33" s="249"/>
      <c r="C33" s="71">
        <f t="shared" si="3"/>
        <v>440</v>
      </c>
      <c r="D33" s="81"/>
      <c r="E33" s="81"/>
      <c r="F33" s="81"/>
      <c r="G33" s="71"/>
      <c r="H33" s="71">
        <f t="shared" si="4"/>
        <v>0</v>
      </c>
      <c r="I33" s="71"/>
      <c r="J33" s="71">
        <f t="shared" si="0"/>
        <v>440</v>
      </c>
      <c r="K33" s="205"/>
    </row>
    <row r="34" spans="1:11" s="78" customFormat="1" ht="20.25" customHeight="1">
      <c r="A34" s="81">
        <v>30</v>
      </c>
      <c r="B34" s="249"/>
      <c r="C34" s="71">
        <f t="shared" ref="C34:C50" si="5">J33</f>
        <v>440</v>
      </c>
      <c r="D34" s="81"/>
      <c r="E34" s="81"/>
      <c r="F34" s="81"/>
      <c r="G34" s="71"/>
      <c r="H34" s="71">
        <f t="shared" ref="H34:H50" si="6">F34*G34</f>
        <v>0</v>
      </c>
      <c r="I34" s="71"/>
      <c r="J34" s="71">
        <f t="shared" ref="J34:J50" si="7">C34+H34-I34</f>
        <v>440</v>
      </c>
      <c r="K34" s="205"/>
    </row>
    <row r="35" spans="1:11" s="78" customFormat="1" ht="20.25" customHeight="1">
      <c r="A35" s="81">
        <v>31</v>
      </c>
      <c r="B35" s="249"/>
      <c r="C35" s="71">
        <f t="shared" si="5"/>
        <v>440</v>
      </c>
      <c r="D35" s="81"/>
      <c r="E35" s="81"/>
      <c r="F35" s="81"/>
      <c r="G35" s="71"/>
      <c r="H35" s="71">
        <f t="shared" si="6"/>
        <v>0</v>
      </c>
      <c r="I35" s="71"/>
      <c r="J35" s="71">
        <f t="shared" si="7"/>
        <v>440</v>
      </c>
      <c r="K35" s="205"/>
    </row>
    <row r="36" spans="1:11" s="78" customFormat="1" ht="20.25" customHeight="1">
      <c r="A36" s="81">
        <v>32</v>
      </c>
      <c r="B36" s="249"/>
      <c r="C36" s="71">
        <f t="shared" si="5"/>
        <v>440</v>
      </c>
      <c r="D36" s="81"/>
      <c r="E36" s="81"/>
      <c r="F36" s="81"/>
      <c r="G36" s="71"/>
      <c r="H36" s="71">
        <f t="shared" si="6"/>
        <v>0</v>
      </c>
      <c r="I36" s="71"/>
      <c r="J36" s="71">
        <f t="shared" si="7"/>
        <v>440</v>
      </c>
      <c r="K36" s="205"/>
    </row>
    <row r="37" spans="1:11" s="78" customFormat="1" ht="20.25" customHeight="1">
      <c r="A37" s="81">
        <v>33</v>
      </c>
      <c r="B37" s="249"/>
      <c r="C37" s="71">
        <f t="shared" si="5"/>
        <v>440</v>
      </c>
      <c r="D37" s="81"/>
      <c r="E37" s="81"/>
      <c r="F37" s="81"/>
      <c r="G37" s="71"/>
      <c r="H37" s="71">
        <f t="shared" si="6"/>
        <v>0</v>
      </c>
      <c r="I37" s="71"/>
      <c r="J37" s="71">
        <f t="shared" si="7"/>
        <v>440</v>
      </c>
      <c r="K37" s="205"/>
    </row>
    <row r="38" spans="1:11" s="78" customFormat="1" ht="20.25" customHeight="1">
      <c r="A38" s="81">
        <v>34</v>
      </c>
      <c r="B38" s="249"/>
      <c r="C38" s="71">
        <f t="shared" si="5"/>
        <v>440</v>
      </c>
      <c r="D38" s="81"/>
      <c r="E38" s="81"/>
      <c r="F38" s="81"/>
      <c r="G38" s="71"/>
      <c r="H38" s="71">
        <f t="shared" si="6"/>
        <v>0</v>
      </c>
      <c r="I38" s="71"/>
      <c r="J38" s="71">
        <f t="shared" si="7"/>
        <v>440</v>
      </c>
      <c r="K38" s="205"/>
    </row>
    <row r="39" spans="1:11" s="78" customFormat="1" ht="20.25" customHeight="1">
      <c r="A39" s="81">
        <v>35</v>
      </c>
      <c r="B39" s="249"/>
      <c r="C39" s="71">
        <f t="shared" si="5"/>
        <v>440</v>
      </c>
      <c r="D39" s="81"/>
      <c r="E39" s="81"/>
      <c r="F39" s="81"/>
      <c r="G39" s="71"/>
      <c r="H39" s="71">
        <f t="shared" si="6"/>
        <v>0</v>
      </c>
      <c r="I39" s="71"/>
      <c r="J39" s="71">
        <f t="shared" si="7"/>
        <v>440</v>
      </c>
      <c r="K39" s="205"/>
    </row>
    <row r="40" spans="1:11" s="78" customFormat="1" ht="20.25" customHeight="1">
      <c r="A40" s="81">
        <v>36</v>
      </c>
      <c r="B40" s="249"/>
      <c r="C40" s="71">
        <f t="shared" si="5"/>
        <v>440</v>
      </c>
      <c r="D40" s="81"/>
      <c r="E40" s="81"/>
      <c r="F40" s="81"/>
      <c r="G40" s="71"/>
      <c r="H40" s="71">
        <f t="shared" si="6"/>
        <v>0</v>
      </c>
      <c r="I40" s="71"/>
      <c r="J40" s="71">
        <f t="shared" si="7"/>
        <v>440</v>
      </c>
      <c r="K40" s="205"/>
    </row>
    <row r="41" spans="1:11" s="78" customFormat="1" ht="20.25" customHeight="1">
      <c r="A41" s="81">
        <v>37</v>
      </c>
      <c r="B41" s="249"/>
      <c r="C41" s="71">
        <f t="shared" si="5"/>
        <v>440</v>
      </c>
      <c r="D41" s="81"/>
      <c r="E41" s="81"/>
      <c r="F41" s="81"/>
      <c r="G41" s="71"/>
      <c r="H41" s="71">
        <f t="shared" si="6"/>
        <v>0</v>
      </c>
      <c r="I41" s="71"/>
      <c r="J41" s="71">
        <f t="shared" si="7"/>
        <v>440</v>
      </c>
      <c r="K41" s="205"/>
    </row>
    <row r="42" spans="1:11" s="78" customFormat="1" ht="20.25" customHeight="1">
      <c r="A42" s="81">
        <v>38</v>
      </c>
      <c r="B42" s="249"/>
      <c r="C42" s="71">
        <f t="shared" si="5"/>
        <v>440</v>
      </c>
      <c r="D42" s="81"/>
      <c r="E42" s="81"/>
      <c r="F42" s="81"/>
      <c r="G42" s="71"/>
      <c r="H42" s="71">
        <f t="shared" si="6"/>
        <v>0</v>
      </c>
      <c r="I42" s="71"/>
      <c r="J42" s="71">
        <f t="shared" si="7"/>
        <v>440</v>
      </c>
      <c r="K42" s="205"/>
    </row>
    <row r="43" spans="1:11" s="78" customFormat="1" ht="20.25" customHeight="1">
      <c r="A43" s="81">
        <v>39</v>
      </c>
      <c r="B43" s="249"/>
      <c r="C43" s="71">
        <f t="shared" si="5"/>
        <v>440</v>
      </c>
      <c r="D43" s="81"/>
      <c r="E43" s="81"/>
      <c r="F43" s="81"/>
      <c r="G43" s="71"/>
      <c r="H43" s="71">
        <f t="shared" si="6"/>
        <v>0</v>
      </c>
      <c r="I43" s="71"/>
      <c r="J43" s="71">
        <f t="shared" si="7"/>
        <v>440</v>
      </c>
      <c r="K43" s="205"/>
    </row>
    <row r="44" spans="1:11" s="78" customFormat="1" ht="20.25" customHeight="1">
      <c r="A44" s="81">
        <v>40</v>
      </c>
      <c r="B44" s="249"/>
      <c r="C44" s="71">
        <f t="shared" si="5"/>
        <v>440</v>
      </c>
      <c r="D44" s="81"/>
      <c r="E44" s="81"/>
      <c r="F44" s="81"/>
      <c r="G44" s="71"/>
      <c r="H44" s="71">
        <f t="shared" si="6"/>
        <v>0</v>
      </c>
      <c r="I44" s="71"/>
      <c r="J44" s="71">
        <f t="shared" si="7"/>
        <v>440</v>
      </c>
      <c r="K44" s="205"/>
    </row>
    <row r="45" spans="1:11" s="78" customFormat="1" ht="20.25" customHeight="1">
      <c r="A45" s="81">
        <v>41</v>
      </c>
      <c r="B45" s="249"/>
      <c r="C45" s="71">
        <f t="shared" si="5"/>
        <v>440</v>
      </c>
      <c r="D45" s="81"/>
      <c r="E45" s="81"/>
      <c r="F45" s="81"/>
      <c r="G45" s="71"/>
      <c r="H45" s="71">
        <f t="shared" si="6"/>
        <v>0</v>
      </c>
      <c r="I45" s="71"/>
      <c r="J45" s="71">
        <f t="shared" si="7"/>
        <v>440</v>
      </c>
      <c r="K45" s="205"/>
    </row>
    <row r="46" spans="1:11" s="78" customFormat="1" ht="20.25" customHeight="1">
      <c r="A46" s="81">
        <v>42</v>
      </c>
      <c r="B46" s="249"/>
      <c r="C46" s="71">
        <f t="shared" si="5"/>
        <v>440</v>
      </c>
      <c r="D46" s="81"/>
      <c r="E46" s="81"/>
      <c r="F46" s="81"/>
      <c r="G46" s="71"/>
      <c r="H46" s="71">
        <f t="shared" si="6"/>
        <v>0</v>
      </c>
      <c r="I46" s="71"/>
      <c r="J46" s="71">
        <f t="shared" si="7"/>
        <v>440</v>
      </c>
      <c r="K46" s="205"/>
    </row>
    <row r="47" spans="1:11" s="78" customFormat="1" ht="20.25" customHeight="1">
      <c r="A47" s="81">
        <v>43</v>
      </c>
      <c r="B47" s="249"/>
      <c r="C47" s="71">
        <f t="shared" si="5"/>
        <v>440</v>
      </c>
      <c r="D47" s="81"/>
      <c r="E47" s="81"/>
      <c r="F47" s="81"/>
      <c r="G47" s="71"/>
      <c r="H47" s="71">
        <f t="shared" si="6"/>
        <v>0</v>
      </c>
      <c r="I47" s="71"/>
      <c r="J47" s="71">
        <f t="shared" si="7"/>
        <v>440</v>
      </c>
      <c r="K47" s="205"/>
    </row>
    <row r="48" spans="1:11" s="78" customFormat="1" ht="20.25" customHeight="1">
      <c r="A48" s="81">
        <v>44</v>
      </c>
      <c r="B48" s="249"/>
      <c r="C48" s="71">
        <f t="shared" si="5"/>
        <v>440</v>
      </c>
      <c r="D48" s="81"/>
      <c r="E48" s="81"/>
      <c r="F48" s="81"/>
      <c r="G48" s="71"/>
      <c r="H48" s="71">
        <f t="shared" si="6"/>
        <v>0</v>
      </c>
      <c r="I48" s="71"/>
      <c r="J48" s="71">
        <f t="shared" si="7"/>
        <v>440</v>
      </c>
      <c r="K48" s="205"/>
    </row>
    <row r="49" spans="1:11" s="78" customFormat="1" ht="20.25" customHeight="1">
      <c r="A49" s="81">
        <v>45</v>
      </c>
      <c r="B49" s="249"/>
      <c r="C49" s="71">
        <f t="shared" si="5"/>
        <v>440</v>
      </c>
      <c r="D49" s="81"/>
      <c r="E49" s="81"/>
      <c r="F49" s="81"/>
      <c r="G49" s="71"/>
      <c r="H49" s="71">
        <f t="shared" si="6"/>
        <v>0</v>
      </c>
      <c r="I49" s="71"/>
      <c r="J49" s="71">
        <f t="shared" si="7"/>
        <v>440</v>
      </c>
      <c r="K49" s="205"/>
    </row>
    <row r="50" spans="1:11" s="78" customFormat="1" ht="20.25" customHeight="1">
      <c r="A50" s="81">
        <v>46</v>
      </c>
      <c r="B50" s="249"/>
      <c r="C50" s="71">
        <f t="shared" si="5"/>
        <v>440</v>
      </c>
      <c r="D50" s="81"/>
      <c r="E50" s="81"/>
      <c r="F50" s="81"/>
      <c r="G50" s="71"/>
      <c r="H50" s="71">
        <f t="shared" si="6"/>
        <v>0</v>
      </c>
      <c r="I50" s="71"/>
      <c r="J50" s="71">
        <f t="shared" si="7"/>
        <v>440</v>
      </c>
      <c r="K50" s="205"/>
    </row>
    <row r="51" spans="1:11" s="3" customFormat="1" ht="14.45" customHeight="1">
      <c r="A51" s="18"/>
      <c r="B51" s="19"/>
      <c r="C51" s="20">
        <f>C4</f>
        <v>0</v>
      </c>
      <c r="D51" s="21" t="s">
        <v>314</v>
      </c>
      <c r="E51" s="18"/>
      <c r="F51" s="18"/>
      <c r="G51" s="20"/>
      <c r="H51" s="20">
        <f>SUM(H1:H50)</f>
        <v>1060</v>
      </c>
      <c r="I51" s="20">
        <f>SUM(I1:I50)</f>
        <v>620</v>
      </c>
      <c r="J51" s="20">
        <f>H51-I51</f>
        <v>440</v>
      </c>
      <c r="K51" s="25"/>
    </row>
  </sheetData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"/>
  <sheetViews>
    <sheetView zoomScaleSheetLayoutView="100" workbookViewId="0">
      <selection activeCell="C4" sqref="C4"/>
    </sheetView>
  </sheetViews>
  <sheetFormatPr defaultRowHeight="14.25"/>
  <cols>
    <col min="1" max="1" width="9.625" style="2" customWidth="1"/>
    <col min="2" max="2" width="9.75" style="5" customWidth="1"/>
    <col min="3" max="3" width="11.125" style="65" customWidth="1"/>
    <col min="4" max="4" width="22.125" style="2" customWidth="1"/>
    <col min="5" max="5" width="6.75" style="2" customWidth="1"/>
    <col min="6" max="6" width="5.875" style="2" customWidth="1"/>
    <col min="7" max="7" width="10.25" style="65" customWidth="1"/>
    <col min="8" max="8" width="11.25" style="65" customWidth="1"/>
    <col min="9" max="9" width="12" style="65" customWidth="1"/>
    <col min="10" max="10" width="14.125" style="65" customWidth="1"/>
    <col min="11" max="11" width="11.5" style="34" customWidth="1"/>
    <col min="12" max="12" width="7.875" style="7" customWidth="1"/>
    <col min="13" max="16384" width="9" style="34"/>
  </cols>
  <sheetData>
    <row r="1" spans="1:12" ht="33.75" customHeight="1">
      <c r="A1" s="429" t="s">
        <v>403</v>
      </c>
      <c r="B1" s="403"/>
      <c r="C1" s="404"/>
      <c r="D1" s="429"/>
      <c r="E1" s="429"/>
      <c r="F1" s="429"/>
      <c r="G1" s="404"/>
      <c r="H1" s="404"/>
      <c r="I1" s="404"/>
      <c r="J1" s="404"/>
    </row>
    <row r="2" spans="1:12" s="256" customFormat="1" ht="13.5">
      <c r="A2" s="432" t="s">
        <v>1</v>
      </c>
      <c r="B2" s="434" t="s">
        <v>331</v>
      </c>
      <c r="C2" s="436" t="s">
        <v>356</v>
      </c>
      <c r="D2" s="432" t="s">
        <v>332</v>
      </c>
      <c r="E2" s="257" t="s">
        <v>333</v>
      </c>
      <c r="F2" s="430" t="s">
        <v>334</v>
      </c>
      <c r="G2" s="431"/>
      <c r="H2" s="431"/>
      <c r="I2" s="258" t="s">
        <v>329</v>
      </c>
      <c r="J2" s="431" t="s">
        <v>335</v>
      </c>
      <c r="K2" s="416" t="s">
        <v>396</v>
      </c>
      <c r="L2" s="269"/>
    </row>
    <row r="3" spans="1:12" s="256" customFormat="1" ht="13.5">
      <c r="A3" s="433"/>
      <c r="B3" s="435"/>
      <c r="C3" s="437"/>
      <c r="D3" s="433"/>
      <c r="E3" s="259"/>
      <c r="F3" s="227" t="s">
        <v>336</v>
      </c>
      <c r="G3" s="258" t="s">
        <v>337</v>
      </c>
      <c r="H3" s="258" t="s">
        <v>338</v>
      </c>
      <c r="I3" s="258" t="s">
        <v>338</v>
      </c>
      <c r="J3" s="431"/>
      <c r="K3" s="417"/>
      <c r="L3" s="269"/>
    </row>
    <row r="4" spans="1:12" s="256" customFormat="1" ht="13.5">
      <c r="A4" s="260">
        <v>10760</v>
      </c>
      <c r="B4" s="261">
        <v>44315</v>
      </c>
      <c r="C4" s="258">
        <v>0</v>
      </c>
      <c r="D4" s="230" t="s">
        <v>404</v>
      </c>
      <c r="E4" s="227">
        <v>20</v>
      </c>
      <c r="F4" s="227">
        <v>1</v>
      </c>
      <c r="G4" s="258">
        <v>280</v>
      </c>
      <c r="H4" s="258">
        <f>F4*G4</f>
        <v>280</v>
      </c>
      <c r="I4" s="258"/>
      <c r="J4" s="258">
        <f t="shared" ref="J4:J23" si="0">C4+H4-I4</f>
        <v>280</v>
      </c>
      <c r="K4" s="270" t="s">
        <v>405</v>
      </c>
      <c r="L4" s="269"/>
    </row>
    <row r="5" spans="1:12" s="256" customFormat="1" ht="13.5">
      <c r="A5" s="260">
        <v>10760</v>
      </c>
      <c r="B5" s="261">
        <v>44315</v>
      </c>
      <c r="C5" s="258">
        <f t="shared" ref="C5:C23" si="1">J4</f>
        <v>280</v>
      </c>
      <c r="D5" s="230" t="s">
        <v>406</v>
      </c>
      <c r="E5" s="227">
        <v>20</v>
      </c>
      <c r="F5" s="227">
        <v>1</v>
      </c>
      <c r="G5" s="258">
        <v>280</v>
      </c>
      <c r="H5" s="258">
        <f t="shared" ref="H5:H11" si="2">F5*G5</f>
        <v>280</v>
      </c>
      <c r="I5" s="258"/>
      <c r="J5" s="258">
        <f t="shared" si="0"/>
        <v>560</v>
      </c>
      <c r="K5" s="270" t="s">
        <v>405</v>
      </c>
      <c r="L5" s="269"/>
    </row>
    <row r="6" spans="1:12" s="256" customFormat="1" ht="13.5">
      <c r="A6" s="260">
        <v>10760</v>
      </c>
      <c r="B6" s="261">
        <v>44315</v>
      </c>
      <c r="C6" s="258">
        <f t="shared" si="1"/>
        <v>560</v>
      </c>
      <c r="D6" s="230" t="s">
        <v>407</v>
      </c>
      <c r="E6" s="227">
        <v>20</v>
      </c>
      <c r="F6" s="227">
        <v>1</v>
      </c>
      <c r="G6" s="258">
        <v>260</v>
      </c>
      <c r="H6" s="258">
        <f t="shared" si="2"/>
        <v>260</v>
      </c>
      <c r="I6" s="258"/>
      <c r="J6" s="258">
        <f t="shared" si="0"/>
        <v>820</v>
      </c>
      <c r="K6" s="270" t="s">
        <v>405</v>
      </c>
      <c r="L6" s="269"/>
    </row>
    <row r="7" spans="1:12" s="256" customFormat="1" ht="13.5">
      <c r="A7" s="262">
        <v>10955</v>
      </c>
      <c r="B7" s="261">
        <v>44429</v>
      </c>
      <c r="C7" s="258">
        <f t="shared" si="1"/>
        <v>820</v>
      </c>
      <c r="D7" s="230" t="s">
        <v>408</v>
      </c>
      <c r="E7" s="227">
        <v>25</v>
      </c>
      <c r="F7" s="227">
        <v>20</v>
      </c>
      <c r="G7" s="258">
        <v>150</v>
      </c>
      <c r="H7" s="258">
        <f t="shared" si="2"/>
        <v>3000</v>
      </c>
      <c r="I7" s="258"/>
      <c r="J7" s="258">
        <f t="shared" si="0"/>
        <v>3820</v>
      </c>
      <c r="K7" s="270" t="s">
        <v>409</v>
      </c>
      <c r="L7" s="269"/>
    </row>
    <row r="8" spans="1:12" s="256" customFormat="1" ht="13.5">
      <c r="A8" s="262">
        <v>10955</v>
      </c>
      <c r="B8" s="261">
        <v>44429</v>
      </c>
      <c r="C8" s="258">
        <f t="shared" si="1"/>
        <v>3820</v>
      </c>
      <c r="D8" s="230" t="s">
        <v>410</v>
      </c>
      <c r="E8" s="227">
        <v>25</v>
      </c>
      <c r="F8" s="227">
        <v>20</v>
      </c>
      <c r="G8" s="258">
        <v>100</v>
      </c>
      <c r="H8" s="258">
        <f t="shared" si="2"/>
        <v>2000</v>
      </c>
      <c r="I8" s="258"/>
      <c r="J8" s="258">
        <f t="shared" si="0"/>
        <v>5820</v>
      </c>
      <c r="K8" s="271" t="s">
        <v>405</v>
      </c>
      <c r="L8" s="269"/>
    </row>
    <row r="9" spans="1:12" s="256" customFormat="1" ht="13.5">
      <c r="A9" s="263"/>
      <c r="B9" s="261"/>
      <c r="C9" s="258">
        <f t="shared" si="1"/>
        <v>5820</v>
      </c>
      <c r="D9" s="230"/>
      <c r="E9" s="227"/>
      <c r="F9" s="227"/>
      <c r="G9" s="258"/>
      <c r="H9" s="258">
        <f t="shared" si="2"/>
        <v>0</v>
      </c>
      <c r="I9" s="258"/>
      <c r="J9" s="258">
        <f t="shared" si="0"/>
        <v>5820</v>
      </c>
      <c r="K9" s="270"/>
      <c r="L9" s="269"/>
    </row>
    <row r="10" spans="1:12" s="256" customFormat="1" ht="13.5">
      <c r="A10" s="263"/>
      <c r="B10" s="261"/>
      <c r="C10" s="258">
        <f t="shared" si="1"/>
        <v>5820</v>
      </c>
      <c r="D10" s="230"/>
      <c r="E10" s="227"/>
      <c r="F10" s="227"/>
      <c r="G10" s="258"/>
      <c r="H10" s="258">
        <f t="shared" si="2"/>
        <v>0</v>
      </c>
      <c r="I10" s="258"/>
      <c r="J10" s="258">
        <f t="shared" si="0"/>
        <v>5820</v>
      </c>
      <c r="K10" s="270"/>
      <c r="L10" s="269"/>
    </row>
    <row r="11" spans="1:12" s="256" customFormat="1" ht="13.5">
      <c r="A11" s="263"/>
      <c r="B11" s="261"/>
      <c r="C11" s="258">
        <f t="shared" si="1"/>
        <v>5820</v>
      </c>
      <c r="D11" s="230"/>
      <c r="E11" s="227"/>
      <c r="F11" s="227"/>
      <c r="G11" s="258"/>
      <c r="H11" s="258">
        <f t="shared" si="2"/>
        <v>0</v>
      </c>
      <c r="I11" s="258"/>
      <c r="J11" s="258">
        <f t="shared" si="0"/>
        <v>5820</v>
      </c>
      <c r="K11" s="270"/>
      <c r="L11" s="269"/>
    </row>
    <row r="12" spans="1:12" s="256" customFormat="1" ht="13.5">
      <c r="A12" s="263"/>
      <c r="B12" s="261"/>
      <c r="C12" s="258">
        <f t="shared" si="1"/>
        <v>5820</v>
      </c>
      <c r="D12" s="230"/>
      <c r="E12" s="227"/>
      <c r="F12" s="227"/>
      <c r="G12" s="258"/>
      <c r="H12" s="258">
        <f t="shared" ref="H12:H23" si="3">F12*G12</f>
        <v>0</v>
      </c>
      <c r="I12" s="258"/>
      <c r="J12" s="258">
        <f t="shared" si="0"/>
        <v>5820</v>
      </c>
      <c r="K12" s="270"/>
      <c r="L12" s="269"/>
    </row>
    <row r="13" spans="1:12" s="256" customFormat="1" ht="13.5">
      <c r="A13" s="263"/>
      <c r="B13" s="261"/>
      <c r="C13" s="258">
        <f t="shared" si="1"/>
        <v>5820</v>
      </c>
      <c r="D13" s="264"/>
      <c r="E13" s="265"/>
      <c r="F13" s="227"/>
      <c r="G13" s="258"/>
      <c r="H13" s="258">
        <f t="shared" si="3"/>
        <v>0</v>
      </c>
      <c r="I13" s="258"/>
      <c r="J13" s="258">
        <f t="shared" si="0"/>
        <v>5820</v>
      </c>
      <c r="K13" s="270"/>
      <c r="L13" s="269"/>
    </row>
    <row r="14" spans="1:12" s="256" customFormat="1" ht="13.5">
      <c r="A14" s="263"/>
      <c r="B14" s="261"/>
      <c r="C14" s="258">
        <f t="shared" si="1"/>
        <v>5820</v>
      </c>
      <c r="D14" s="266"/>
      <c r="E14" s="267"/>
      <c r="F14" s="268"/>
      <c r="G14" s="258"/>
      <c r="H14" s="258">
        <f t="shared" si="3"/>
        <v>0</v>
      </c>
      <c r="I14" s="258"/>
      <c r="J14" s="258">
        <f t="shared" si="0"/>
        <v>5820</v>
      </c>
      <c r="K14" s="270"/>
      <c r="L14" s="269"/>
    </row>
    <row r="15" spans="1:12" s="256" customFormat="1" ht="13.5">
      <c r="A15" s="263"/>
      <c r="B15" s="261"/>
      <c r="C15" s="258">
        <f t="shared" si="1"/>
        <v>5820</v>
      </c>
      <c r="D15" s="264"/>
      <c r="E15" s="265"/>
      <c r="F15" s="227"/>
      <c r="G15" s="258"/>
      <c r="H15" s="258">
        <f t="shared" si="3"/>
        <v>0</v>
      </c>
      <c r="I15" s="258"/>
      <c r="J15" s="258">
        <f t="shared" si="0"/>
        <v>5820</v>
      </c>
      <c r="K15" s="270"/>
      <c r="L15" s="269"/>
    </row>
    <row r="16" spans="1:12" s="256" customFormat="1" ht="13.5">
      <c r="A16" s="263"/>
      <c r="B16" s="261"/>
      <c r="C16" s="258">
        <f t="shared" si="1"/>
        <v>5820</v>
      </c>
      <c r="D16" s="230"/>
      <c r="E16" s="227"/>
      <c r="F16" s="227"/>
      <c r="G16" s="258"/>
      <c r="H16" s="258">
        <f t="shared" si="3"/>
        <v>0</v>
      </c>
      <c r="I16" s="258"/>
      <c r="J16" s="258">
        <f t="shared" si="0"/>
        <v>5820</v>
      </c>
      <c r="K16" s="270"/>
      <c r="L16" s="269"/>
    </row>
    <row r="17" spans="1:12" s="256" customFormat="1" ht="13.5">
      <c r="A17" s="263"/>
      <c r="B17" s="261"/>
      <c r="C17" s="258">
        <f t="shared" si="1"/>
        <v>5820</v>
      </c>
      <c r="D17" s="230"/>
      <c r="E17" s="227"/>
      <c r="F17" s="227"/>
      <c r="G17" s="258"/>
      <c r="H17" s="258">
        <f t="shared" si="3"/>
        <v>0</v>
      </c>
      <c r="I17" s="258"/>
      <c r="J17" s="258">
        <f t="shared" si="0"/>
        <v>5820</v>
      </c>
      <c r="K17" s="270"/>
      <c r="L17" s="269"/>
    </row>
    <row r="18" spans="1:12" s="256" customFormat="1" ht="13.5">
      <c r="A18" s="263"/>
      <c r="B18" s="261"/>
      <c r="C18" s="258">
        <f t="shared" si="1"/>
        <v>5820</v>
      </c>
      <c r="D18" s="230"/>
      <c r="E18" s="227"/>
      <c r="F18" s="227"/>
      <c r="G18" s="258"/>
      <c r="H18" s="258">
        <f t="shared" si="3"/>
        <v>0</v>
      </c>
      <c r="I18" s="258"/>
      <c r="J18" s="258">
        <f t="shared" si="0"/>
        <v>5820</v>
      </c>
      <c r="K18" s="270"/>
      <c r="L18" s="269"/>
    </row>
    <row r="19" spans="1:12" s="256" customFormat="1" ht="13.5">
      <c r="A19" s="263"/>
      <c r="B19" s="261"/>
      <c r="C19" s="258">
        <f t="shared" si="1"/>
        <v>5820</v>
      </c>
      <c r="D19" s="230"/>
      <c r="E19" s="227"/>
      <c r="F19" s="227"/>
      <c r="G19" s="258"/>
      <c r="H19" s="258">
        <f t="shared" si="3"/>
        <v>0</v>
      </c>
      <c r="I19" s="258"/>
      <c r="J19" s="258">
        <f t="shared" si="0"/>
        <v>5820</v>
      </c>
      <c r="K19" s="270"/>
      <c r="L19" s="269"/>
    </row>
    <row r="20" spans="1:12" s="256" customFormat="1" ht="13.5">
      <c r="A20" s="263"/>
      <c r="B20" s="261"/>
      <c r="C20" s="258">
        <f t="shared" si="1"/>
        <v>5820</v>
      </c>
      <c r="D20" s="227"/>
      <c r="E20" s="227"/>
      <c r="F20" s="227"/>
      <c r="G20" s="258"/>
      <c r="H20" s="258">
        <f t="shared" si="3"/>
        <v>0</v>
      </c>
      <c r="I20" s="258"/>
      <c r="J20" s="258">
        <f t="shared" si="0"/>
        <v>5820</v>
      </c>
      <c r="K20" s="270"/>
      <c r="L20" s="269"/>
    </row>
    <row r="21" spans="1:12" s="256" customFormat="1" ht="13.5">
      <c r="A21" s="263"/>
      <c r="B21" s="261"/>
      <c r="C21" s="258">
        <f t="shared" si="1"/>
        <v>5820</v>
      </c>
      <c r="D21" s="227"/>
      <c r="E21" s="227"/>
      <c r="F21" s="227"/>
      <c r="G21" s="258"/>
      <c r="H21" s="258">
        <f t="shared" si="3"/>
        <v>0</v>
      </c>
      <c r="I21" s="258"/>
      <c r="J21" s="258">
        <f t="shared" si="0"/>
        <v>5820</v>
      </c>
      <c r="K21" s="270"/>
      <c r="L21" s="269"/>
    </row>
    <row r="22" spans="1:12" s="256" customFormat="1" ht="13.5">
      <c r="A22" s="263"/>
      <c r="B22" s="261"/>
      <c r="C22" s="258">
        <f t="shared" si="1"/>
        <v>5820</v>
      </c>
      <c r="D22" s="227"/>
      <c r="E22" s="227"/>
      <c r="F22" s="227"/>
      <c r="G22" s="258"/>
      <c r="H22" s="258">
        <f t="shared" si="3"/>
        <v>0</v>
      </c>
      <c r="I22" s="258"/>
      <c r="J22" s="258">
        <f t="shared" si="0"/>
        <v>5820</v>
      </c>
      <c r="K22" s="270"/>
      <c r="L22" s="269"/>
    </row>
    <row r="23" spans="1:12" s="256" customFormat="1" ht="13.5">
      <c r="A23" s="263"/>
      <c r="B23" s="261"/>
      <c r="C23" s="258">
        <f t="shared" si="1"/>
        <v>5820</v>
      </c>
      <c r="D23" s="227"/>
      <c r="E23" s="227"/>
      <c r="F23" s="227"/>
      <c r="G23" s="258"/>
      <c r="H23" s="258">
        <f t="shared" si="3"/>
        <v>0</v>
      </c>
      <c r="I23" s="258"/>
      <c r="J23" s="258">
        <f t="shared" si="0"/>
        <v>5820</v>
      </c>
      <c r="K23" s="270"/>
      <c r="L23" s="269"/>
    </row>
    <row r="24" spans="1:12" s="256" customFormat="1" ht="13.5">
      <c r="A24" s="263"/>
      <c r="B24" s="261"/>
      <c r="C24" s="258">
        <f t="shared" ref="C24:C50" si="4">J23</f>
        <v>5820</v>
      </c>
      <c r="D24" s="227"/>
      <c r="E24" s="227"/>
      <c r="F24" s="227"/>
      <c r="G24" s="258"/>
      <c r="H24" s="258">
        <f t="shared" ref="H24:H50" si="5">F24*G24</f>
        <v>0</v>
      </c>
      <c r="I24" s="258"/>
      <c r="J24" s="258">
        <f t="shared" ref="J24:J50" si="6">C24+H24-I24</f>
        <v>5820</v>
      </c>
      <c r="K24" s="270"/>
      <c r="L24" s="269"/>
    </row>
    <row r="25" spans="1:12" s="256" customFormat="1" ht="13.5">
      <c r="A25" s="263"/>
      <c r="B25" s="261"/>
      <c r="C25" s="258">
        <f t="shared" si="4"/>
        <v>5820</v>
      </c>
      <c r="D25" s="227"/>
      <c r="E25" s="227"/>
      <c r="F25" s="227"/>
      <c r="G25" s="258"/>
      <c r="H25" s="258">
        <f t="shared" si="5"/>
        <v>0</v>
      </c>
      <c r="I25" s="258"/>
      <c r="J25" s="258">
        <f t="shared" si="6"/>
        <v>5820</v>
      </c>
      <c r="K25" s="270"/>
      <c r="L25" s="269"/>
    </row>
    <row r="26" spans="1:12" s="256" customFormat="1" ht="13.5">
      <c r="A26" s="263"/>
      <c r="B26" s="261"/>
      <c r="C26" s="258">
        <f t="shared" si="4"/>
        <v>5820</v>
      </c>
      <c r="D26" s="227"/>
      <c r="E26" s="227"/>
      <c r="F26" s="227"/>
      <c r="G26" s="258"/>
      <c r="H26" s="258">
        <f t="shared" si="5"/>
        <v>0</v>
      </c>
      <c r="I26" s="258"/>
      <c r="J26" s="258">
        <f t="shared" si="6"/>
        <v>5820</v>
      </c>
      <c r="K26" s="270"/>
      <c r="L26" s="269"/>
    </row>
    <row r="27" spans="1:12" s="256" customFormat="1" ht="13.5">
      <c r="A27" s="263"/>
      <c r="B27" s="261"/>
      <c r="C27" s="258">
        <f t="shared" si="4"/>
        <v>5820</v>
      </c>
      <c r="D27" s="227"/>
      <c r="E27" s="227"/>
      <c r="F27" s="227"/>
      <c r="G27" s="258"/>
      <c r="H27" s="258">
        <f t="shared" si="5"/>
        <v>0</v>
      </c>
      <c r="I27" s="258"/>
      <c r="J27" s="258">
        <f t="shared" si="6"/>
        <v>5820</v>
      </c>
      <c r="K27" s="270"/>
      <c r="L27" s="269"/>
    </row>
    <row r="28" spans="1:12" s="256" customFormat="1" ht="13.5">
      <c r="A28" s="263"/>
      <c r="B28" s="261"/>
      <c r="C28" s="258">
        <f t="shared" si="4"/>
        <v>5820</v>
      </c>
      <c r="D28" s="227"/>
      <c r="E28" s="227"/>
      <c r="F28" s="227"/>
      <c r="G28" s="258"/>
      <c r="H28" s="258">
        <f t="shared" si="5"/>
        <v>0</v>
      </c>
      <c r="I28" s="258"/>
      <c r="J28" s="258">
        <f t="shared" si="6"/>
        <v>5820</v>
      </c>
      <c r="K28" s="270"/>
      <c r="L28" s="269"/>
    </row>
    <row r="29" spans="1:12" ht="20.25" customHeight="1">
      <c r="A29" s="263"/>
      <c r="B29" s="261"/>
      <c r="C29" s="258">
        <f t="shared" si="4"/>
        <v>5820</v>
      </c>
      <c r="D29" s="227"/>
      <c r="E29" s="227"/>
      <c r="F29" s="227"/>
      <c r="G29" s="258"/>
      <c r="H29" s="258">
        <f t="shared" si="5"/>
        <v>0</v>
      </c>
      <c r="I29" s="258"/>
      <c r="J29" s="258">
        <f t="shared" si="6"/>
        <v>5820</v>
      </c>
      <c r="K29" s="270"/>
    </row>
    <row r="30" spans="1:12" ht="20.25" customHeight="1">
      <c r="A30" s="263"/>
      <c r="B30" s="261"/>
      <c r="C30" s="258">
        <f t="shared" si="4"/>
        <v>5820</v>
      </c>
      <c r="D30" s="227"/>
      <c r="E30" s="227"/>
      <c r="F30" s="227"/>
      <c r="G30" s="258"/>
      <c r="H30" s="258">
        <f t="shared" si="5"/>
        <v>0</v>
      </c>
      <c r="I30" s="258"/>
      <c r="J30" s="258">
        <f t="shared" si="6"/>
        <v>5820</v>
      </c>
      <c r="K30" s="270"/>
    </row>
    <row r="31" spans="1:12" ht="20.25" customHeight="1">
      <c r="A31" s="263"/>
      <c r="B31" s="261"/>
      <c r="C31" s="258">
        <f t="shared" si="4"/>
        <v>5820</v>
      </c>
      <c r="D31" s="227"/>
      <c r="E31" s="227"/>
      <c r="F31" s="227"/>
      <c r="G31" s="258"/>
      <c r="H31" s="258">
        <f t="shared" si="5"/>
        <v>0</v>
      </c>
      <c r="I31" s="258"/>
      <c r="J31" s="258">
        <f t="shared" si="6"/>
        <v>5820</v>
      </c>
      <c r="K31" s="270"/>
    </row>
    <row r="32" spans="1:12" ht="20.25" customHeight="1">
      <c r="A32" s="263"/>
      <c r="B32" s="261"/>
      <c r="C32" s="258">
        <f t="shared" si="4"/>
        <v>5820</v>
      </c>
      <c r="D32" s="227"/>
      <c r="E32" s="227"/>
      <c r="F32" s="227"/>
      <c r="G32" s="258"/>
      <c r="H32" s="258">
        <f t="shared" si="5"/>
        <v>0</v>
      </c>
      <c r="I32" s="258"/>
      <c r="J32" s="258">
        <f t="shared" si="6"/>
        <v>5820</v>
      </c>
      <c r="K32" s="270"/>
    </row>
    <row r="33" spans="1:11" ht="20.25" customHeight="1">
      <c r="A33" s="263"/>
      <c r="B33" s="261"/>
      <c r="C33" s="258">
        <f t="shared" si="4"/>
        <v>5820</v>
      </c>
      <c r="D33" s="227"/>
      <c r="E33" s="227"/>
      <c r="F33" s="227"/>
      <c r="G33" s="258"/>
      <c r="H33" s="258">
        <f t="shared" si="5"/>
        <v>0</v>
      </c>
      <c r="I33" s="258"/>
      <c r="J33" s="258">
        <f t="shared" si="6"/>
        <v>5820</v>
      </c>
      <c r="K33" s="270"/>
    </row>
    <row r="34" spans="1:11" ht="20.25" customHeight="1">
      <c r="A34" s="263"/>
      <c r="B34" s="261"/>
      <c r="C34" s="258">
        <f t="shared" si="4"/>
        <v>5820</v>
      </c>
      <c r="D34" s="227"/>
      <c r="E34" s="227"/>
      <c r="F34" s="227"/>
      <c r="G34" s="258"/>
      <c r="H34" s="258">
        <f t="shared" si="5"/>
        <v>0</v>
      </c>
      <c r="I34" s="258"/>
      <c r="J34" s="258">
        <f t="shared" si="6"/>
        <v>5820</v>
      </c>
      <c r="K34" s="270"/>
    </row>
    <row r="35" spans="1:11" ht="20.25" customHeight="1">
      <c r="A35" s="263"/>
      <c r="B35" s="261"/>
      <c r="C35" s="258">
        <f t="shared" si="4"/>
        <v>5820</v>
      </c>
      <c r="D35" s="227"/>
      <c r="E35" s="227"/>
      <c r="F35" s="227"/>
      <c r="G35" s="258"/>
      <c r="H35" s="258">
        <f t="shared" si="5"/>
        <v>0</v>
      </c>
      <c r="I35" s="258"/>
      <c r="J35" s="258">
        <f t="shared" si="6"/>
        <v>5820</v>
      </c>
      <c r="K35" s="270"/>
    </row>
    <row r="36" spans="1:11" ht="20.25" customHeight="1">
      <c r="A36" s="263"/>
      <c r="B36" s="261"/>
      <c r="C36" s="258">
        <f t="shared" si="4"/>
        <v>5820</v>
      </c>
      <c r="D36" s="227"/>
      <c r="E36" s="227"/>
      <c r="F36" s="227"/>
      <c r="G36" s="258"/>
      <c r="H36" s="258">
        <f t="shared" si="5"/>
        <v>0</v>
      </c>
      <c r="I36" s="258"/>
      <c r="J36" s="258">
        <f t="shared" si="6"/>
        <v>5820</v>
      </c>
      <c r="K36" s="270"/>
    </row>
    <row r="37" spans="1:11" ht="20.25" customHeight="1">
      <c r="A37" s="263"/>
      <c r="B37" s="261"/>
      <c r="C37" s="258">
        <f t="shared" si="4"/>
        <v>5820</v>
      </c>
      <c r="D37" s="227"/>
      <c r="E37" s="227"/>
      <c r="F37" s="227"/>
      <c r="G37" s="258"/>
      <c r="H37" s="258">
        <f t="shared" si="5"/>
        <v>0</v>
      </c>
      <c r="I37" s="258"/>
      <c r="J37" s="258">
        <f t="shared" si="6"/>
        <v>5820</v>
      </c>
      <c r="K37" s="270"/>
    </row>
    <row r="38" spans="1:11" ht="20.25" customHeight="1">
      <c r="A38" s="263"/>
      <c r="B38" s="261"/>
      <c r="C38" s="258">
        <f t="shared" si="4"/>
        <v>5820</v>
      </c>
      <c r="D38" s="227"/>
      <c r="E38" s="227"/>
      <c r="F38" s="227"/>
      <c r="G38" s="258"/>
      <c r="H38" s="258">
        <f t="shared" si="5"/>
        <v>0</v>
      </c>
      <c r="I38" s="258"/>
      <c r="J38" s="258">
        <f t="shared" si="6"/>
        <v>5820</v>
      </c>
      <c r="K38" s="270"/>
    </row>
    <row r="39" spans="1:11" ht="20.25" customHeight="1">
      <c r="A39" s="263"/>
      <c r="B39" s="261"/>
      <c r="C39" s="258">
        <f t="shared" si="4"/>
        <v>5820</v>
      </c>
      <c r="D39" s="227"/>
      <c r="E39" s="227"/>
      <c r="F39" s="227"/>
      <c r="G39" s="258"/>
      <c r="H39" s="258">
        <f t="shared" si="5"/>
        <v>0</v>
      </c>
      <c r="I39" s="258"/>
      <c r="J39" s="258">
        <f t="shared" si="6"/>
        <v>5820</v>
      </c>
      <c r="K39" s="270"/>
    </row>
    <row r="40" spans="1:11" ht="20.25" customHeight="1">
      <c r="A40" s="227"/>
      <c r="B40" s="261"/>
      <c r="C40" s="258">
        <f t="shared" si="4"/>
        <v>5820</v>
      </c>
      <c r="D40" s="227"/>
      <c r="E40" s="227"/>
      <c r="F40" s="227"/>
      <c r="G40" s="258"/>
      <c r="H40" s="258">
        <f t="shared" si="5"/>
        <v>0</v>
      </c>
      <c r="I40" s="258"/>
      <c r="J40" s="258">
        <f t="shared" si="6"/>
        <v>5820</v>
      </c>
      <c r="K40" s="270"/>
    </row>
    <row r="41" spans="1:11" ht="20.25" customHeight="1">
      <c r="A41" s="227"/>
      <c r="B41" s="261"/>
      <c r="C41" s="258">
        <f t="shared" si="4"/>
        <v>5820</v>
      </c>
      <c r="D41" s="227"/>
      <c r="E41" s="227"/>
      <c r="F41" s="227"/>
      <c r="G41" s="258"/>
      <c r="H41" s="258">
        <f t="shared" si="5"/>
        <v>0</v>
      </c>
      <c r="I41" s="258"/>
      <c r="J41" s="258">
        <f t="shared" si="6"/>
        <v>5820</v>
      </c>
      <c r="K41" s="270"/>
    </row>
    <row r="42" spans="1:11" ht="20.25" customHeight="1">
      <c r="A42" s="227"/>
      <c r="B42" s="261"/>
      <c r="C42" s="258">
        <f t="shared" si="4"/>
        <v>5820</v>
      </c>
      <c r="D42" s="227"/>
      <c r="E42" s="227"/>
      <c r="F42" s="227"/>
      <c r="G42" s="258"/>
      <c r="H42" s="258">
        <f t="shared" si="5"/>
        <v>0</v>
      </c>
      <c r="I42" s="258"/>
      <c r="J42" s="258">
        <f t="shared" si="6"/>
        <v>5820</v>
      </c>
      <c r="K42" s="270"/>
    </row>
    <row r="43" spans="1:11" ht="20.25" customHeight="1">
      <c r="A43" s="227"/>
      <c r="B43" s="261"/>
      <c r="C43" s="258">
        <f t="shared" si="4"/>
        <v>5820</v>
      </c>
      <c r="D43" s="227"/>
      <c r="E43" s="227"/>
      <c r="F43" s="227"/>
      <c r="G43" s="258"/>
      <c r="H43" s="258">
        <f t="shared" si="5"/>
        <v>0</v>
      </c>
      <c r="I43" s="258"/>
      <c r="J43" s="258">
        <f t="shared" si="6"/>
        <v>5820</v>
      </c>
      <c r="K43" s="270"/>
    </row>
    <row r="44" spans="1:11" ht="20.25" customHeight="1">
      <c r="A44" s="227"/>
      <c r="B44" s="261"/>
      <c r="C44" s="258">
        <f t="shared" si="4"/>
        <v>5820</v>
      </c>
      <c r="D44" s="227"/>
      <c r="E44" s="227"/>
      <c r="F44" s="227"/>
      <c r="G44" s="258"/>
      <c r="H44" s="258">
        <f t="shared" si="5"/>
        <v>0</v>
      </c>
      <c r="I44" s="258"/>
      <c r="J44" s="258">
        <f t="shared" si="6"/>
        <v>5820</v>
      </c>
      <c r="K44" s="270"/>
    </row>
    <row r="45" spans="1:11" ht="20.25" customHeight="1">
      <c r="A45" s="227"/>
      <c r="B45" s="261"/>
      <c r="C45" s="258">
        <f t="shared" si="4"/>
        <v>5820</v>
      </c>
      <c r="D45" s="227"/>
      <c r="E45" s="227"/>
      <c r="F45" s="227"/>
      <c r="G45" s="258"/>
      <c r="H45" s="258">
        <f t="shared" si="5"/>
        <v>0</v>
      </c>
      <c r="I45" s="258"/>
      <c r="J45" s="258">
        <f t="shared" si="6"/>
        <v>5820</v>
      </c>
      <c r="K45" s="270"/>
    </row>
    <row r="46" spans="1:11" ht="20.25" customHeight="1">
      <c r="A46" s="227"/>
      <c r="B46" s="261"/>
      <c r="C46" s="258">
        <f t="shared" si="4"/>
        <v>5820</v>
      </c>
      <c r="D46" s="227"/>
      <c r="E46" s="227"/>
      <c r="F46" s="227"/>
      <c r="G46" s="258"/>
      <c r="H46" s="258">
        <f t="shared" si="5"/>
        <v>0</v>
      </c>
      <c r="I46" s="258"/>
      <c r="J46" s="258">
        <f t="shared" si="6"/>
        <v>5820</v>
      </c>
      <c r="K46" s="270"/>
    </row>
    <row r="47" spans="1:11" ht="20.25" customHeight="1">
      <c r="A47" s="227"/>
      <c r="B47" s="261"/>
      <c r="C47" s="258">
        <f t="shared" si="4"/>
        <v>5820</v>
      </c>
      <c r="D47" s="227"/>
      <c r="E47" s="227"/>
      <c r="F47" s="227"/>
      <c r="G47" s="258"/>
      <c r="H47" s="258">
        <f t="shared" si="5"/>
        <v>0</v>
      </c>
      <c r="I47" s="258"/>
      <c r="J47" s="258">
        <f t="shared" si="6"/>
        <v>5820</v>
      </c>
      <c r="K47" s="270"/>
    </row>
    <row r="48" spans="1:11" ht="20.25" customHeight="1">
      <c r="A48" s="227"/>
      <c r="B48" s="261"/>
      <c r="C48" s="258">
        <f t="shared" si="4"/>
        <v>5820</v>
      </c>
      <c r="D48" s="227"/>
      <c r="E48" s="227"/>
      <c r="F48" s="227"/>
      <c r="G48" s="258"/>
      <c r="H48" s="258">
        <f t="shared" si="5"/>
        <v>0</v>
      </c>
      <c r="I48" s="258"/>
      <c r="J48" s="258">
        <f t="shared" si="6"/>
        <v>5820</v>
      </c>
      <c r="K48" s="270"/>
    </row>
    <row r="49" spans="1:11" ht="20.25" customHeight="1">
      <c r="A49" s="227"/>
      <c r="B49" s="261"/>
      <c r="C49" s="258">
        <f t="shared" si="4"/>
        <v>5820</v>
      </c>
      <c r="D49" s="227"/>
      <c r="E49" s="227"/>
      <c r="F49" s="227"/>
      <c r="G49" s="258"/>
      <c r="H49" s="258">
        <f t="shared" si="5"/>
        <v>0</v>
      </c>
      <c r="I49" s="258"/>
      <c r="J49" s="258">
        <f t="shared" si="6"/>
        <v>5820</v>
      </c>
      <c r="K49" s="270"/>
    </row>
    <row r="50" spans="1:11" ht="20.25" customHeight="1">
      <c r="A50" s="227"/>
      <c r="B50" s="261"/>
      <c r="C50" s="258">
        <f t="shared" si="4"/>
        <v>5820</v>
      </c>
      <c r="D50" s="227"/>
      <c r="E50" s="227"/>
      <c r="F50" s="227"/>
      <c r="G50" s="258"/>
      <c r="H50" s="258">
        <f t="shared" si="5"/>
        <v>0</v>
      </c>
      <c r="I50" s="258"/>
      <c r="J50" s="258">
        <f t="shared" si="6"/>
        <v>5820</v>
      </c>
      <c r="K50" s="270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5820</v>
      </c>
      <c r="I51" s="20">
        <f>SUM(I1:I50)</f>
        <v>0</v>
      </c>
      <c r="J51" s="20">
        <f>H51-I51</f>
        <v>5820</v>
      </c>
      <c r="K51" s="25"/>
    </row>
  </sheetData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A51" sqref="A51:IV51"/>
    </sheetView>
  </sheetViews>
  <sheetFormatPr defaultColWidth="9" defaultRowHeight="14.25"/>
  <cols>
    <col min="1" max="1" width="10.5" style="142" customWidth="1"/>
    <col min="2" max="2" width="13.5" style="254" customWidth="1"/>
    <col min="3" max="3" width="12.375" style="255" customWidth="1"/>
    <col min="4" max="4" width="19.125" style="142" customWidth="1"/>
    <col min="5" max="5" width="9.75" style="142" customWidth="1"/>
    <col min="6" max="6" width="9" style="142" customWidth="1"/>
    <col min="7" max="8" width="9" style="255" customWidth="1"/>
    <col min="9" max="9" width="14.875" style="255" customWidth="1"/>
    <col min="10" max="10" width="14.125" style="255" customWidth="1"/>
    <col min="11" max="11" width="12.375" customWidth="1"/>
  </cols>
  <sheetData>
    <row r="1" spans="1:11" ht="20.25">
      <c r="A1" s="429" t="s">
        <v>411</v>
      </c>
      <c r="B1" s="438"/>
      <c r="C1" s="439"/>
      <c r="D1" s="429"/>
      <c r="E1" s="429"/>
      <c r="F1" s="429"/>
      <c r="G1" s="439"/>
      <c r="H1" s="439"/>
      <c r="I1" s="439"/>
      <c r="J1" s="439"/>
    </row>
    <row r="2" spans="1:11" s="34" customFormat="1">
      <c r="A2" s="408" t="s">
        <v>1</v>
      </c>
      <c r="B2" s="410" t="s">
        <v>331</v>
      </c>
      <c r="C2" s="441" t="s">
        <v>356</v>
      </c>
      <c r="D2" s="408" t="s">
        <v>332</v>
      </c>
      <c r="E2" s="27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 s="34" customFormat="1">
      <c r="A3" s="409"/>
      <c r="B3" s="411"/>
      <c r="C3" s="442"/>
      <c r="D3" s="409"/>
      <c r="E3" s="29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 s="34" customFormat="1">
      <c r="A4" s="8"/>
      <c r="B4" s="9"/>
      <c r="C4" s="10"/>
      <c r="E4" s="11"/>
      <c r="F4" s="11"/>
      <c r="G4" s="10"/>
      <c r="H4" s="10">
        <f>F4*G4</f>
        <v>0</v>
      </c>
      <c r="I4" s="10"/>
      <c r="J4" s="10">
        <f t="shared" ref="J4:J16" si="0">C4+H4-I4</f>
        <v>0</v>
      </c>
      <c r="K4" s="205"/>
    </row>
    <row r="5" spans="1:11" s="34" customFormat="1">
      <c r="A5" s="8"/>
      <c r="B5" s="9"/>
      <c r="C5" s="10">
        <f t="shared" ref="C5:C16" si="1">J4</f>
        <v>0</v>
      </c>
      <c r="D5" s="8"/>
      <c r="E5" s="11"/>
      <c r="F5" s="11"/>
      <c r="G5" s="10"/>
      <c r="H5" s="10">
        <f>F5*G5</f>
        <v>0</v>
      </c>
      <c r="I5" s="10"/>
      <c r="J5" s="10">
        <f t="shared" si="0"/>
        <v>0</v>
      </c>
      <c r="K5" s="205"/>
    </row>
    <row r="6" spans="1:11" s="34" customFormat="1">
      <c r="A6" s="8"/>
      <c r="B6" s="9"/>
      <c r="C6" s="10">
        <f t="shared" si="1"/>
        <v>0</v>
      </c>
      <c r="D6" s="8"/>
      <c r="E6" s="11"/>
      <c r="F6" s="11"/>
      <c r="G6" s="10"/>
      <c r="H6" s="10">
        <f t="shared" ref="H6:H16" si="2">F6*G6</f>
        <v>0</v>
      </c>
      <c r="I6" s="10"/>
      <c r="J6" s="10">
        <f t="shared" si="0"/>
        <v>0</v>
      </c>
      <c r="K6" s="205"/>
    </row>
    <row r="7" spans="1:11" s="34" customFormat="1">
      <c r="A7" s="8"/>
      <c r="B7" s="9"/>
      <c r="C7" s="10">
        <f t="shared" si="1"/>
        <v>0</v>
      </c>
      <c r="D7" s="8"/>
      <c r="E7" s="11"/>
      <c r="F7" s="11"/>
      <c r="G7" s="10"/>
      <c r="H7" s="10">
        <f t="shared" si="2"/>
        <v>0</v>
      </c>
      <c r="I7" s="10"/>
      <c r="J7" s="10">
        <f t="shared" si="0"/>
        <v>0</v>
      </c>
      <c r="K7" s="205"/>
    </row>
    <row r="8" spans="1:11" s="34" customFormat="1">
      <c r="A8" s="8"/>
      <c r="B8" s="9"/>
      <c r="C8" s="10">
        <f t="shared" si="1"/>
        <v>0</v>
      </c>
      <c r="D8" s="8"/>
      <c r="E8" s="11"/>
      <c r="F8" s="11"/>
      <c r="G8" s="10"/>
      <c r="H8" s="10">
        <f t="shared" si="2"/>
        <v>0</v>
      </c>
      <c r="I8" s="10"/>
      <c r="J8" s="10">
        <f t="shared" si="0"/>
        <v>0</v>
      </c>
      <c r="K8" s="205"/>
    </row>
    <row r="9" spans="1:11" s="34" customFormat="1">
      <c r="A9" s="8"/>
      <c r="B9" s="9"/>
      <c r="C9" s="10">
        <f t="shared" si="1"/>
        <v>0</v>
      </c>
      <c r="D9" s="8"/>
      <c r="E9" s="11"/>
      <c r="F9" s="11"/>
      <c r="G9" s="10"/>
      <c r="H9" s="10">
        <f t="shared" si="2"/>
        <v>0</v>
      </c>
      <c r="I9" s="10"/>
      <c r="J9" s="10">
        <f t="shared" si="0"/>
        <v>0</v>
      </c>
      <c r="K9" s="205"/>
    </row>
    <row r="10" spans="1:11" s="34" customFormat="1">
      <c r="A10" s="8"/>
      <c r="B10" s="9"/>
      <c r="C10" s="10">
        <f t="shared" si="1"/>
        <v>0</v>
      </c>
      <c r="D10" s="8"/>
      <c r="E10" s="11"/>
      <c r="F10" s="11"/>
      <c r="G10" s="10"/>
      <c r="H10" s="10">
        <f t="shared" si="2"/>
        <v>0</v>
      </c>
      <c r="I10" s="10"/>
      <c r="J10" s="10">
        <f t="shared" si="0"/>
        <v>0</v>
      </c>
      <c r="K10" s="205"/>
    </row>
    <row r="11" spans="1:11" s="34" customFormat="1">
      <c r="A11" s="14"/>
      <c r="B11" s="9"/>
      <c r="C11" s="10">
        <f t="shared" si="1"/>
        <v>0</v>
      </c>
      <c r="D11" s="8"/>
      <c r="E11" s="11"/>
      <c r="F11" s="11"/>
      <c r="G11" s="10"/>
      <c r="H11" s="10">
        <f t="shared" si="2"/>
        <v>0</v>
      </c>
      <c r="I11" s="10"/>
      <c r="J11" s="10">
        <f t="shared" si="0"/>
        <v>0</v>
      </c>
      <c r="K11" s="205"/>
    </row>
    <row r="12" spans="1:11" s="34" customFormat="1">
      <c r="A12" s="14"/>
      <c r="B12" s="9"/>
      <c r="C12" s="10">
        <f t="shared" si="1"/>
        <v>0</v>
      </c>
      <c r="D12" s="8"/>
      <c r="E12" s="11"/>
      <c r="F12" s="11"/>
      <c r="G12" s="10"/>
      <c r="H12" s="10">
        <f t="shared" si="2"/>
        <v>0</v>
      </c>
      <c r="I12" s="10"/>
      <c r="J12" s="10">
        <f t="shared" si="0"/>
        <v>0</v>
      </c>
      <c r="K12" s="205"/>
    </row>
    <row r="13" spans="1:11" s="34" customFormat="1">
      <c r="A13" s="14"/>
      <c r="B13" s="9"/>
      <c r="C13" s="10">
        <f t="shared" si="1"/>
        <v>0</v>
      </c>
      <c r="D13" s="8"/>
      <c r="E13" s="11"/>
      <c r="F13" s="11"/>
      <c r="G13" s="10"/>
      <c r="H13" s="10">
        <f t="shared" si="2"/>
        <v>0</v>
      </c>
      <c r="I13" s="10"/>
      <c r="J13" s="10">
        <f t="shared" si="0"/>
        <v>0</v>
      </c>
      <c r="K13" s="205"/>
    </row>
    <row r="14" spans="1:11" s="34" customFormat="1">
      <c r="A14" s="8"/>
      <c r="B14" s="9"/>
      <c r="C14" s="10">
        <f t="shared" si="1"/>
        <v>0</v>
      </c>
      <c r="D14" s="8"/>
      <c r="E14" s="11"/>
      <c r="F14" s="23"/>
      <c r="G14" s="10"/>
      <c r="H14" s="10">
        <f t="shared" si="2"/>
        <v>0</v>
      </c>
      <c r="I14" s="10"/>
      <c r="J14" s="10">
        <f t="shared" si="0"/>
        <v>0</v>
      </c>
      <c r="K14" s="205"/>
    </row>
    <row r="15" spans="1:11" s="34" customFormat="1">
      <c r="A15" s="8"/>
      <c r="B15" s="9"/>
      <c r="C15" s="10">
        <f t="shared" si="1"/>
        <v>0</v>
      </c>
      <c r="D15" s="8"/>
      <c r="E15" s="11"/>
      <c r="F15" s="11"/>
      <c r="G15" s="10"/>
      <c r="H15" s="10">
        <f t="shared" si="2"/>
        <v>0</v>
      </c>
      <c r="I15" s="10"/>
      <c r="J15" s="10">
        <f t="shared" si="0"/>
        <v>0</v>
      </c>
      <c r="K15" s="205"/>
    </row>
    <row r="16" spans="1:11" s="34" customFormat="1">
      <c r="A16" s="8"/>
      <c r="B16" s="9"/>
      <c r="C16" s="10">
        <f t="shared" si="1"/>
        <v>0</v>
      </c>
      <c r="D16" s="8"/>
      <c r="E16" s="11"/>
      <c r="F16" s="11"/>
      <c r="G16" s="10"/>
      <c r="H16" s="10">
        <f t="shared" si="2"/>
        <v>0</v>
      </c>
      <c r="I16" s="10"/>
      <c r="J16" s="10">
        <f t="shared" si="0"/>
        <v>0</v>
      </c>
      <c r="K16" s="205"/>
    </row>
    <row r="17" spans="1:11" s="34" customFormat="1">
      <c r="A17" s="8"/>
      <c r="B17" s="9"/>
      <c r="C17" s="10">
        <f t="shared" ref="C17:C50" si="3">J16</f>
        <v>0</v>
      </c>
      <c r="D17" s="8"/>
      <c r="E17" s="11"/>
      <c r="F17" s="23"/>
      <c r="G17" s="10"/>
      <c r="H17" s="10">
        <f t="shared" ref="H17:H50" si="4">F17*G17</f>
        <v>0</v>
      </c>
      <c r="I17" s="10"/>
      <c r="J17" s="10">
        <f t="shared" ref="J17:J50" si="5">C17+H17-I17</f>
        <v>0</v>
      </c>
      <c r="K17" s="205"/>
    </row>
    <row r="18" spans="1:11" s="34" customFormat="1">
      <c r="A18" s="8"/>
      <c r="B18" s="9"/>
      <c r="C18" s="10">
        <f t="shared" si="3"/>
        <v>0</v>
      </c>
      <c r="D18" s="8"/>
      <c r="E18" s="11"/>
      <c r="F18" s="11"/>
      <c r="G18" s="10"/>
      <c r="H18" s="10">
        <f t="shared" si="4"/>
        <v>0</v>
      </c>
      <c r="I18" s="10"/>
      <c r="J18" s="10">
        <f t="shared" si="5"/>
        <v>0</v>
      </c>
      <c r="K18" s="205"/>
    </row>
    <row r="19" spans="1:11" s="34" customFormat="1">
      <c r="A19" s="8"/>
      <c r="B19" s="9"/>
      <c r="C19" s="10">
        <f t="shared" si="3"/>
        <v>0</v>
      </c>
      <c r="D19" s="8"/>
      <c r="E19" s="11"/>
      <c r="F19" s="11"/>
      <c r="G19" s="10"/>
      <c r="H19" s="10">
        <f t="shared" si="4"/>
        <v>0</v>
      </c>
      <c r="I19" s="10"/>
      <c r="J19" s="10">
        <f t="shared" si="5"/>
        <v>0</v>
      </c>
      <c r="K19" s="205"/>
    </row>
    <row r="20" spans="1:11">
      <c r="A20" s="8"/>
      <c r="B20" s="9"/>
      <c r="C20" s="10">
        <f t="shared" si="3"/>
        <v>0</v>
      </c>
      <c r="D20" s="8"/>
      <c r="E20" s="11"/>
      <c r="F20" s="23"/>
      <c r="G20" s="10"/>
      <c r="H20" s="10">
        <f t="shared" si="4"/>
        <v>0</v>
      </c>
      <c r="I20" s="10"/>
      <c r="J20" s="10">
        <f t="shared" si="5"/>
        <v>0</v>
      </c>
      <c r="K20" s="217"/>
    </row>
    <row r="21" spans="1:11">
      <c r="A21" s="8"/>
      <c r="B21" s="9"/>
      <c r="C21" s="10">
        <f t="shared" si="3"/>
        <v>0</v>
      </c>
      <c r="D21" s="8"/>
      <c r="E21" s="11"/>
      <c r="F21" s="11"/>
      <c r="G21" s="10"/>
      <c r="H21" s="10">
        <f t="shared" si="4"/>
        <v>0</v>
      </c>
      <c r="I21" s="10"/>
      <c r="J21" s="10">
        <f t="shared" si="5"/>
        <v>0</v>
      </c>
      <c r="K21" s="217"/>
    </row>
    <row r="22" spans="1:11">
      <c r="A22" s="8"/>
      <c r="B22" s="9"/>
      <c r="C22" s="10">
        <f t="shared" si="3"/>
        <v>0</v>
      </c>
      <c r="D22" s="8"/>
      <c r="E22" s="11"/>
      <c r="F22" s="11"/>
      <c r="G22" s="10"/>
      <c r="H22" s="10">
        <f t="shared" si="4"/>
        <v>0</v>
      </c>
      <c r="I22" s="10"/>
      <c r="J22" s="10">
        <f t="shared" si="5"/>
        <v>0</v>
      </c>
      <c r="K22" s="217"/>
    </row>
    <row r="23" spans="1:11">
      <c r="A23" s="8"/>
      <c r="B23" s="9"/>
      <c r="C23" s="10">
        <f t="shared" si="3"/>
        <v>0</v>
      </c>
      <c r="D23" s="8"/>
      <c r="E23" s="11"/>
      <c r="F23" s="23"/>
      <c r="G23" s="10"/>
      <c r="H23" s="10">
        <f t="shared" si="4"/>
        <v>0</v>
      </c>
      <c r="I23" s="10"/>
      <c r="J23" s="10">
        <f t="shared" si="5"/>
        <v>0</v>
      </c>
      <c r="K23" s="217"/>
    </row>
    <row r="24" spans="1:11">
      <c r="A24" s="8"/>
      <c r="B24" s="9"/>
      <c r="C24" s="10">
        <f t="shared" si="3"/>
        <v>0</v>
      </c>
      <c r="D24" s="8"/>
      <c r="E24" s="11"/>
      <c r="F24" s="11"/>
      <c r="G24" s="10"/>
      <c r="H24" s="10">
        <f t="shared" si="4"/>
        <v>0</v>
      </c>
      <c r="I24" s="10"/>
      <c r="J24" s="10">
        <f t="shared" si="5"/>
        <v>0</v>
      </c>
      <c r="K24" s="217"/>
    </row>
    <row r="25" spans="1:11">
      <c r="A25" s="8"/>
      <c r="B25" s="9"/>
      <c r="C25" s="10">
        <f t="shared" si="3"/>
        <v>0</v>
      </c>
      <c r="D25" s="8"/>
      <c r="E25" s="11"/>
      <c r="F25" s="11"/>
      <c r="G25" s="10"/>
      <c r="H25" s="10">
        <f t="shared" si="4"/>
        <v>0</v>
      </c>
      <c r="I25" s="10"/>
      <c r="J25" s="10">
        <f t="shared" si="5"/>
        <v>0</v>
      </c>
      <c r="K25" s="217"/>
    </row>
    <row r="26" spans="1:11">
      <c r="A26" s="8"/>
      <c r="B26" s="9"/>
      <c r="C26" s="10">
        <f t="shared" si="3"/>
        <v>0</v>
      </c>
      <c r="D26" s="8"/>
      <c r="E26" s="11"/>
      <c r="F26" s="23"/>
      <c r="G26" s="10"/>
      <c r="H26" s="10">
        <f t="shared" si="4"/>
        <v>0</v>
      </c>
      <c r="I26" s="10"/>
      <c r="J26" s="10">
        <f t="shared" si="5"/>
        <v>0</v>
      </c>
      <c r="K26" s="217"/>
    </row>
    <row r="27" spans="1:11">
      <c r="A27" s="8"/>
      <c r="B27" s="9"/>
      <c r="C27" s="10">
        <f t="shared" si="3"/>
        <v>0</v>
      </c>
      <c r="D27" s="8"/>
      <c r="E27" s="11"/>
      <c r="F27" s="11"/>
      <c r="G27" s="10"/>
      <c r="H27" s="10">
        <f t="shared" si="4"/>
        <v>0</v>
      </c>
      <c r="I27" s="10"/>
      <c r="J27" s="10">
        <f t="shared" si="5"/>
        <v>0</v>
      </c>
      <c r="K27" s="217"/>
    </row>
    <row r="28" spans="1:11">
      <c r="A28" s="8"/>
      <c r="B28" s="9"/>
      <c r="C28" s="10">
        <f t="shared" si="3"/>
        <v>0</v>
      </c>
      <c r="D28" s="8"/>
      <c r="E28" s="11"/>
      <c r="F28" s="11"/>
      <c r="G28" s="10"/>
      <c r="H28" s="10">
        <f t="shared" si="4"/>
        <v>0</v>
      </c>
      <c r="I28" s="10"/>
      <c r="J28" s="10">
        <f t="shared" si="5"/>
        <v>0</v>
      </c>
      <c r="K28" s="217"/>
    </row>
    <row r="29" spans="1:11">
      <c r="A29" s="8"/>
      <c r="B29" s="9"/>
      <c r="C29" s="10">
        <f t="shared" si="3"/>
        <v>0</v>
      </c>
      <c r="D29" s="8"/>
      <c r="E29" s="11"/>
      <c r="F29" s="23"/>
      <c r="G29" s="10"/>
      <c r="H29" s="10">
        <f t="shared" si="4"/>
        <v>0</v>
      </c>
      <c r="I29" s="10"/>
      <c r="J29" s="10">
        <f t="shared" si="5"/>
        <v>0</v>
      </c>
      <c r="K29" s="217"/>
    </row>
    <row r="30" spans="1:11">
      <c r="A30" s="8"/>
      <c r="B30" s="9"/>
      <c r="C30" s="10">
        <f t="shared" si="3"/>
        <v>0</v>
      </c>
      <c r="D30" s="8"/>
      <c r="E30" s="11"/>
      <c r="F30" s="11"/>
      <c r="G30" s="10"/>
      <c r="H30" s="10">
        <f t="shared" si="4"/>
        <v>0</v>
      </c>
      <c r="I30" s="10"/>
      <c r="J30" s="10">
        <f t="shared" si="5"/>
        <v>0</v>
      </c>
      <c r="K30" s="217"/>
    </row>
    <row r="31" spans="1:11">
      <c r="A31" s="8"/>
      <c r="B31" s="9"/>
      <c r="C31" s="10">
        <f t="shared" si="3"/>
        <v>0</v>
      </c>
      <c r="D31" s="8"/>
      <c r="E31" s="11"/>
      <c r="F31" s="11"/>
      <c r="G31" s="10"/>
      <c r="H31" s="10">
        <f t="shared" si="4"/>
        <v>0</v>
      </c>
      <c r="I31" s="10"/>
      <c r="J31" s="10">
        <f t="shared" si="5"/>
        <v>0</v>
      </c>
      <c r="K31" s="217"/>
    </row>
    <row r="32" spans="1:11">
      <c r="A32" s="8"/>
      <c r="B32" s="9"/>
      <c r="C32" s="10">
        <f t="shared" si="3"/>
        <v>0</v>
      </c>
      <c r="D32" s="8"/>
      <c r="E32" s="11"/>
      <c r="F32" s="23"/>
      <c r="G32" s="10"/>
      <c r="H32" s="10">
        <f t="shared" si="4"/>
        <v>0</v>
      </c>
      <c r="I32" s="10"/>
      <c r="J32" s="10">
        <f t="shared" si="5"/>
        <v>0</v>
      </c>
      <c r="K32" s="217"/>
    </row>
    <row r="33" spans="1:11">
      <c r="A33" s="8"/>
      <c r="B33" s="9"/>
      <c r="C33" s="10">
        <f t="shared" si="3"/>
        <v>0</v>
      </c>
      <c r="D33" s="8"/>
      <c r="E33" s="11"/>
      <c r="F33" s="11"/>
      <c r="G33" s="10"/>
      <c r="H33" s="10">
        <f t="shared" si="4"/>
        <v>0</v>
      </c>
      <c r="I33" s="10"/>
      <c r="J33" s="10">
        <f t="shared" si="5"/>
        <v>0</v>
      </c>
      <c r="K33" s="217"/>
    </row>
    <row r="34" spans="1:11">
      <c r="A34" s="8"/>
      <c r="B34" s="9"/>
      <c r="C34" s="10">
        <f t="shared" si="3"/>
        <v>0</v>
      </c>
      <c r="D34" s="8"/>
      <c r="E34" s="11"/>
      <c r="F34" s="11"/>
      <c r="G34" s="10"/>
      <c r="H34" s="10">
        <f t="shared" si="4"/>
        <v>0</v>
      </c>
      <c r="I34" s="10"/>
      <c r="J34" s="10">
        <f t="shared" si="5"/>
        <v>0</v>
      </c>
      <c r="K34" s="217"/>
    </row>
    <row r="35" spans="1:11">
      <c r="A35" s="8"/>
      <c r="B35" s="9"/>
      <c r="C35" s="10">
        <f t="shared" si="3"/>
        <v>0</v>
      </c>
      <c r="D35" s="8"/>
      <c r="E35" s="11"/>
      <c r="F35" s="23"/>
      <c r="G35" s="10"/>
      <c r="H35" s="10">
        <f t="shared" si="4"/>
        <v>0</v>
      </c>
      <c r="I35" s="10"/>
      <c r="J35" s="10">
        <f t="shared" si="5"/>
        <v>0</v>
      </c>
      <c r="K35" s="217"/>
    </row>
    <row r="36" spans="1:11">
      <c r="A36" s="8"/>
      <c r="B36" s="9"/>
      <c r="C36" s="10">
        <f t="shared" si="3"/>
        <v>0</v>
      </c>
      <c r="D36" s="8"/>
      <c r="E36" s="11"/>
      <c r="F36" s="11"/>
      <c r="G36" s="10"/>
      <c r="H36" s="10">
        <f t="shared" si="4"/>
        <v>0</v>
      </c>
      <c r="I36" s="10"/>
      <c r="J36" s="10">
        <f t="shared" si="5"/>
        <v>0</v>
      </c>
      <c r="K36" s="217"/>
    </row>
    <row r="37" spans="1:11">
      <c r="A37" s="8"/>
      <c r="B37" s="9"/>
      <c r="C37" s="10">
        <f t="shared" si="3"/>
        <v>0</v>
      </c>
      <c r="D37" s="8"/>
      <c r="E37" s="11"/>
      <c r="F37" s="11"/>
      <c r="G37" s="10"/>
      <c r="H37" s="10">
        <f t="shared" si="4"/>
        <v>0</v>
      </c>
      <c r="I37" s="10"/>
      <c r="J37" s="10">
        <f t="shared" si="5"/>
        <v>0</v>
      </c>
      <c r="K37" s="217"/>
    </row>
    <row r="38" spans="1:11">
      <c r="A38" s="8"/>
      <c r="B38" s="9"/>
      <c r="C38" s="10">
        <f t="shared" si="3"/>
        <v>0</v>
      </c>
      <c r="D38" s="8"/>
      <c r="E38" s="11"/>
      <c r="F38" s="23"/>
      <c r="G38" s="10"/>
      <c r="H38" s="10">
        <f t="shared" si="4"/>
        <v>0</v>
      </c>
      <c r="I38" s="10"/>
      <c r="J38" s="10">
        <f t="shared" si="5"/>
        <v>0</v>
      </c>
      <c r="K38" s="217"/>
    </row>
    <row r="39" spans="1:11">
      <c r="A39" s="8"/>
      <c r="B39" s="9"/>
      <c r="C39" s="10">
        <f t="shared" si="3"/>
        <v>0</v>
      </c>
      <c r="D39" s="8"/>
      <c r="E39" s="11"/>
      <c r="F39" s="11"/>
      <c r="G39" s="10"/>
      <c r="H39" s="10">
        <f t="shared" si="4"/>
        <v>0</v>
      </c>
      <c r="I39" s="10"/>
      <c r="J39" s="10">
        <f t="shared" si="5"/>
        <v>0</v>
      </c>
      <c r="K39" s="217"/>
    </row>
    <row r="40" spans="1:11">
      <c r="A40" s="8"/>
      <c r="B40" s="9"/>
      <c r="C40" s="10">
        <f t="shared" si="3"/>
        <v>0</v>
      </c>
      <c r="D40" s="8"/>
      <c r="E40" s="11"/>
      <c r="F40" s="11"/>
      <c r="G40" s="10"/>
      <c r="H40" s="10">
        <f t="shared" si="4"/>
        <v>0</v>
      </c>
      <c r="I40" s="10"/>
      <c r="J40" s="10">
        <f t="shared" si="5"/>
        <v>0</v>
      </c>
      <c r="K40" s="217"/>
    </row>
    <row r="41" spans="1:11">
      <c r="A41" s="8"/>
      <c r="B41" s="9"/>
      <c r="C41" s="10">
        <f t="shared" si="3"/>
        <v>0</v>
      </c>
      <c r="D41" s="8"/>
      <c r="E41" s="11"/>
      <c r="F41" s="23"/>
      <c r="G41" s="10"/>
      <c r="H41" s="10">
        <f t="shared" si="4"/>
        <v>0</v>
      </c>
      <c r="I41" s="10"/>
      <c r="J41" s="10">
        <f t="shared" si="5"/>
        <v>0</v>
      </c>
      <c r="K41" s="217"/>
    </row>
    <row r="42" spans="1:11">
      <c r="A42" s="8"/>
      <c r="B42" s="9"/>
      <c r="C42" s="10">
        <f t="shared" si="3"/>
        <v>0</v>
      </c>
      <c r="D42" s="8"/>
      <c r="E42" s="11"/>
      <c r="F42" s="11"/>
      <c r="G42" s="10"/>
      <c r="H42" s="10">
        <f t="shared" si="4"/>
        <v>0</v>
      </c>
      <c r="I42" s="10"/>
      <c r="J42" s="10">
        <f t="shared" si="5"/>
        <v>0</v>
      </c>
      <c r="K42" s="217"/>
    </row>
    <row r="43" spans="1:11">
      <c r="A43" s="8"/>
      <c r="B43" s="9"/>
      <c r="C43" s="10">
        <f t="shared" si="3"/>
        <v>0</v>
      </c>
      <c r="D43" s="8"/>
      <c r="E43" s="11"/>
      <c r="F43" s="11"/>
      <c r="G43" s="10"/>
      <c r="H43" s="10">
        <f t="shared" si="4"/>
        <v>0</v>
      </c>
      <c r="I43" s="10"/>
      <c r="J43" s="10">
        <f t="shared" si="5"/>
        <v>0</v>
      </c>
      <c r="K43" s="217"/>
    </row>
    <row r="44" spans="1:11">
      <c r="A44" s="8"/>
      <c r="B44" s="9"/>
      <c r="C44" s="10">
        <f t="shared" si="3"/>
        <v>0</v>
      </c>
      <c r="D44" s="8"/>
      <c r="E44" s="11"/>
      <c r="F44" s="23"/>
      <c r="G44" s="10"/>
      <c r="H44" s="10">
        <f t="shared" si="4"/>
        <v>0</v>
      </c>
      <c r="I44" s="10"/>
      <c r="J44" s="10">
        <f t="shared" si="5"/>
        <v>0</v>
      </c>
      <c r="K44" s="217"/>
    </row>
    <row r="45" spans="1:11">
      <c r="A45" s="8"/>
      <c r="B45" s="9"/>
      <c r="C45" s="10">
        <f t="shared" si="3"/>
        <v>0</v>
      </c>
      <c r="D45" s="8"/>
      <c r="E45" s="11"/>
      <c r="F45" s="11"/>
      <c r="G45" s="10"/>
      <c r="H45" s="10">
        <f t="shared" si="4"/>
        <v>0</v>
      </c>
      <c r="I45" s="10"/>
      <c r="J45" s="10">
        <f t="shared" si="5"/>
        <v>0</v>
      </c>
      <c r="K45" s="217"/>
    </row>
    <row r="46" spans="1:11">
      <c r="A46" s="8"/>
      <c r="B46" s="9"/>
      <c r="C46" s="10">
        <f t="shared" si="3"/>
        <v>0</v>
      </c>
      <c r="D46" s="8"/>
      <c r="E46" s="11"/>
      <c r="F46" s="11"/>
      <c r="G46" s="10"/>
      <c r="H46" s="10">
        <f t="shared" si="4"/>
        <v>0</v>
      </c>
      <c r="I46" s="10"/>
      <c r="J46" s="10">
        <f t="shared" si="5"/>
        <v>0</v>
      </c>
      <c r="K46" s="217"/>
    </row>
    <row r="47" spans="1:11">
      <c r="A47" s="8"/>
      <c r="B47" s="9"/>
      <c r="C47" s="10">
        <f t="shared" si="3"/>
        <v>0</v>
      </c>
      <c r="D47" s="8"/>
      <c r="E47" s="11"/>
      <c r="F47" s="23"/>
      <c r="G47" s="10"/>
      <c r="H47" s="10">
        <f t="shared" si="4"/>
        <v>0</v>
      </c>
      <c r="I47" s="10"/>
      <c r="J47" s="10">
        <f t="shared" si="5"/>
        <v>0</v>
      </c>
      <c r="K47" s="217"/>
    </row>
    <row r="48" spans="1:11">
      <c r="A48" s="8"/>
      <c r="B48" s="9"/>
      <c r="C48" s="10">
        <f t="shared" si="3"/>
        <v>0</v>
      </c>
      <c r="D48" s="8"/>
      <c r="E48" s="11"/>
      <c r="F48" s="11"/>
      <c r="G48" s="10"/>
      <c r="H48" s="10">
        <f t="shared" si="4"/>
        <v>0</v>
      </c>
      <c r="I48" s="10"/>
      <c r="J48" s="10">
        <f t="shared" si="5"/>
        <v>0</v>
      </c>
      <c r="K48" s="217"/>
    </row>
    <row r="49" spans="1:11">
      <c r="A49" s="8"/>
      <c r="B49" s="9"/>
      <c r="C49" s="10">
        <f t="shared" si="3"/>
        <v>0</v>
      </c>
      <c r="D49" s="8"/>
      <c r="E49" s="11"/>
      <c r="F49" s="11"/>
      <c r="G49" s="10"/>
      <c r="H49" s="10">
        <f t="shared" si="4"/>
        <v>0</v>
      </c>
      <c r="I49" s="10"/>
      <c r="J49" s="10">
        <f t="shared" si="5"/>
        <v>0</v>
      </c>
      <c r="K49" s="217"/>
    </row>
    <row r="50" spans="1:11">
      <c r="A50" s="8"/>
      <c r="B50" s="9"/>
      <c r="C50" s="10">
        <f t="shared" si="3"/>
        <v>0</v>
      </c>
      <c r="D50" s="8"/>
      <c r="E50" s="11"/>
      <c r="F50" s="23"/>
      <c r="G50" s="10"/>
      <c r="H50" s="10">
        <f t="shared" si="4"/>
        <v>0</v>
      </c>
      <c r="I50" s="10"/>
      <c r="J50" s="10">
        <f t="shared" si="5"/>
        <v>0</v>
      </c>
      <c r="K50" s="217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31" activePane="bottomLeft" state="frozen"/>
      <selection pane="bottomLeft" activeCell="A51" sqref="A51:IV51"/>
    </sheetView>
  </sheetViews>
  <sheetFormatPr defaultRowHeight="14.25"/>
  <cols>
    <col min="1" max="1" width="12.375" style="2" customWidth="1"/>
    <col min="2" max="2" width="11.25" style="5" customWidth="1"/>
    <col min="3" max="3" width="14.25" style="6" customWidth="1"/>
    <col min="4" max="4" width="18.25" style="2" customWidth="1"/>
    <col min="5" max="5" width="9.75" style="2" customWidth="1"/>
    <col min="6" max="6" width="9" style="2" customWidth="1"/>
    <col min="7" max="8" width="9" style="6" customWidth="1"/>
    <col min="9" max="9" width="11.625" style="6" customWidth="1"/>
    <col min="10" max="10" width="14.125" style="6" customWidth="1"/>
    <col min="11" max="11" width="10.75" style="34" customWidth="1"/>
    <col min="12" max="16384" width="9" style="34"/>
  </cols>
  <sheetData>
    <row r="1" spans="1:11" ht="20.25">
      <c r="A1" s="429" t="s">
        <v>412</v>
      </c>
      <c r="B1" s="403"/>
      <c r="C1" s="439"/>
      <c r="D1" s="429"/>
      <c r="E1" s="429"/>
      <c r="F1" s="429"/>
      <c r="G1" s="439"/>
      <c r="H1" s="439"/>
      <c r="I1" s="439"/>
      <c r="J1" s="439"/>
    </row>
    <row r="2" spans="1:11">
      <c r="A2" s="408" t="s">
        <v>1</v>
      </c>
      <c r="B2" s="410" t="s">
        <v>331</v>
      </c>
      <c r="C2" s="441" t="s">
        <v>356</v>
      </c>
      <c r="D2" s="408" t="s">
        <v>332</v>
      </c>
      <c r="E2" s="27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09"/>
      <c r="B3" s="411"/>
      <c r="C3" s="442"/>
      <c r="D3" s="409"/>
      <c r="E3" s="29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123"/>
      <c r="B4" s="9"/>
      <c r="C4" s="10"/>
      <c r="D4" s="116"/>
      <c r="E4" s="11"/>
      <c r="F4" s="11"/>
      <c r="G4" s="10"/>
      <c r="H4" s="10">
        <f>F4*G4</f>
        <v>0</v>
      </c>
      <c r="I4" s="10"/>
      <c r="J4" s="10">
        <f t="shared" ref="J4:J18" si="0">C4+H4-I4</f>
        <v>0</v>
      </c>
      <c r="K4" s="205"/>
    </row>
    <row r="5" spans="1:11">
      <c r="A5" s="123"/>
      <c r="B5" s="9"/>
      <c r="C5" s="10">
        <f>J4</f>
        <v>0</v>
      </c>
      <c r="D5" s="116"/>
      <c r="E5" s="11"/>
      <c r="F5" s="11"/>
      <c r="G5" s="10"/>
      <c r="H5" s="10">
        <f>F5*G5</f>
        <v>0</v>
      </c>
      <c r="I5" s="10"/>
      <c r="J5" s="10">
        <f t="shared" si="0"/>
        <v>0</v>
      </c>
      <c r="K5" s="205"/>
    </row>
    <row r="6" spans="1:11">
      <c r="A6" s="123"/>
      <c r="B6" s="9"/>
      <c r="C6" s="10">
        <f t="shared" ref="C6:C19" si="1">J5</f>
        <v>0</v>
      </c>
      <c r="D6" s="8"/>
      <c r="E6" s="11"/>
      <c r="F6" s="11"/>
      <c r="G6" s="10"/>
      <c r="H6" s="10">
        <f t="shared" ref="H6:H18" si="2">F6*G6</f>
        <v>0</v>
      </c>
      <c r="I6" s="10"/>
      <c r="J6" s="10">
        <f t="shared" si="0"/>
        <v>0</v>
      </c>
      <c r="K6" s="205"/>
    </row>
    <row r="7" spans="1:11">
      <c r="A7" s="123"/>
      <c r="B7" s="9"/>
      <c r="C7" s="10">
        <f t="shared" si="1"/>
        <v>0</v>
      </c>
      <c r="D7" s="8"/>
      <c r="E7" s="11"/>
      <c r="F7" s="11"/>
      <c r="G7" s="10"/>
      <c r="H7" s="10">
        <f t="shared" si="2"/>
        <v>0</v>
      </c>
      <c r="I7" s="10"/>
      <c r="J7" s="10">
        <f t="shared" si="0"/>
        <v>0</v>
      </c>
      <c r="K7" s="205"/>
    </row>
    <row r="8" spans="1:11">
      <c r="A8" s="123"/>
      <c r="B8" s="9"/>
      <c r="C8" s="10">
        <f t="shared" si="1"/>
        <v>0</v>
      </c>
      <c r="D8" s="8"/>
      <c r="E8" s="11"/>
      <c r="F8" s="11"/>
      <c r="G8" s="10"/>
      <c r="H8" s="10">
        <f t="shared" si="2"/>
        <v>0</v>
      </c>
      <c r="I8" s="10"/>
      <c r="J8" s="10">
        <f t="shared" si="0"/>
        <v>0</v>
      </c>
      <c r="K8" s="205"/>
    </row>
    <row r="9" spans="1:11">
      <c r="A9" s="8"/>
      <c r="B9" s="9"/>
      <c r="C9" s="10">
        <f t="shared" si="1"/>
        <v>0</v>
      </c>
      <c r="D9" s="8"/>
      <c r="E9" s="11"/>
      <c r="F9" s="11"/>
      <c r="G9" s="10"/>
      <c r="H9" s="10">
        <f t="shared" si="2"/>
        <v>0</v>
      </c>
      <c r="I9" s="10"/>
      <c r="J9" s="10">
        <f t="shared" si="0"/>
        <v>0</v>
      </c>
      <c r="K9" s="205"/>
    </row>
    <row r="10" spans="1:11">
      <c r="A10" s="8"/>
      <c r="B10" s="9"/>
      <c r="C10" s="10">
        <f t="shared" si="1"/>
        <v>0</v>
      </c>
      <c r="D10" s="8"/>
      <c r="E10" s="11"/>
      <c r="F10" s="11"/>
      <c r="G10" s="10"/>
      <c r="H10" s="10">
        <f t="shared" si="2"/>
        <v>0</v>
      </c>
      <c r="I10" s="10"/>
      <c r="J10" s="10">
        <f t="shared" si="0"/>
        <v>0</v>
      </c>
      <c r="K10" s="205"/>
    </row>
    <row r="11" spans="1:11">
      <c r="A11" s="8"/>
      <c r="B11" s="9"/>
      <c r="C11" s="10">
        <f t="shared" si="1"/>
        <v>0</v>
      </c>
      <c r="D11" s="8"/>
      <c r="E11" s="11"/>
      <c r="F11" s="11"/>
      <c r="G11" s="10"/>
      <c r="H11" s="10">
        <f t="shared" si="2"/>
        <v>0</v>
      </c>
      <c r="I11" s="10"/>
      <c r="J11" s="10">
        <f t="shared" si="0"/>
        <v>0</v>
      </c>
      <c r="K11" s="205"/>
    </row>
    <row r="12" spans="1:11">
      <c r="A12" s="8"/>
      <c r="B12" s="9"/>
      <c r="C12" s="10">
        <f t="shared" si="1"/>
        <v>0</v>
      </c>
      <c r="D12" s="8"/>
      <c r="E12" s="11"/>
      <c r="F12" s="11"/>
      <c r="G12" s="10"/>
      <c r="H12" s="10">
        <f t="shared" si="2"/>
        <v>0</v>
      </c>
      <c r="I12" s="10"/>
      <c r="J12" s="10">
        <f t="shared" si="0"/>
        <v>0</v>
      </c>
      <c r="K12" s="205"/>
    </row>
    <row r="13" spans="1:11">
      <c r="A13" s="8"/>
      <c r="B13" s="9"/>
      <c r="C13" s="10">
        <f t="shared" si="1"/>
        <v>0</v>
      </c>
      <c r="D13" s="8"/>
      <c r="E13" s="11"/>
      <c r="F13" s="11"/>
      <c r="G13" s="10"/>
      <c r="H13" s="10">
        <f t="shared" si="2"/>
        <v>0</v>
      </c>
      <c r="I13" s="10"/>
      <c r="J13" s="10">
        <f t="shared" si="0"/>
        <v>0</v>
      </c>
      <c r="K13" s="205"/>
    </row>
    <row r="14" spans="1:11">
      <c r="A14" s="8"/>
      <c r="B14" s="9"/>
      <c r="C14" s="10">
        <f t="shared" si="1"/>
        <v>0</v>
      </c>
      <c r="D14" s="8"/>
      <c r="E14" s="253"/>
      <c r="F14" s="11"/>
      <c r="G14" s="10"/>
      <c r="H14" s="10">
        <f t="shared" si="2"/>
        <v>0</v>
      </c>
      <c r="I14" s="10"/>
      <c r="J14" s="10">
        <f t="shared" si="0"/>
        <v>0</v>
      </c>
      <c r="K14" s="205"/>
    </row>
    <row r="15" spans="1:11">
      <c r="A15" s="8"/>
      <c r="B15" s="9"/>
      <c r="C15" s="10">
        <f t="shared" si="1"/>
        <v>0</v>
      </c>
      <c r="D15" s="8"/>
      <c r="E15" s="11"/>
      <c r="F15" s="11"/>
      <c r="G15" s="10"/>
      <c r="H15" s="10">
        <f t="shared" si="2"/>
        <v>0</v>
      </c>
      <c r="I15" s="10"/>
      <c r="J15" s="10">
        <f t="shared" si="0"/>
        <v>0</v>
      </c>
      <c r="K15" s="205"/>
    </row>
    <row r="16" spans="1:11">
      <c r="A16" s="8"/>
      <c r="B16" s="9"/>
      <c r="C16" s="10">
        <f t="shared" si="1"/>
        <v>0</v>
      </c>
      <c r="D16" s="8"/>
      <c r="E16" s="11"/>
      <c r="F16" s="11"/>
      <c r="G16" s="10"/>
      <c r="H16" s="10">
        <f t="shared" si="2"/>
        <v>0</v>
      </c>
      <c r="I16" s="10"/>
      <c r="J16" s="10">
        <f t="shared" si="0"/>
        <v>0</v>
      </c>
      <c r="K16" s="205"/>
    </row>
    <row r="17" spans="1:11">
      <c r="A17" s="8"/>
      <c r="B17" s="9"/>
      <c r="C17" s="10">
        <f t="shared" si="1"/>
        <v>0</v>
      </c>
      <c r="D17" s="8"/>
      <c r="E17" s="11"/>
      <c r="F17" s="11"/>
      <c r="G17" s="10"/>
      <c r="H17" s="10">
        <f t="shared" si="2"/>
        <v>0</v>
      </c>
      <c r="I17" s="10"/>
      <c r="J17" s="10">
        <f t="shared" si="0"/>
        <v>0</v>
      </c>
      <c r="K17" s="205"/>
    </row>
    <row r="18" spans="1:11">
      <c r="A18" s="8"/>
      <c r="B18" s="9"/>
      <c r="C18" s="10">
        <f t="shared" si="1"/>
        <v>0</v>
      </c>
      <c r="D18" s="8"/>
      <c r="E18" s="11"/>
      <c r="F18" s="11"/>
      <c r="G18" s="10"/>
      <c r="H18" s="10">
        <f t="shared" si="2"/>
        <v>0</v>
      </c>
      <c r="I18" s="10"/>
      <c r="J18" s="10">
        <f t="shared" si="0"/>
        <v>0</v>
      </c>
      <c r="K18" s="205"/>
    </row>
    <row r="19" spans="1:11">
      <c r="A19" s="8"/>
      <c r="B19" s="9"/>
      <c r="C19" s="10">
        <f t="shared" si="1"/>
        <v>0</v>
      </c>
      <c r="D19" s="8"/>
      <c r="E19" s="11"/>
      <c r="F19" s="11"/>
      <c r="G19" s="10"/>
      <c r="H19" s="10">
        <f t="shared" ref="H19:H50" si="3">F19*G19</f>
        <v>0</v>
      </c>
      <c r="I19" s="10"/>
      <c r="J19" s="10">
        <f t="shared" ref="J19:J50" si="4">C19+H19-I19</f>
        <v>0</v>
      </c>
      <c r="K19" s="205"/>
    </row>
    <row r="20" spans="1:11">
      <c r="A20" s="8"/>
      <c r="B20" s="9"/>
      <c r="C20" s="10">
        <f t="shared" ref="C20:C50" si="5">J19</f>
        <v>0</v>
      </c>
      <c r="D20" s="8"/>
      <c r="E20" s="11"/>
      <c r="F20" s="11"/>
      <c r="G20" s="10"/>
      <c r="H20" s="10">
        <f t="shared" si="3"/>
        <v>0</v>
      </c>
      <c r="I20" s="10"/>
      <c r="J20" s="10">
        <f t="shared" si="4"/>
        <v>0</v>
      </c>
      <c r="K20" s="205"/>
    </row>
    <row r="21" spans="1:11">
      <c r="A21" s="8"/>
      <c r="B21" s="9"/>
      <c r="C21" s="10">
        <f t="shared" si="5"/>
        <v>0</v>
      </c>
      <c r="D21" s="8"/>
      <c r="E21" s="11"/>
      <c r="F21" s="11"/>
      <c r="G21" s="10"/>
      <c r="H21" s="10">
        <f t="shared" si="3"/>
        <v>0</v>
      </c>
      <c r="I21" s="10"/>
      <c r="J21" s="10">
        <f t="shared" si="4"/>
        <v>0</v>
      </c>
      <c r="K21" s="205"/>
    </row>
    <row r="22" spans="1:11">
      <c r="A22" s="8"/>
      <c r="B22" s="9"/>
      <c r="C22" s="10">
        <f t="shared" si="5"/>
        <v>0</v>
      </c>
      <c r="D22" s="8"/>
      <c r="E22" s="11"/>
      <c r="F22" s="11"/>
      <c r="G22" s="10"/>
      <c r="H22" s="10">
        <f t="shared" si="3"/>
        <v>0</v>
      </c>
      <c r="I22" s="10"/>
      <c r="J22" s="10">
        <f t="shared" si="4"/>
        <v>0</v>
      </c>
      <c r="K22" s="205"/>
    </row>
    <row r="23" spans="1:11">
      <c r="A23" s="8"/>
      <c r="B23" s="9"/>
      <c r="C23" s="10">
        <f t="shared" si="5"/>
        <v>0</v>
      </c>
      <c r="D23" s="8"/>
      <c r="E23" s="11"/>
      <c r="F23" s="11"/>
      <c r="G23" s="10"/>
      <c r="H23" s="10">
        <f t="shared" si="3"/>
        <v>0</v>
      </c>
      <c r="I23" s="10"/>
      <c r="J23" s="10">
        <f t="shared" si="4"/>
        <v>0</v>
      </c>
      <c r="K23" s="205"/>
    </row>
    <row r="24" spans="1:11">
      <c r="A24" s="8"/>
      <c r="B24" s="9"/>
      <c r="C24" s="10">
        <f t="shared" si="5"/>
        <v>0</v>
      </c>
      <c r="D24" s="8"/>
      <c r="E24" s="11"/>
      <c r="F24" s="11"/>
      <c r="G24" s="10"/>
      <c r="H24" s="10">
        <f t="shared" si="3"/>
        <v>0</v>
      </c>
      <c r="I24" s="10"/>
      <c r="J24" s="10">
        <f t="shared" si="4"/>
        <v>0</v>
      </c>
      <c r="K24" s="205"/>
    </row>
    <row r="25" spans="1:11">
      <c r="A25" s="8"/>
      <c r="B25" s="9"/>
      <c r="C25" s="10">
        <f t="shared" si="5"/>
        <v>0</v>
      </c>
      <c r="D25" s="8"/>
      <c r="E25" s="11"/>
      <c r="F25" s="11"/>
      <c r="G25" s="10"/>
      <c r="H25" s="10">
        <f t="shared" si="3"/>
        <v>0</v>
      </c>
      <c r="I25" s="10"/>
      <c r="J25" s="10">
        <f t="shared" si="4"/>
        <v>0</v>
      </c>
      <c r="K25" s="205"/>
    </row>
    <row r="26" spans="1:11">
      <c r="A26" s="8"/>
      <c r="B26" s="9"/>
      <c r="C26" s="10">
        <f t="shared" si="5"/>
        <v>0</v>
      </c>
      <c r="D26" s="8"/>
      <c r="E26" s="11"/>
      <c r="F26" s="11"/>
      <c r="G26" s="10"/>
      <c r="H26" s="10">
        <f t="shared" si="3"/>
        <v>0</v>
      </c>
      <c r="I26" s="10"/>
      <c r="J26" s="10">
        <f t="shared" si="4"/>
        <v>0</v>
      </c>
      <c r="K26" s="205"/>
    </row>
    <row r="27" spans="1:11">
      <c r="A27" s="8"/>
      <c r="B27" s="9"/>
      <c r="C27" s="10">
        <f t="shared" si="5"/>
        <v>0</v>
      </c>
      <c r="D27" s="8"/>
      <c r="E27" s="11"/>
      <c r="F27" s="11"/>
      <c r="G27" s="10"/>
      <c r="H27" s="10">
        <f t="shared" si="3"/>
        <v>0</v>
      </c>
      <c r="I27" s="10"/>
      <c r="J27" s="10">
        <f t="shared" si="4"/>
        <v>0</v>
      </c>
      <c r="K27" s="205"/>
    </row>
    <row r="28" spans="1:11">
      <c r="A28" s="8"/>
      <c r="B28" s="9"/>
      <c r="C28" s="10">
        <f t="shared" si="5"/>
        <v>0</v>
      </c>
      <c r="D28" s="8"/>
      <c r="E28" s="11"/>
      <c r="F28" s="11"/>
      <c r="G28" s="10"/>
      <c r="H28" s="10">
        <f t="shared" si="3"/>
        <v>0</v>
      </c>
      <c r="I28" s="10"/>
      <c r="J28" s="10">
        <f t="shared" si="4"/>
        <v>0</v>
      </c>
      <c r="K28" s="205"/>
    </row>
    <row r="29" spans="1:11">
      <c r="A29" s="8"/>
      <c r="B29" s="9"/>
      <c r="C29" s="10">
        <f t="shared" si="5"/>
        <v>0</v>
      </c>
      <c r="D29" s="8"/>
      <c r="E29" s="11"/>
      <c r="F29" s="11"/>
      <c r="G29" s="10"/>
      <c r="H29" s="10">
        <f t="shared" si="3"/>
        <v>0</v>
      </c>
      <c r="I29" s="10"/>
      <c r="J29" s="10">
        <f t="shared" si="4"/>
        <v>0</v>
      </c>
      <c r="K29" s="205"/>
    </row>
    <row r="30" spans="1:11">
      <c r="A30" s="8"/>
      <c r="B30" s="9"/>
      <c r="C30" s="10">
        <f t="shared" si="5"/>
        <v>0</v>
      </c>
      <c r="D30" s="8"/>
      <c r="E30" s="11"/>
      <c r="F30" s="11"/>
      <c r="G30" s="10"/>
      <c r="H30" s="10">
        <f t="shared" si="3"/>
        <v>0</v>
      </c>
      <c r="I30" s="10"/>
      <c r="J30" s="10">
        <f t="shared" si="4"/>
        <v>0</v>
      </c>
      <c r="K30" s="205"/>
    </row>
    <row r="31" spans="1:11">
      <c r="A31" s="8"/>
      <c r="B31" s="9"/>
      <c r="C31" s="10">
        <f t="shared" si="5"/>
        <v>0</v>
      </c>
      <c r="D31" s="8"/>
      <c r="E31" s="11"/>
      <c r="F31" s="11"/>
      <c r="G31" s="10"/>
      <c r="H31" s="10">
        <f t="shared" si="3"/>
        <v>0</v>
      </c>
      <c r="I31" s="10"/>
      <c r="J31" s="10">
        <f t="shared" si="4"/>
        <v>0</v>
      </c>
      <c r="K31" s="205"/>
    </row>
    <row r="32" spans="1:11">
      <c r="A32" s="8"/>
      <c r="B32" s="9"/>
      <c r="C32" s="10">
        <f t="shared" si="5"/>
        <v>0</v>
      </c>
      <c r="D32" s="8"/>
      <c r="E32" s="11"/>
      <c r="F32" s="11"/>
      <c r="G32" s="10"/>
      <c r="H32" s="10">
        <f t="shared" si="3"/>
        <v>0</v>
      </c>
      <c r="I32" s="10"/>
      <c r="J32" s="10">
        <f t="shared" si="4"/>
        <v>0</v>
      </c>
      <c r="K32" s="205"/>
    </row>
    <row r="33" spans="1:11">
      <c r="A33" s="8"/>
      <c r="B33" s="9"/>
      <c r="C33" s="10">
        <f t="shared" si="5"/>
        <v>0</v>
      </c>
      <c r="D33" s="8"/>
      <c r="E33" s="11"/>
      <c r="F33" s="11"/>
      <c r="G33" s="10"/>
      <c r="H33" s="10">
        <f t="shared" si="3"/>
        <v>0</v>
      </c>
      <c r="I33" s="10"/>
      <c r="J33" s="10">
        <f t="shared" si="4"/>
        <v>0</v>
      </c>
      <c r="K33" s="205"/>
    </row>
    <row r="34" spans="1:11">
      <c r="A34" s="8"/>
      <c r="B34" s="9"/>
      <c r="C34" s="10">
        <f t="shared" si="5"/>
        <v>0</v>
      </c>
      <c r="D34" s="8"/>
      <c r="E34" s="11"/>
      <c r="F34" s="11"/>
      <c r="G34" s="10"/>
      <c r="H34" s="10">
        <f t="shared" si="3"/>
        <v>0</v>
      </c>
      <c r="I34" s="10"/>
      <c r="J34" s="10">
        <f t="shared" si="4"/>
        <v>0</v>
      </c>
      <c r="K34" s="205"/>
    </row>
    <row r="35" spans="1:11">
      <c r="A35" s="8"/>
      <c r="B35" s="9"/>
      <c r="C35" s="10">
        <f t="shared" si="5"/>
        <v>0</v>
      </c>
      <c r="D35" s="8"/>
      <c r="E35" s="11"/>
      <c r="F35" s="11"/>
      <c r="G35" s="10"/>
      <c r="H35" s="10">
        <f t="shared" si="3"/>
        <v>0</v>
      </c>
      <c r="I35" s="10"/>
      <c r="J35" s="10">
        <f t="shared" si="4"/>
        <v>0</v>
      </c>
      <c r="K35" s="205"/>
    </row>
    <row r="36" spans="1:11">
      <c r="A36" s="8"/>
      <c r="B36" s="9"/>
      <c r="C36" s="10">
        <f t="shared" si="5"/>
        <v>0</v>
      </c>
      <c r="D36" s="8"/>
      <c r="E36" s="11"/>
      <c r="F36" s="11"/>
      <c r="G36" s="10"/>
      <c r="H36" s="10">
        <f t="shared" si="3"/>
        <v>0</v>
      </c>
      <c r="I36" s="10"/>
      <c r="J36" s="10">
        <f t="shared" si="4"/>
        <v>0</v>
      </c>
      <c r="K36" s="205"/>
    </row>
    <row r="37" spans="1:11">
      <c r="A37" s="8"/>
      <c r="B37" s="9"/>
      <c r="C37" s="10">
        <f t="shared" si="5"/>
        <v>0</v>
      </c>
      <c r="D37" s="8"/>
      <c r="E37" s="11"/>
      <c r="F37" s="11"/>
      <c r="G37" s="10"/>
      <c r="H37" s="10">
        <f t="shared" si="3"/>
        <v>0</v>
      </c>
      <c r="I37" s="10"/>
      <c r="J37" s="10">
        <f t="shared" si="4"/>
        <v>0</v>
      </c>
      <c r="K37" s="205"/>
    </row>
    <row r="38" spans="1:11">
      <c r="A38" s="8"/>
      <c r="B38" s="9"/>
      <c r="C38" s="10">
        <f t="shared" si="5"/>
        <v>0</v>
      </c>
      <c r="D38" s="8"/>
      <c r="E38" s="11"/>
      <c r="F38" s="11"/>
      <c r="G38" s="10"/>
      <c r="H38" s="10">
        <f t="shared" si="3"/>
        <v>0</v>
      </c>
      <c r="I38" s="10"/>
      <c r="J38" s="10">
        <f t="shared" si="4"/>
        <v>0</v>
      </c>
      <c r="K38" s="205"/>
    </row>
    <row r="39" spans="1:11">
      <c r="A39" s="8"/>
      <c r="B39" s="9"/>
      <c r="C39" s="10">
        <f t="shared" si="5"/>
        <v>0</v>
      </c>
      <c r="D39" s="8"/>
      <c r="E39" s="11"/>
      <c r="F39" s="11"/>
      <c r="G39" s="10"/>
      <c r="H39" s="10">
        <f t="shared" si="3"/>
        <v>0</v>
      </c>
      <c r="I39" s="10"/>
      <c r="J39" s="10">
        <f t="shared" si="4"/>
        <v>0</v>
      </c>
      <c r="K39" s="205"/>
    </row>
    <row r="40" spans="1:11">
      <c r="A40" s="8"/>
      <c r="B40" s="9"/>
      <c r="C40" s="10">
        <f t="shared" si="5"/>
        <v>0</v>
      </c>
      <c r="D40" s="8"/>
      <c r="E40" s="11"/>
      <c r="F40" s="11"/>
      <c r="G40" s="10"/>
      <c r="H40" s="10">
        <f t="shared" si="3"/>
        <v>0</v>
      </c>
      <c r="I40" s="10"/>
      <c r="J40" s="10">
        <f t="shared" si="4"/>
        <v>0</v>
      </c>
      <c r="K40" s="205"/>
    </row>
    <row r="41" spans="1:11">
      <c r="A41" s="8"/>
      <c r="B41" s="9"/>
      <c r="C41" s="10">
        <f t="shared" si="5"/>
        <v>0</v>
      </c>
      <c r="D41" s="8"/>
      <c r="E41" s="11"/>
      <c r="F41" s="11"/>
      <c r="G41" s="10"/>
      <c r="H41" s="10">
        <f t="shared" si="3"/>
        <v>0</v>
      </c>
      <c r="I41" s="10"/>
      <c r="J41" s="10">
        <f t="shared" si="4"/>
        <v>0</v>
      </c>
      <c r="K41" s="205"/>
    </row>
    <row r="42" spans="1:11">
      <c r="A42" s="8"/>
      <c r="B42" s="9"/>
      <c r="C42" s="10">
        <f t="shared" si="5"/>
        <v>0</v>
      </c>
      <c r="D42" s="8"/>
      <c r="E42" s="11"/>
      <c r="F42" s="11"/>
      <c r="G42" s="10"/>
      <c r="H42" s="10">
        <f t="shared" si="3"/>
        <v>0</v>
      </c>
      <c r="I42" s="10"/>
      <c r="J42" s="10">
        <f t="shared" si="4"/>
        <v>0</v>
      </c>
      <c r="K42" s="205"/>
    </row>
    <row r="43" spans="1:11">
      <c r="A43" s="8"/>
      <c r="B43" s="9"/>
      <c r="C43" s="10">
        <f t="shared" si="5"/>
        <v>0</v>
      </c>
      <c r="D43" s="8"/>
      <c r="E43" s="11"/>
      <c r="F43" s="11"/>
      <c r="G43" s="10"/>
      <c r="H43" s="10">
        <f t="shared" si="3"/>
        <v>0</v>
      </c>
      <c r="I43" s="10"/>
      <c r="J43" s="10">
        <f t="shared" si="4"/>
        <v>0</v>
      </c>
      <c r="K43" s="205"/>
    </row>
    <row r="44" spans="1:11">
      <c r="A44" s="8"/>
      <c r="B44" s="9"/>
      <c r="C44" s="10">
        <f t="shared" si="5"/>
        <v>0</v>
      </c>
      <c r="D44" s="8"/>
      <c r="E44" s="11"/>
      <c r="F44" s="11"/>
      <c r="G44" s="10"/>
      <c r="H44" s="10">
        <f t="shared" si="3"/>
        <v>0</v>
      </c>
      <c r="I44" s="10"/>
      <c r="J44" s="10">
        <f t="shared" si="4"/>
        <v>0</v>
      </c>
      <c r="K44" s="205"/>
    </row>
    <row r="45" spans="1:11">
      <c r="A45" s="8"/>
      <c r="B45" s="9"/>
      <c r="C45" s="10">
        <f t="shared" si="5"/>
        <v>0</v>
      </c>
      <c r="D45" s="8"/>
      <c r="E45" s="11"/>
      <c r="F45" s="11"/>
      <c r="G45" s="10"/>
      <c r="H45" s="10">
        <f t="shared" si="3"/>
        <v>0</v>
      </c>
      <c r="I45" s="10"/>
      <c r="J45" s="10">
        <f t="shared" si="4"/>
        <v>0</v>
      </c>
      <c r="K45" s="205"/>
    </row>
    <row r="46" spans="1:11">
      <c r="A46" s="8"/>
      <c r="B46" s="9"/>
      <c r="C46" s="10">
        <f t="shared" si="5"/>
        <v>0</v>
      </c>
      <c r="D46" s="8"/>
      <c r="E46" s="11"/>
      <c r="F46" s="11"/>
      <c r="G46" s="10"/>
      <c r="H46" s="10">
        <f t="shared" si="3"/>
        <v>0</v>
      </c>
      <c r="I46" s="10"/>
      <c r="J46" s="10">
        <f t="shared" si="4"/>
        <v>0</v>
      </c>
      <c r="K46" s="205"/>
    </row>
    <row r="47" spans="1:11">
      <c r="A47" s="8"/>
      <c r="B47" s="9"/>
      <c r="C47" s="10">
        <f t="shared" si="5"/>
        <v>0</v>
      </c>
      <c r="D47" s="8"/>
      <c r="E47" s="11"/>
      <c r="F47" s="11"/>
      <c r="G47" s="10"/>
      <c r="H47" s="10">
        <f t="shared" si="3"/>
        <v>0</v>
      </c>
      <c r="I47" s="10"/>
      <c r="J47" s="10">
        <f t="shared" si="4"/>
        <v>0</v>
      </c>
      <c r="K47" s="205"/>
    </row>
    <row r="48" spans="1:11">
      <c r="A48" s="8"/>
      <c r="B48" s="9"/>
      <c r="C48" s="10">
        <f t="shared" si="5"/>
        <v>0</v>
      </c>
      <c r="D48" s="8"/>
      <c r="E48" s="11"/>
      <c r="F48" s="11"/>
      <c r="G48" s="10"/>
      <c r="H48" s="10">
        <f t="shared" si="3"/>
        <v>0</v>
      </c>
      <c r="I48" s="10"/>
      <c r="J48" s="10">
        <f t="shared" si="4"/>
        <v>0</v>
      </c>
      <c r="K48" s="205"/>
    </row>
    <row r="49" spans="1:11">
      <c r="A49" s="8"/>
      <c r="B49" s="9"/>
      <c r="C49" s="10">
        <f t="shared" si="5"/>
        <v>0</v>
      </c>
      <c r="D49" s="8"/>
      <c r="E49" s="11"/>
      <c r="F49" s="11"/>
      <c r="G49" s="10"/>
      <c r="H49" s="10">
        <f t="shared" si="3"/>
        <v>0</v>
      </c>
      <c r="I49" s="10"/>
      <c r="J49" s="10">
        <f t="shared" si="4"/>
        <v>0</v>
      </c>
      <c r="K49" s="205"/>
    </row>
    <row r="50" spans="1:11">
      <c r="A50" s="8"/>
      <c r="B50" s="9"/>
      <c r="C50" s="10">
        <f t="shared" si="5"/>
        <v>0</v>
      </c>
      <c r="D50" s="8"/>
      <c r="E50" s="11"/>
      <c r="F50" s="11"/>
      <c r="G50" s="10"/>
      <c r="H50" s="10">
        <f t="shared" si="3"/>
        <v>0</v>
      </c>
      <c r="I50" s="10"/>
      <c r="J50" s="10">
        <f t="shared" si="4"/>
        <v>0</v>
      </c>
      <c r="K50" s="205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6"/>
  <sheetViews>
    <sheetView zoomScaleSheetLayoutView="100" workbookViewId="0">
      <pane ySplit="3" topLeftCell="A4" activePane="bottomLeft" state="frozen"/>
      <selection pane="bottomLeft" activeCell="C4" sqref="C4"/>
    </sheetView>
  </sheetViews>
  <sheetFormatPr defaultRowHeight="14.25"/>
  <cols>
    <col min="1" max="1" width="15.875" style="4" customWidth="1"/>
    <col min="2" max="2" width="11" style="26" customWidth="1"/>
    <col min="3" max="3" width="12.125" style="65" customWidth="1"/>
    <col min="4" max="4" width="26" style="4" customWidth="1"/>
    <col min="5" max="5" width="6.875" style="2" customWidth="1"/>
    <col min="6" max="6" width="7.625" style="2" customWidth="1"/>
    <col min="7" max="7" width="10.75" style="65" customWidth="1"/>
    <col min="8" max="8" width="12.75" style="65" customWidth="1"/>
    <col min="9" max="9" width="15.125" style="65" customWidth="1"/>
    <col min="10" max="10" width="14.125" style="65" customWidth="1"/>
    <col min="11" max="11" width="10.125" style="7" customWidth="1"/>
    <col min="12" max="12" width="9" style="34" customWidth="1"/>
    <col min="13" max="16384" width="9" style="34"/>
  </cols>
  <sheetData>
    <row r="1" spans="1:11" customFormat="1" ht="33.75" customHeight="1">
      <c r="A1" s="429" t="s">
        <v>413</v>
      </c>
      <c r="B1" s="445"/>
      <c r="C1" s="404"/>
      <c r="D1" s="446"/>
      <c r="E1" s="429"/>
      <c r="F1" s="429"/>
      <c r="G1" s="404"/>
      <c r="H1" s="404"/>
      <c r="I1" s="404"/>
      <c r="J1" s="404"/>
    </row>
    <row r="2" spans="1:11" customFormat="1">
      <c r="A2" s="414" t="s">
        <v>1</v>
      </c>
      <c r="B2" s="447" t="s">
        <v>331</v>
      </c>
      <c r="C2" s="412" t="s">
        <v>356</v>
      </c>
      <c r="D2" s="414" t="s">
        <v>332</v>
      </c>
      <c r="E2" s="27" t="s">
        <v>333</v>
      </c>
      <c r="F2" s="406" t="s">
        <v>334</v>
      </c>
      <c r="G2" s="407"/>
      <c r="H2" s="407"/>
      <c r="I2" s="69" t="s">
        <v>329</v>
      </c>
      <c r="J2" s="407" t="s">
        <v>335</v>
      </c>
      <c r="K2" s="449" t="s">
        <v>396</v>
      </c>
    </row>
    <row r="3" spans="1:11" customFormat="1">
      <c r="A3" s="415"/>
      <c r="B3" s="448"/>
      <c r="C3" s="413"/>
      <c r="D3" s="415"/>
      <c r="E3" s="29"/>
      <c r="F3" s="11" t="s">
        <v>336</v>
      </c>
      <c r="G3" s="69" t="s">
        <v>337</v>
      </c>
      <c r="H3" s="69" t="s">
        <v>338</v>
      </c>
      <c r="I3" s="69" t="s">
        <v>338</v>
      </c>
      <c r="J3" s="407"/>
      <c r="K3" s="449"/>
    </row>
    <row r="4" spans="1:11">
      <c r="A4" s="17" t="s">
        <v>414</v>
      </c>
      <c r="B4" s="110">
        <v>44362</v>
      </c>
      <c r="C4" s="69">
        <v>0</v>
      </c>
      <c r="D4" s="8" t="s">
        <v>415</v>
      </c>
      <c r="E4" s="11">
        <v>50</v>
      </c>
      <c r="F4" s="11">
        <v>50</v>
      </c>
      <c r="G4" s="69">
        <v>110</v>
      </c>
      <c r="H4" s="20">
        <f>F4*G4</f>
        <v>5500</v>
      </c>
      <c r="I4" s="69"/>
      <c r="J4" s="69">
        <f t="shared" ref="J4:J50" si="0">C4+H4-I4</f>
        <v>5500</v>
      </c>
      <c r="K4" s="23" t="s">
        <v>416</v>
      </c>
    </row>
    <row r="5" spans="1:11">
      <c r="A5" s="17" t="s">
        <v>414</v>
      </c>
      <c r="B5" s="110">
        <v>44362</v>
      </c>
      <c r="C5" s="69">
        <f>J4</f>
        <v>5500</v>
      </c>
      <c r="D5" s="8" t="s">
        <v>417</v>
      </c>
      <c r="E5" s="11">
        <v>18</v>
      </c>
      <c r="F5" s="11">
        <v>5</v>
      </c>
      <c r="G5" s="69">
        <v>180</v>
      </c>
      <c r="H5" s="20">
        <f t="shared" ref="H5:H34" si="1">F5*G5</f>
        <v>900</v>
      </c>
      <c r="I5" s="69"/>
      <c r="J5" s="69">
        <f t="shared" si="0"/>
        <v>6400</v>
      </c>
      <c r="K5" s="23" t="s">
        <v>418</v>
      </c>
    </row>
    <row r="6" spans="1:11">
      <c r="A6" s="17" t="s">
        <v>414</v>
      </c>
      <c r="B6" s="110">
        <v>44362</v>
      </c>
      <c r="C6" s="69">
        <f>J5</f>
        <v>6400</v>
      </c>
      <c r="D6" s="8" t="s">
        <v>419</v>
      </c>
      <c r="E6" s="11">
        <v>18</v>
      </c>
      <c r="F6" s="11">
        <v>5</v>
      </c>
      <c r="G6" s="69">
        <v>234</v>
      </c>
      <c r="H6" s="20">
        <f t="shared" si="1"/>
        <v>1170</v>
      </c>
      <c r="I6" s="69"/>
      <c r="J6" s="69">
        <f t="shared" si="0"/>
        <v>7570</v>
      </c>
      <c r="K6" s="23" t="s">
        <v>418</v>
      </c>
    </row>
    <row r="7" spans="1:11">
      <c r="A7" s="17" t="s">
        <v>414</v>
      </c>
      <c r="B7" s="110">
        <v>44362</v>
      </c>
      <c r="C7" s="69">
        <f t="shared" ref="C7:C38" si="2">J6</f>
        <v>7570</v>
      </c>
      <c r="D7" s="8" t="s">
        <v>420</v>
      </c>
      <c r="E7" s="11">
        <v>25</v>
      </c>
      <c r="F7" s="11">
        <v>2</v>
      </c>
      <c r="G7" s="69">
        <v>300</v>
      </c>
      <c r="H7" s="20">
        <f t="shared" si="1"/>
        <v>600</v>
      </c>
      <c r="I7" s="69"/>
      <c r="J7" s="69">
        <f t="shared" si="0"/>
        <v>8170</v>
      </c>
      <c r="K7" s="23" t="s">
        <v>421</v>
      </c>
    </row>
    <row r="8" spans="1:11">
      <c r="A8" s="17" t="s">
        <v>422</v>
      </c>
      <c r="B8" s="110">
        <v>44374</v>
      </c>
      <c r="C8" s="69">
        <f t="shared" si="2"/>
        <v>8170</v>
      </c>
      <c r="D8" s="8" t="s">
        <v>415</v>
      </c>
      <c r="E8" s="11">
        <v>50</v>
      </c>
      <c r="F8" s="11">
        <v>20</v>
      </c>
      <c r="G8" s="69">
        <v>110</v>
      </c>
      <c r="H8" s="69">
        <f t="shared" si="1"/>
        <v>2200</v>
      </c>
      <c r="I8" s="69"/>
      <c r="J8" s="69">
        <f t="shared" si="0"/>
        <v>10370</v>
      </c>
      <c r="K8" s="23" t="s">
        <v>416</v>
      </c>
    </row>
    <row r="9" spans="1:11">
      <c r="A9" s="17" t="s">
        <v>422</v>
      </c>
      <c r="B9" s="110">
        <v>44374</v>
      </c>
      <c r="C9" s="69">
        <f t="shared" si="2"/>
        <v>10370</v>
      </c>
      <c r="D9" s="8" t="s">
        <v>423</v>
      </c>
      <c r="E9" s="11">
        <v>25</v>
      </c>
      <c r="F9" s="11">
        <v>1</v>
      </c>
      <c r="G9" s="69">
        <v>300</v>
      </c>
      <c r="H9" s="69">
        <f t="shared" si="1"/>
        <v>300</v>
      </c>
      <c r="I9" s="69"/>
      <c r="J9" s="69">
        <f t="shared" si="0"/>
        <v>10670</v>
      </c>
      <c r="K9" s="23" t="s">
        <v>424</v>
      </c>
    </row>
    <row r="10" spans="1:11">
      <c r="A10" s="205"/>
      <c r="B10" s="245"/>
      <c r="C10" s="69">
        <f t="shared" si="2"/>
        <v>10670</v>
      </c>
      <c r="D10" s="8" t="s">
        <v>425</v>
      </c>
      <c r="E10" s="11"/>
      <c r="F10" s="11"/>
      <c r="G10" s="69"/>
      <c r="H10" s="69">
        <v>157.80000000000001</v>
      </c>
      <c r="I10" s="69"/>
      <c r="J10" s="69">
        <f t="shared" si="0"/>
        <v>10827.8</v>
      </c>
      <c r="K10" s="23"/>
    </row>
    <row r="11" spans="1:11">
      <c r="A11" s="17" t="s">
        <v>426</v>
      </c>
      <c r="B11" s="110">
        <v>44381</v>
      </c>
      <c r="C11" s="69">
        <f t="shared" si="2"/>
        <v>10827.8</v>
      </c>
      <c r="D11" s="8" t="s">
        <v>427</v>
      </c>
      <c r="E11" s="11">
        <v>18</v>
      </c>
      <c r="F11" s="11">
        <v>2</v>
      </c>
      <c r="G11" s="69">
        <v>234</v>
      </c>
      <c r="H11" s="69">
        <f t="shared" si="1"/>
        <v>468</v>
      </c>
      <c r="I11" s="69"/>
      <c r="J11" s="69">
        <f t="shared" si="0"/>
        <v>11295.8</v>
      </c>
      <c r="K11" s="23"/>
    </row>
    <row r="12" spans="1:11">
      <c r="A12" s="17"/>
      <c r="B12" s="110"/>
      <c r="C12" s="69">
        <f t="shared" si="2"/>
        <v>11295.8</v>
      </c>
      <c r="D12" s="8" t="s">
        <v>428</v>
      </c>
      <c r="E12" s="11"/>
      <c r="F12" s="11"/>
      <c r="G12" s="69"/>
      <c r="H12" s="69">
        <v>270</v>
      </c>
      <c r="I12" s="69"/>
      <c r="J12" s="69">
        <f t="shared" si="0"/>
        <v>11565.8</v>
      </c>
      <c r="K12" s="23"/>
    </row>
    <row r="13" spans="1:11">
      <c r="A13" s="17"/>
      <c r="B13" s="110">
        <v>44393</v>
      </c>
      <c r="C13" s="69">
        <f t="shared" si="2"/>
        <v>11565.8</v>
      </c>
      <c r="D13" s="8" t="s">
        <v>429</v>
      </c>
      <c r="E13" s="11"/>
      <c r="F13" s="11"/>
      <c r="G13" s="69"/>
      <c r="H13" s="69">
        <f t="shared" si="1"/>
        <v>0</v>
      </c>
      <c r="I13" s="69">
        <v>5000</v>
      </c>
      <c r="J13" s="69">
        <f t="shared" si="0"/>
        <v>6565.7999999999993</v>
      </c>
      <c r="K13" s="23"/>
    </row>
    <row r="14" spans="1:11">
      <c r="A14" s="17"/>
      <c r="B14" s="110">
        <v>44401</v>
      </c>
      <c r="C14" s="69">
        <f t="shared" si="2"/>
        <v>6565.7999999999993</v>
      </c>
      <c r="D14" s="8" t="s">
        <v>430</v>
      </c>
      <c r="E14" s="11"/>
      <c r="F14" s="11"/>
      <c r="G14" s="69"/>
      <c r="H14" s="69">
        <f t="shared" si="1"/>
        <v>0</v>
      </c>
      <c r="I14" s="69">
        <v>5200</v>
      </c>
      <c r="J14" s="69">
        <f t="shared" si="0"/>
        <v>1365.7999999999993</v>
      </c>
      <c r="K14" s="23"/>
    </row>
    <row r="15" spans="1:11">
      <c r="A15" s="17"/>
      <c r="B15" s="110"/>
      <c r="C15" s="69">
        <f t="shared" si="2"/>
        <v>1365.7999999999993</v>
      </c>
      <c r="D15" s="8"/>
      <c r="E15" s="11"/>
      <c r="F15" s="11"/>
      <c r="G15" s="69"/>
      <c r="H15" s="69">
        <f t="shared" si="1"/>
        <v>0</v>
      </c>
      <c r="I15" s="69"/>
      <c r="J15" s="69">
        <f t="shared" si="0"/>
        <v>1365.7999999999993</v>
      </c>
      <c r="K15" s="23"/>
    </row>
    <row r="16" spans="1:11">
      <c r="A16" s="17"/>
      <c r="B16" s="110"/>
      <c r="C16" s="69">
        <f t="shared" si="2"/>
        <v>1365.7999999999993</v>
      </c>
      <c r="D16" s="8"/>
      <c r="E16" s="11"/>
      <c r="F16" s="11"/>
      <c r="G16" s="69"/>
      <c r="H16" s="69">
        <f t="shared" si="1"/>
        <v>0</v>
      </c>
      <c r="I16" s="69"/>
      <c r="J16" s="69">
        <f t="shared" si="0"/>
        <v>1365.7999999999993</v>
      </c>
      <c r="K16" s="23"/>
    </row>
    <row r="17" spans="1:11">
      <c r="A17" s="17"/>
      <c r="B17" s="110"/>
      <c r="C17" s="69">
        <f t="shared" si="2"/>
        <v>1365.7999999999993</v>
      </c>
      <c r="D17" s="8"/>
      <c r="E17" s="11"/>
      <c r="F17" s="11"/>
      <c r="G17" s="69"/>
      <c r="H17" s="69">
        <f t="shared" si="1"/>
        <v>0</v>
      </c>
      <c r="I17" s="69"/>
      <c r="J17" s="69">
        <f t="shared" si="0"/>
        <v>1365.7999999999993</v>
      </c>
      <c r="K17" s="23"/>
    </row>
    <row r="18" spans="1:11" customFormat="1">
      <c r="A18" s="17"/>
      <c r="B18" s="110"/>
      <c r="C18" s="69">
        <f t="shared" si="2"/>
        <v>1365.7999999999993</v>
      </c>
      <c r="D18" s="8"/>
      <c r="E18" s="11"/>
      <c r="F18" s="11"/>
      <c r="G18" s="69"/>
      <c r="H18" s="69">
        <f t="shared" si="1"/>
        <v>0</v>
      </c>
      <c r="I18" s="69"/>
      <c r="J18" s="69">
        <f t="shared" si="0"/>
        <v>1365.7999999999993</v>
      </c>
      <c r="K18" s="23"/>
    </row>
    <row r="19" spans="1:11" customFormat="1">
      <c r="A19" s="85"/>
      <c r="B19" s="110"/>
      <c r="C19" s="69">
        <f t="shared" si="2"/>
        <v>1365.7999999999993</v>
      </c>
      <c r="D19" s="8"/>
      <c r="E19" s="11"/>
      <c r="F19" s="11"/>
      <c r="G19" s="69"/>
      <c r="H19" s="69">
        <f t="shared" si="1"/>
        <v>0</v>
      </c>
      <c r="I19" s="69"/>
      <c r="J19" s="69">
        <f t="shared" si="0"/>
        <v>1365.7999999999993</v>
      </c>
      <c r="K19" s="23"/>
    </row>
    <row r="20" spans="1:11" customFormat="1">
      <c r="A20" s="85"/>
      <c r="B20" s="110"/>
      <c r="C20" s="69">
        <f t="shared" si="2"/>
        <v>1365.7999999999993</v>
      </c>
      <c r="D20" s="8"/>
      <c r="E20" s="11"/>
      <c r="F20" s="11"/>
      <c r="G20" s="69"/>
      <c r="H20" s="69">
        <f t="shared" si="1"/>
        <v>0</v>
      </c>
      <c r="I20" s="69"/>
      <c r="J20" s="69">
        <f t="shared" si="0"/>
        <v>1365.7999999999993</v>
      </c>
      <c r="K20" s="23"/>
    </row>
    <row r="21" spans="1:11" customFormat="1">
      <c r="A21" s="85"/>
      <c r="B21" s="110"/>
      <c r="C21" s="69">
        <f t="shared" si="2"/>
        <v>1365.7999999999993</v>
      </c>
      <c r="D21" s="8"/>
      <c r="E21" s="11"/>
      <c r="F21" s="11"/>
      <c r="G21" s="69"/>
      <c r="H21" s="69">
        <f t="shared" si="1"/>
        <v>0</v>
      </c>
      <c r="I21" s="69"/>
      <c r="J21" s="69">
        <f t="shared" si="0"/>
        <v>1365.7999999999993</v>
      </c>
      <c r="K21" s="23"/>
    </row>
    <row r="22" spans="1:11" customFormat="1">
      <c r="A22" s="85"/>
      <c r="B22" s="110"/>
      <c r="C22" s="69">
        <f t="shared" si="2"/>
        <v>1365.7999999999993</v>
      </c>
      <c r="D22" s="8"/>
      <c r="E22" s="11"/>
      <c r="F22" s="11"/>
      <c r="G22" s="69"/>
      <c r="H22" s="69">
        <f t="shared" si="1"/>
        <v>0</v>
      </c>
      <c r="I22" s="69"/>
      <c r="J22" s="69">
        <f t="shared" si="0"/>
        <v>1365.7999999999993</v>
      </c>
      <c r="K22" s="23"/>
    </row>
    <row r="23" spans="1:11" customFormat="1">
      <c r="A23" s="85"/>
      <c r="B23" s="110"/>
      <c r="C23" s="69">
        <f t="shared" si="2"/>
        <v>1365.7999999999993</v>
      </c>
      <c r="D23" s="8"/>
      <c r="E23" s="11"/>
      <c r="F23" s="11"/>
      <c r="G23" s="69"/>
      <c r="H23" s="69">
        <f t="shared" si="1"/>
        <v>0</v>
      </c>
      <c r="I23" s="69"/>
      <c r="J23" s="69">
        <f t="shared" si="0"/>
        <v>1365.7999999999993</v>
      </c>
      <c r="K23" s="23"/>
    </row>
    <row r="24" spans="1:11" customFormat="1">
      <c r="A24" s="17"/>
      <c r="B24" s="246"/>
      <c r="C24" s="69">
        <f t="shared" si="2"/>
        <v>1365.7999999999993</v>
      </c>
      <c r="D24" s="8"/>
      <c r="E24" s="11"/>
      <c r="F24" s="11"/>
      <c r="G24" s="69"/>
      <c r="H24" s="69">
        <f t="shared" si="1"/>
        <v>0</v>
      </c>
      <c r="I24" s="69"/>
      <c r="J24" s="69">
        <f t="shared" si="0"/>
        <v>1365.7999999999993</v>
      </c>
      <c r="K24" s="23"/>
    </row>
    <row r="25" spans="1:11" customFormat="1">
      <c r="A25" s="17"/>
      <c r="B25" s="246"/>
      <c r="C25" s="69">
        <f t="shared" si="2"/>
        <v>1365.7999999999993</v>
      </c>
      <c r="D25" s="8"/>
      <c r="E25" s="11"/>
      <c r="F25" s="11"/>
      <c r="G25" s="69"/>
      <c r="H25" s="69">
        <f t="shared" si="1"/>
        <v>0</v>
      </c>
      <c r="I25" s="69"/>
      <c r="J25" s="69">
        <f t="shared" si="0"/>
        <v>1365.7999999999993</v>
      </c>
      <c r="K25" s="23"/>
    </row>
    <row r="26" spans="1:11" customFormat="1">
      <c r="A26" s="123"/>
      <c r="B26" s="246"/>
      <c r="C26" s="69">
        <f t="shared" si="2"/>
        <v>1365.7999999999993</v>
      </c>
      <c r="E26" s="11"/>
      <c r="F26" s="11"/>
      <c r="G26" s="69"/>
      <c r="H26" s="69">
        <f t="shared" si="1"/>
        <v>0</v>
      </c>
      <c r="I26" s="69"/>
      <c r="J26" s="69">
        <f t="shared" si="0"/>
        <v>1365.7999999999993</v>
      </c>
      <c r="K26" s="23"/>
    </row>
    <row r="27" spans="1:11" customFormat="1">
      <c r="A27" s="123"/>
      <c r="B27" s="246"/>
      <c r="C27" s="69">
        <f t="shared" si="2"/>
        <v>1365.7999999999993</v>
      </c>
      <c r="D27" s="8"/>
      <c r="E27" s="11"/>
      <c r="F27" s="11"/>
      <c r="G27" s="69"/>
      <c r="H27" s="69">
        <f t="shared" si="1"/>
        <v>0</v>
      </c>
      <c r="I27" s="69"/>
      <c r="J27" s="69">
        <f t="shared" si="0"/>
        <v>1365.7999999999993</v>
      </c>
      <c r="K27" s="23"/>
    </row>
    <row r="28" spans="1:11" customFormat="1">
      <c r="A28" s="123"/>
      <c r="B28" s="246"/>
      <c r="C28" s="69">
        <f t="shared" si="2"/>
        <v>1365.7999999999993</v>
      </c>
      <c r="D28" s="8"/>
      <c r="E28" s="11"/>
      <c r="F28" s="11"/>
      <c r="G28" s="69"/>
      <c r="H28" s="69">
        <f t="shared" si="1"/>
        <v>0</v>
      </c>
      <c r="I28" s="69"/>
      <c r="J28" s="69">
        <f t="shared" si="0"/>
        <v>1365.7999999999993</v>
      </c>
      <c r="K28" s="23"/>
    </row>
    <row r="29" spans="1:11" customFormat="1">
      <c r="A29" s="17"/>
      <c r="B29" s="110"/>
      <c r="C29" s="69">
        <f t="shared" si="2"/>
        <v>1365.7999999999993</v>
      </c>
      <c r="D29" s="8"/>
      <c r="E29" s="11"/>
      <c r="F29" s="11"/>
      <c r="G29" s="69"/>
      <c r="H29" s="69">
        <f t="shared" si="1"/>
        <v>0</v>
      </c>
      <c r="I29" s="69"/>
      <c r="J29" s="69">
        <f t="shared" si="0"/>
        <v>1365.7999999999993</v>
      </c>
      <c r="K29" s="23"/>
    </row>
    <row r="30" spans="1:11" customFormat="1">
      <c r="A30" s="17"/>
      <c r="B30" s="110"/>
      <c r="C30" s="69">
        <f t="shared" si="2"/>
        <v>1365.7999999999993</v>
      </c>
      <c r="D30" s="8"/>
      <c r="E30" s="11"/>
      <c r="F30" s="11"/>
      <c r="G30" s="69"/>
      <c r="H30" s="69">
        <f t="shared" si="1"/>
        <v>0</v>
      </c>
      <c r="I30" s="69"/>
      <c r="J30" s="69">
        <f t="shared" si="0"/>
        <v>1365.7999999999993</v>
      </c>
      <c r="K30" s="23"/>
    </row>
    <row r="31" spans="1:11" customFormat="1">
      <c r="A31" s="17"/>
      <c r="B31" s="110"/>
      <c r="C31" s="69">
        <f t="shared" si="2"/>
        <v>1365.7999999999993</v>
      </c>
      <c r="D31" s="8"/>
      <c r="E31" s="11"/>
      <c r="F31" s="11"/>
      <c r="G31" s="69"/>
      <c r="H31" s="69">
        <f t="shared" si="1"/>
        <v>0</v>
      </c>
      <c r="I31" s="69"/>
      <c r="J31" s="69">
        <f t="shared" si="0"/>
        <v>1365.7999999999993</v>
      </c>
      <c r="K31" s="23"/>
    </row>
    <row r="32" spans="1:11" customFormat="1">
      <c r="A32" s="17"/>
      <c r="B32" s="110"/>
      <c r="C32" s="69">
        <f t="shared" si="2"/>
        <v>1365.7999999999993</v>
      </c>
      <c r="D32" s="8"/>
      <c r="E32" s="11"/>
      <c r="F32" s="11"/>
      <c r="G32" s="69"/>
      <c r="H32" s="69">
        <f t="shared" si="1"/>
        <v>0</v>
      </c>
      <c r="I32" s="69"/>
      <c r="J32" s="69">
        <f t="shared" si="0"/>
        <v>1365.7999999999993</v>
      </c>
      <c r="K32" s="23"/>
    </row>
    <row r="33" spans="1:11" customFormat="1">
      <c r="A33" s="17"/>
      <c r="B33" s="110"/>
      <c r="C33" s="69">
        <f t="shared" si="2"/>
        <v>1365.7999999999993</v>
      </c>
      <c r="D33" s="8"/>
      <c r="E33" s="11"/>
      <c r="F33" s="11"/>
      <c r="G33" s="69"/>
      <c r="H33" s="69">
        <f t="shared" si="1"/>
        <v>0</v>
      </c>
      <c r="I33" s="69"/>
      <c r="J33" s="69">
        <f t="shared" si="0"/>
        <v>1365.7999999999993</v>
      </c>
      <c r="K33" s="23"/>
    </row>
    <row r="34" spans="1:11" customFormat="1">
      <c r="A34" s="17"/>
      <c r="B34" s="110"/>
      <c r="C34" s="69">
        <f t="shared" si="2"/>
        <v>1365.7999999999993</v>
      </c>
      <c r="D34" s="8"/>
      <c r="E34" s="11"/>
      <c r="F34" s="11"/>
      <c r="G34" s="69"/>
      <c r="H34" s="69">
        <f t="shared" si="1"/>
        <v>0</v>
      </c>
      <c r="I34" s="69"/>
      <c r="J34" s="69">
        <f t="shared" si="0"/>
        <v>1365.7999999999993</v>
      </c>
      <c r="K34" s="23"/>
    </row>
    <row r="35" spans="1:11" customFormat="1">
      <c r="A35" s="17"/>
      <c r="B35" s="110"/>
      <c r="C35" s="69">
        <f t="shared" si="2"/>
        <v>1365.7999999999993</v>
      </c>
      <c r="D35" s="8"/>
      <c r="E35" s="11"/>
      <c r="F35" s="11"/>
      <c r="G35" s="69"/>
      <c r="H35" s="69">
        <f t="shared" ref="H35:H50" si="3">F35*G35</f>
        <v>0</v>
      </c>
      <c r="I35" s="69"/>
      <c r="J35" s="69">
        <f t="shared" si="0"/>
        <v>1365.7999999999993</v>
      </c>
      <c r="K35" s="23"/>
    </row>
    <row r="36" spans="1:11" customFormat="1">
      <c r="A36" s="247"/>
      <c r="B36" s="38"/>
      <c r="C36" s="69">
        <f t="shared" si="2"/>
        <v>1365.7999999999993</v>
      </c>
      <c r="D36" s="8"/>
      <c r="E36" s="11"/>
      <c r="F36" s="11"/>
      <c r="G36" s="69"/>
      <c r="H36" s="69">
        <f t="shared" si="3"/>
        <v>0</v>
      </c>
      <c r="I36" s="252"/>
      <c r="J36" s="69">
        <f t="shared" si="0"/>
        <v>1365.7999999999993</v>
      </c>
      <c r="K36" s="23"/>
    </row>
    <row r="37" spans="1:11" customFormat="1">
      <c r="A37" s="247"/>
      <c r="B37" s="38"/>
      <c r="C37" s="69">
        <f t="shared" si="2"/>
        <v>1365.7999999999993</v>
      </c>
      <c r="D37" s="8"/>
      <c r="E37" s="11"/>
      <c r="F37" s="11"/>
      <c r="G37" s="69"/>
      <c r="H37" s="69">
        <f t="shared" si="3"/>
        <v>0</v>
      </c>
      <c r="I37" s="69"/>
      <c r="J37" s="69">
        <f t="shared" si="0"/>
        <v>1365.7999999999993</v>
      </c>
      <c r="K37" s="23"/>
    </row>
    <row r="38" spans="1:11" customFormat="1">
      <c r="A38" s="248"/>
      <c r="B38" s="38"/>
      <c r="C38" s="69">
        <f t="shared" si="2"/>
        <v>1365.7999999999993</v>
      </c>
      <c r="D38" s="8"/>
      <c r="E38" s="11"/>
      <c r="F38" s="11"/>
      <c r="G38" s="69"/>
      <c r="H38" s="69">
        <f t="shared" si="3"/>
        <v>0</v>
      </c>
      <c r="I38" s="69"/>
      <c r="J38" s="69">
        <f t="shared" si="0"/>
        <v>1365.7999999999993</v>
      </c>
      <c r="K38" s="23"/>
    </row>
    <row r="39" spans="1:11" customFormat="1">
      <c r="A39" s="17"/>
      <c r="B39" s="110"/>
      <c r="C39" s="69">
        <f t="shared" ref="C39:C50" si="4">J38</f>
        <v>1365.7999999999993</v>
      </c>
      <c r="D39" s="8"/>
      <c r="E39" s="11"/>
      <c r="F39" s="11"/>
      <c r="G39" s="69"/>
      <c r="H39" s="69">
        <f t="shared" si="3"/>
        <v>0</v>
      </c>
      <c r="I39" s="69"/>
      <c r="J39" s="69">
        <f t="shared" si="0"/>
        <v>1365.7999999999993</v>
      </c>
      <c r="K39" s="23"/>
    </row>
    <row r="40" spans="1:11" customFormat="1">
      <c r="A40" s="17"/>
      <c r="B40" s="110"/>
      <c r="C40" s="69">
        <f t="shared" si="4"/>
        <v>1365.7999999999993</v>
      </c>
      <c r="D40" s="8"/>
      <c r="E40" s="11"/>
      <c r="F40" s="11"/>
      <c r="G40" s="69"/>
      <c r="H40" s="69">
        <f t="shared" si="3"/>
        <v>0</v>
      </c>
      <c r="I40" s="69"/>
      <c r="J40" s="69">
        <f t="shared" si="0"/>
        <v>1365.7999999999993</v>
      </c>
      <c r="K40" s="23"/>
    </row>
    <row r="41" spans="1:11" customFormat="1">
      <c r="A41" s="17"/>
      <c r="B41" s="110"/>
      <c r="C41" s="69">
        <f t="shared" si="4"/>
        <v>1365.7999999999993</v>
      </c>
      <c r="D41" s="8"/>
      <c r="E41" s="11"/>
      <c r="F41" s="11"/>
      <c r="G41" s="69"/>
      <c r="H41" s="69">
        <f t="shared" si="3"/>
        <v>0</v>
      </c>
      <c r="I41" s="69"/>
      <c r="J41" s="69">
        <f t="shared" si="0"/>
        <v>1365.7999999999993</v>
      </c>
      <c r="K41" s="23"/>
    </row>
    <row r="42" spans="1:11" customFormat="1">
      <c r="A42" s="17"/>
      <c r="B42" s="249"/>
      <c r="C42" s="69">
        <f t="shared" si="4"/>
        <v>1365.7999999999993</v>
      </c>
      <c r="D42" s="8"/>
      <c r="E42" s="11"/>
      <c r="F42" s="11"/>
      <c r="G42" s="69"/>
      <c r="H42" s="69">
        <f t="shared" si="3"/>
        <v>0</v>
      </c>
      <c r="I42" s="69"/>
      <c r="J42" s="69">
        <f t="shared" si="0"/>
        <v>1365.7999999999993</v>
      </c>
      <c r="K42" s="23"/>
    </row>
    <row r="43" spans="1:11" customFormat="1">
      <c r="A43" s="17"/>
      <c r="B43" s="249"/>
      <c r="C43" s="69">
        <f t="shared" si="4"/>
        <v>1365.7999999999993</v>
      </c>
      <c r="D43" s="8"/>
      <c r="E43" s="11"/>
      <c r="F43" s="11"/>
      <c r="G43" s="69"/>
      <c r="H43" s="69">
        <f t="shared" si="3"/>
        <v>0</v>
      </c>
      <c r="I43" s="69"/>
      <c r="J43" s="69">
        <f t="shared" si="0"/>
        <v>1365.7999999999993</v>
      </c>
      <c r="K43" s="23"/>
    </row>
    <row r="44" spans="1:11" customFormat="1">
      <c r="A44" s="17"/>
      <c r="B44" s="249"/>
      <c r="C44" s="69">
        <f t="shared" si="4"/>
        <v>1365.7999999999993</v>
      </c>
      <c r="D44" s="8"/>
      <c r="E44" s="11"/>
      <c r="F44" s="11"/>
      <c r="G44" s="69"/>
      <c r="H44" s="69">
        <f t="shared" si="3"/>
        <v>0</v>
      </c>
      <c r="I44" s="69"/>
      <c r="J44" s="69">
        <f t="shared" si="0"/>
        <v>1365.7999999999993</v>
      </c>
      <c r="K44" s="23"/>
    </row>
    <row r="45" spans="1:11" customFormat="1">
      <c r="A45" s="17"/>
      <c r="B45" s="110"/>
      <c r="C45" s="69">
        <f t="shared" si="4"/>
        <v>1365.7999999999993</v>
      </c>
      <c r="D45" s="8"/>
      <c r="E45" s="11"/>
      <c r="F45" s="11"/>
      <c r="G45" s="69"/>
      <c r="H45" s="69">
        <f t="shared" si="3"/>
        <v>0</v>
      </c>
      <c r="I45" s="69"/>
      <c r="J45" s="69">
        <f t="shared" si="0"/>
        <v>1365.7999999999993</v>
      </c>
      <c r="K45" s="23"/>
    </row>
    <row r="46" spans="1:11" customFormat="1">
      <c r="A46" s="17"/>
      <c r="B46" s="110"/>
      <c r="C46" s="69">
        <f t="shared" si="4"/>
        <v>1365.7999999999993</v>
      </c>
      <c r="D46" s="8"/>
      <c r="E46" s="11"/>
      <c r="F46" s="11"/>
      <c r="G46" s="69"/>
      <c r="H46" s="69">
        <f t="shared" si="3"/>
        <v>0</v>
      </c>
      <c r="I46" s="69"/>
      <c r="J46" s="69">
        <f t="shared" si="0"/>
        <v>1365.7999999999993</v>
      </c>
      <c r="K46" s="23"/>
    </row>
    <row r="47" spans="1:11" customFormat="1">
      <c r="A47" s="17"/>
      <c r="B47" s="110"/>
      <c r="C47" s="69">
        <f t="shared" si="4"/>
        <v>1365.7999999999993</v>
      </c>
      <c r="D47" s="8"/>
      <c r="E47" s="11"/>
      <c r="F47" s="11"/>
      <c r="G47" s="69"/>
      <c r="H47" s="69">
        <f t="shared" si="3"/>
        <v>0</v>
      </c>
      <c r="I47" s="69"/>
      <c r="J47" s="69">
        <f t="shared" si="0"/>
        <v>1365.7999999999993</v>
      </c>
      <c r="K47" s="23"/>
    </row>
    <row r="48" spans="1:11" customFormat="1">
      <c r="A48" s="17"/>
      <c r="B48" s="110"/>
      <c r="C48" s="69">
        <f t="shared" si="4"/>
        <v>1365.7999999999993</v>
      </c>
      <c r="D48" s="8"/>
      <c r="E48" s="11"/>
      <c r="F48" s="11"/>
      <c r="G48" s="69"/>
      <c r="H48" s="69">
        <f t="shared" si="3"/>
        <v>0</v>
      </c>
      <c r="I48" s="69"/>
      <c r="J48" s="69">
        <f t="shared" si="0"/>
        <v>1365.7999999999993</v>
      </c>
      <c r="K48" s="23"/>
    </row>
    <row r="49" spans="1:11" customFormat="1">
      <c r="A49" s="17"/>
      <c r="B49" s="110"/>
      <c r="C49" s="69">
        <f t="shared" si="4"/>
        <v>1365.7999999999993</v>
      </c>
      <c r="D49" s="8"/>
      <c r="E49" s="11"/>
      <c r="F49" s="11"/>
      <c r="G49" s="69"/>
      <c r="H49" s="69">
        <f t="shared" si="3"/>
        <v>0</v>
      </c>
      <c r="I49" s="69"/>
      <c r="J49" s="69">
        <f t="shared" si="0"/>
        <v>1365.7999999999993</v>
      </c>
      <c r="K49" s="23"/>
    </row>
    <row r="50" spans="1:11" customFormat="1">
      <c r="A50" s="17"/>
      <c r="B50" s="110"/>
      <c r="C50" s="69">
        <f t="shared" si="4"/>
        <v>1365.7999999999993</v>
      </c>
      <c r="D50" s="8"/>
      <c r="E50" s="11"/>
      <c r="F50" s="11"/>
      <c r="G50" s="69"/>
      <c r="H50" s="69">
        <f t="shared" si="3"/>
        <v>0</v>
      </c>
      <c r="I50" s="69"/>
      <c r="J50" s="69">
        <f t="shared" si="0"/>
        <v>1365.7999999999993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11565.8</v>
      </c>
      <c r="I51" s="20">
        <f>SUM(I1:I50)</f>
        <v>10200</v>
      </c>
      <c r="J51" s="20">
        <f>H51-I51</f>
        <v>1365.7999999999993</v>
      </c>
      <c r="K51" s="25"/>
    </row>
    <row r="52" spans="1:11" customFormat="1">
      <c r="B52" s="250"/>
      <c r="C52" s="251"/>
      <c r="E52" s="142"/>
      <c r="G52" s="251"/>
      <c r="H52" s="251"/>
      <c r="I52" s="251"/>
      <c r="J52" s="251"/>
    </row>
    <row r="53" spans="1:11" customFormat="1">
      <c r="B53" s="250"/>
      <c r="C53" s="251"/>
      <c r="E53" s="142"/>
      <c r="G53" s="251"/>
      <c r="H53" s="251"/>
      <c r="I53" s="251"/>
      <c r="J53" s="251"/>
    </row>
    <row r="54" spans="1:11" customFormat="1">
      <c r="B54" s="250"/>
      <c r="C54" s="251"/>
      <c r="E54" s="142"/>
      <c r="G54" s="251"/>
      <c r="H54" s="251"/>
      <c r="I54" s="251"/>
      <c r="J54" s="251"/>
    </row>
    <row r="55" spans="1:11" customFormat="1">
      <c r="B55" s="250"/>
      <c r="C55" s="251"/>
      <c r="E55" s="142"/>
      <c r="G55" s="251"/>
      <c r="H55" s="251"/>
      <c r="I55" s="251"/>
      <c r="J55" s="251"/>
    </row>
    <row r="56" spans="1:11" customFormat="1">
      <c r="B56" s="250"/>
      <c r="C56" s="251"/>
      <c r="E56" s="142"/>
      <c r="G56" s="251"/>
      <c r="H56" s="251"/>
      <c r="I56" s="251"/>
      <c r="J56" s="251"/>
    </row>
    <row r="57" spans="1:11" customFormat="1">
      <c r="B57" s="250"/>
      <c r="C57" s="251"/>
      <c r="E57" s="142"/>
      <c r="G57" s="251"/>
      <c r="H57" s="251"/>
      <c r="I57" s="251"/>
      <c r="J57" s="251"/>
    </row>
    <row r="58" spans="1:11" customFormat="1">
      <c r="B58" s="250"/>
      <c r="C58" s="251"/>
      <c r="E58" s="142"/>
      <c r="G58" s="251"/>
      <c r="H58" s="251"/>
      <c r="I58" s="251"/>
      <c r="J58" s="251"/>
    </row>
    <row r="59" spans="1:11" customFormat="1">
      <c r="B59" s="250"/>
      <c r="C59" s="251"/>
      <c r="E59" s="142"/>
      <c r="G59" s="251"/>
      <c r="H59" s="251"/>
      <c r="I59" s="251"/>
      <c r="J59" s="251"/>
    </row>
    <row r="60" spans="1:11" customFormat="1">
      <c r="B60" s="250"/>
      <c r="C60" s="251"/>
      <c r="E60" s="142"/>
      <c r="G60" s="251"/>
      <c r="H60" s="251"/>
      <c r="I60" s="251"/>
      <c r="J60" s="251"/>
    </row>
    <row r="61" spans="1:11" customFormat="1">
      <c r="B61" s="250"/>
      <c r="C61" s="251"/>
      <c r="E61" s="142"/>
      <c r="G61" s="251"/>
      <c r="H61" s="251"/>
      <c r="I61" s="251"/>
      <c r="J61" s="251"/>
    </row>
    <row r="62" spans="1:11" customFormat="1">
      <c r="B62" s="250"/>
      <c r="C62" s="251"/>
      <c r="E62" s="142"/>
      <c r="G62" s="251"/>
      <c r="H62" s="251"/>
      <c r="I62" s="251"/>
      <c r="J62" s="251"/>
    </row>
    <row r="63" spans="1:11" customFormat="1">
      <c r="B63" s="250"/>
      <c r="C63" s="251"/>
      <c r="E63" s="142"/>
      <c r="G63" s="251"/>
      <c r="H63" s="251"/>
      <c r="I63" s="251"/>
      <c r="J63" s="251"/>
    </row>
    <row r="64" spans="1:11" customFormat="1">
      <c r="B64" s="250"/>
      <c r="C64" s="251"/>
      <c r="E64" s="142"/>
      <c r="G64" s="251"/>
      <c r="H64" s="251"/>
      <c r="I64" s="251"/>
      <c r="J64" s="251"/>
    </row>
    <row r="65" spans="2:10" customFormat="1">
      <c r="B65" s="250"/>
      <c r="C65" s="251"/>
      <c r="E65" s="142"/>
      <c r="G65" s="251"/>
      <c r="H65" s="251"/>
      <c r="I65" s="251"/>
      <c r="J65" s="251"/>
    </row>
    <row r="66" spans="2:10" customFormat="1">
      <c r="B66" s="250"/>
      <c r="C66" s="251"/>
      <c r="E66" s="142"/>
      <c r="G66" s="251"/>
      <c r="H66" s="251"/>
      <c r="I66" s="251"/>
      <c r="J66" s="251"/>
    </row>
    <row r="67" spans="2:10" customFormat="1">
      <c r="B67" s="250"/>
      <c r="C67" s="251"/>
      <c r="E67" s="142"/>
      <c r="G67" s="251"/>
      <c r="H67" s="251"/>
      <c r="I67" s="251"/>
      <c r="J67" s="251"/>
    </row>
    <row r="68" spans="2:10" customFormat="1">
      <c r="B68" s="250"/>
      <c r="C68" s="251"/>
      <c r="E68" s="142"/>
      <c r="G68" s="251"/>
      <c r="H68" s="251"/>
      <c r="I68" s="251"/>
      <c r="J68" s="251"/>
    </row>
    <row r="69" spans="2:10" customFormat="1">
      <c r="B69" s="250"/>
      <c r="C69" s="251"/>
      <c r="E69" s="142"/>
      <c r="G69" s="251"/>
      <c r="H69" s="251"/>
      <c r="I69" s="251"/>
      <c r="J69" s="251"/>
    </row>
    <row r="70" spans="2:10" customFormat="1">
      <c r="B70" s="250"/>
      <c r="C70" s="251"/>
      <c r="E70" s="142"/>
      <c r="G70" s="251"/>
      <c r="H70" s="251"/>
      <c r="I70" s="251"/>
      <c r="J70" s="251"/>
    </row>
    <row r="71" spans="2:10" customFormat="1">
      <c r="B71" s="250"/>
      <c r="C71" s="251"/>
      <c r="E71" s="142"/>
      <c r="G71" s="251"/>
      <c r="H71" s="251"/>
      <c r="I71" s="251"/>
      <c r="J71" s="251"/>
    </row>
    <row r="72" spans="2:10" customFormat="1">
      <c r="B72" s="250"/>
      <c r="C72" s="251"/>
      <c r="E72" s="142"/>
      <c r="G72" s="251"/>
      <c r="H72" s="251"/>
      <c r="I72" s="251"/>
      <c r="J72" s="251"/>
    </row>
    <row r="73" spans="2:10" customFormat="1">
      <c r="B73" s="250"/>
      <c r="C73" s="251"/>
      <c r="E73" s="142"/>
      <c r="G73" s="251"/>
      <c r="H73" s="251"/>
      <c r="I73" s="251"/>
      <c r="J73" s="251"/>
    </row>
    <row r="74" spans="2:10" customFormat="1">
      <c r="B74" s="250"/>
      <c r="C74" s="251"/>
      <c r="E74" s="142"/>
      <c r="G74" s="251"/>
      <c r="H74" s="251"/>
      <c r="I74" s="251"/>
      <c r="J74" s="251"/>
    </row>
    <row r="75" spans="2:10" customFormat="1">
      <c r="B75" s="250"/>
      <c r="C75" s="251"/>
      <c r="E75" s="142"/>
      <c r="G75" s="251"/>
      <c r="H75" s="251"/>
      <c r="I75" s="251"/>
      <c r="J75" s="251"/>
    </row>
    <row r="76" spans="2:10" customFormat="1">
      <c r="B76" s="250"/>
      <c r="C76" s="251"/>
      <c r="E76" s="142"/>
      <c r="G76" s="251"/>
      <c r="H76" s="251"/>
      <c r="I76" s="251"/>
      <c r="J76" s="251"/>
    </row>
    <row r="77" spans="2:10" customFormat="1">
      <c r="B77" s="250"/>
      <c r="C77" s="251"/>
      <c r="E77" s="142"/>
      <c r="G77" s="251"/>
      <c r="H77" s="251"/>
      <c r="I77" s="251"/>
      <c r="J77" s="251"/>
    </row>
    <row r="78" spans="2:10" customFormat="1">
      <c r="B78" s="250"/>
      <c r="C78" s="251"/>
      <c r="E78" s="142"/>
      <c r="G78" s="251"/>
      <c r="H78" s="251"/>
      <c r="I78" s="251"/>
      <c r="J78" s="251"/>
    </row>
    <row r="79" spans="2:10" customFormat="1">
      <c r="B79" s="250"/>
      <c r="C79" s="251"/>
      <c r="E79" s="142"/>
      <c r="G79" s="251"/>
      <c r="H79" s="251"/>
      <c r="I79" s="251"/>
      <c r="J79" s="251"/>
    </row>
    <row r="80" spans="2:10" customFormat="1">
      <c r="B80" s="250"/>
      <c r="C80" s="251"/>
      <c r="E80" s="142"/>
      <c r="G80" s="251"/>
      <c r="H80" s="251"/>
      <c r="I80" s="251"/>
      <c r="J80" s="251"/>
    </row>
    <row r="81" spans="2:10" customFormat="1">
      <c r="B81" s="250"/>
      <c r="C81" s="251"/>
      <c r="E81" s="142"/>
      <c r="G81" s="251"/>
      <c r="H81" s="251"/>
      <c r="I81" s="251"/>
      <c r="J81" s="251"/>
    </row>
    <row r="82" spans="2:10" customFormat="1">
      <c r="B82" s="250"/>
      <c r="C82" s="251"/>
      <c r="E82" s="142"/>
      <c r="G82" s="251"/>
      <c r="H82" s="251"/>
      <c r="I82" s="251"/>
      <c r="J82" s="251"/>
    </row>
    <row r="83" spans="2:10" customFormat="1">
      <c r="B83" s="250"/>
      <c r="C83" s="251"/>
      <c r="E83" s="142"/>
      <c r="G83" s="251"/>
      <c r="H83" s="251"/>
      <c r="I83" s="251"/>
      <c r="J83" s="251"/>
    </row>
    <row r="84" spans="2:10" customFormat="1">
      <c r="B84" s="250"/>
      <c r="C84" s="251"/>
      <c r="E84" s="142"/>
      <c r="G84" s="251"/>
      <c r="H84" s="251"/>
      <c r="I84" s="251"/>
      <c r="J84" s="251"/>
    </row>
    <row r="85" spans="2:10" customFormat="1">
      <c r="B85" s="250"/>
      <c r="C85" s="251"/>
      <c r="E85" s="142"/>
      <c r="G85" s="251"/>
      <c r="H85" s="251"/>
      <c r="I85" s="251"/>
      <c r="J85" s="251"/>
    </row>
    <row r="86" spans="2:10" customFormat="1">
      <c r="B86" s="250"/>
      <c r="C86" s="251"/>
      <c r="E86" s="142"/>
      <c r="G86" s="251"/>
      <c r="H86" s="251"/>
      <c r="I86" s="251"/>
      <c r="J86" s="251"/>
    </row>
    <row r="87" spans="2:10" customFormat="1">
      <c r="B87" s="250"/>
      <c r="C87" s="251"/>
      <c r="E87" s="142"/>
      <c r="G87" s="251"/>
      <c r="H87" s="251"/>
      <c r="I87" s="251"/>
      <c r="J87" s="251"/>
    </row>
    <row r="88" spans="2:10" customFormat="1">
      <c r="B88" s="250"/>
      <c r="C88" s="251"/>
      <c r="E88" s="142"/>
      <c r="G88" s="251"/>
      <c r="H88" s="251"/>
      <c r="I88" s="251"/>
      <c r="J88" s="251"/>
    </row>
    <row r="89" spans="2:10" customFormat="1">
      <c r="B89" s="250"/>
      <c r="C89" s="251"/>
      <c r="E89" s="142"/>
      <c r="G89" s="251"/>
      <c r="H89" s="251"/>
      <c r="I89" s="251"/>
      <c r="J89" s="251"/>
    </row>
    <row r="90" spans="2:10" customFormat="1">
      <c r="B90" s="250"/>
      <c r="C90" s="251"/>
      <c r="E90" s="142"/>
      <c r="G90" s="251"/>
      <c r="H90" s="251"/>
      <c r="I90" s="251"/>
      <c r="J90" s="251"/>
    </row>
    <row r="91" spans="2:10" customFormat="1">
      <c r="B91" s="250"/>
      <c r="C91" s="251"/>
      <c r="E91" s="142"/>
      <c r="G91" s="251"/>
      <c r="H91" s="251"/>
      <c r="I91" s="251"/>
      <c r="J91" s="251"/>
    </row>
    <row r="92" spans="2:10" customFormat="1">
      <c r="B92" s="250"/>
      <c r="C92" s="251"/>
      <c r="E92" s="142"/>
      <c r="G92" s="251"/>
      <c r="H92" s="251"/>
      <c r="I92" s="251"/>
      <c r="J92" s="251"/>
    </row>
    <row r="93" spans="2:10" customFormat="1">
      <c r="B93" s="250"/>
      <c r="C93" s="251"/>
      <c r="E93" s="142"/>
      <c r="G93" s="251"/>
      <c r="H93" s="251"/>
      <c r="I93" s="251"/>
      <c r="J93" s="251"/>
    </row>
    <row r="94" spans="2:10" customFormat="1">
      <c r="B94" s="250"/>
      <c r="C94" s="251"/>
      <c r="E94" s="142"/>
      <c r="G94" s="251"/>
      <c r="H94" s="251"/>
      <c r="I94" s="251"/>
      <c r="J94" s="251"/>
    </row>
    <row r="95" spans="2:10" customFormat="1">
      <c r="B95" s="250"/>
      <c r="C95" s="251"/>
      <c r="E95" s="142"/>
      <c r="G95" s="251"/>
      <c r="H95" s="251"/>
      <c r="I95" s="251"/>
      <c r="J95" s="251"/>
    </row>
    <row r="96" spans="2:10" customFormat="1">
      <c r="B96" s="250"/>
      <c r="C96" s="251"/>
      <c r="E96" s="142"/>
      <c r="G96" s="251"/>
      <c r="H96" s="251"/>
      <c r="I96" s="251"/>
      <c r="J96" s="251"/>
    </row>
  </sheetData>
  <autoFilter ref="A3:K51"/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2" width="9" style="7" customWidth="1"/>
    <col min="13" max="16384" width="9" style="7"/>
  </cols>
  <sheetData>
    <row r="1" spans="1:11" ht="20.25">
      <c r="A1" s="450" t="s">
        <v>431</v>
      </c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>C6+H6-I6</f>
        <v>0</v>
      </c>
      <c r="K6" s="23"/>
    </row>
    <row r="7" spans="1:11">
      <c r="A7" s="14"/>
      <c r="B7" s="12"/>
      <c r="C7" s="10">
        <f t="shared" ref="C7:C20" si="0">J6</f>
        <v>0</v>
      </c>
      <c r="D7" s="8"/>
      <c r="E7" s="11"/>
      <c r="F7" s="11"/>
      <c r="G7" s="10"/>
      <c r="H7" s="13"/>
      <c r="I7" s="22"/>
      <c r="J7" s="10">
        <f t="shared" ref="J7:J20" si="1">C7+H7-I7</f>
        <v>0</v>
      </c>
      <c r="K7" s="23"/>
    </row>
    <row r="8" spans="1:11">
      <c r="A8" s="14"/>
      <c r="B8" s="12"/>
      <c r="C8" s="10">
        <f t="shared" si="0"/>
        <v>0</v>
      </c>
      <c r="D8" s="8"/>
      <c r="E8" s="11"/>
      <c r="F8" s="11"/>
      <c r="G8" s="10"/>
      <c r="H8" s="13"/>
      <c r="I8" s="22"/>
      <c r="J8" s="10">
        <f t="shared" si="1"/>
        <v>0</v>
      </c>
      <c r="K8" s="23"/>
    </row>
    <row r="9" spans="1:11">
      <c r="A9" s="15"/>
      <c r="B9" s="12"/>
      <c r="C9" s="10">
        <f t="shared" si="0"/>
        <v>0</v>
      </c>
      <c r="D9" s="8"/>
      <c r="E9" s="11"/>
      <c r="F9" s="11"/>
      <c r="G9" s="10"/>
      <c r="H9" s="13"/>
      <c r="I9" s="22"/>
      <c r="J9" s="10">
        <f t="shared" si="1"/>
        <v>0</v>
      </c>
      <c r="K9" s="23"/>
    </row>
    <row r="10" spans="1:11" s="1" customFormat="1">
      <c r="A10" s="15"/>
      <c r="B10" s="16"/>
      <c r="C10" s="10">
        <f t="shared" si="0"/>
        <v>0</v>
      </c>
      <c r="D10" s="8"/>
      <c r="E10" s="11"/>
      <c r="F10" s="11"/>
      <c r="G10" s="10"/>
      <c r="H10" s="13"/>
      <c r="I10" s="22"/>
      <c r="J10" s="10">
        <f t="shared" si="1"/>
        <v>0</v>
      </c>
      <c r="K10" s="24"/>
    </row>
    <row r="11" spans="1:11">
      <c r="A11" s="14"/>
      <c r="B11" s="12"/>
      <c r="C11" s="10">
        <f t="shared" si="0"/>
        <v>0</v>
      </c>
      <c r="D11" s="8"/>
      <c r="E11" s="11"/>
      <c r="F11" s="11"/>
      <c r="G11" s="10"/>
      <c r="H11" s="13"/>
      <c r="I11" s="22"/>
      <c r="J11" s="10">
        <f t="shared" si="1"/>
        <v>0</v>
      </c>
      <c r="K11" s="24"/>
    </row>
    <row r="12" spans="1:11" s="2" customFormat="1">
      <c r="A12" s="17"/>
      <c r="B12" s="9"/>
      <c r="C12" s="10">
        <f t="shared" si="0"/>
        <v>0</v>
      </c>
      <c r="D12" s="8"/>
      <c r="E12" s="11"/>
      <c r="F12" s="11"/>
      <c r="G12" s="10"/>
      <c r="H12" s="13"/>
      <c r="I12" s="22"/>
      <c r="J12" s="10">
        <f t="shared" si="1"/>
        <v>0</v>
      </c>
      <c r="K12" s="11"/>
    </row>
    <row r="13" spans="1:11" s="2" customFormat="1">
      <c r="A13" s="17"/>
      <c r="B13" s="9"/>
      <c r="C13" s="10">
        <f t="shared" si="0"/>
        <v>0</v>
      </c>
      <c r="D13" s="8"/>
      <c r="E13" s="11"/>
      <c r="F13" s="11"/>
      <c r="G13" s="10"/>
      <c r="H13" s="13"/>
      <c r="I13" s="22"/>
      <c r="J13" s="10">
        <f t="shared" si="1"/>
        <v>0</v>
      </c>
      <c r="K13" s="11"/>
    </row>
    <row r="14" spans="1:11">
      <c r="A14" s="8"/>
      <c r="B14" s="12"/>
      <c r="C14" s="10">
        <f t="shared" si="0"/>
        <v>0</v>
      </c>
      <c r="D14" s="8"/>
      <c r="E14" s="11"/>
      <c r="F14" s="11"/>
      <c r="G14" s="10"/>
      <c r="H14" s="13"/>
      <c r="I14" s="22"/>
      <c r="J14" s="10">
        <f t="shared" si="1"/>
        <v>0</v>
      </c>
      <c r="K14" s="23"/>
    </row>
    <row r="15" spans="1:11">
      <c r="A15" s="8"/>
      <c r="B15" s="12"/>
      <c r="C15" s="10">
        <f t="shared" si="0"/>
        <v>0</v>
      </c>
      <c r="D15" s="8"/>
      <c r="E15" s="11"/>
      <c r="F15" s="11"/>
      <c r="G15" s="10"/>
      <c r="H15" s="13"/>
      <c r="I15" s="22"/>
      <c r="J15" s="10">
        <f t="shared" si="1"/>
        <v>0</v>
      </c>
      <c r="K15" s="23"/>
    </row>
    <row r="16" spans="1:11">
      <c r="A16" s="8"/>
      <c r="B16" s="12"/>
      <c r="C16" s="10">
        <f t="shared" si="0"/>
        <v>0</v>
      </c>
      <c r="D16" s="8"/>
      <c r="E16" s="11"/>
      <c r="F16" s="11"/>
      <c r="G16" s="10"/>
      <c r="H16" s="13"/>
      <c r="I16" s="22"/>
      <c r="J16" s="10">
        <f t="shared" si="1"/>
        <v>0</v>
      </c>
      <c r="K16" s="23"/>
    </row>
    <row r="17" spans="1:11">
      <c r="A17" s="14"/>
      <c r="B17" s="12"/>
      <c r="C17" s="10">
        <f t="shared" si="0"/>
        <v>0</v>
      </c>
      <c r="D17" s="8"/>
      <c r="E17" s="11"/>
      <c r="F17" s="11"/>
      <c r="G17" s="10"/>
      <c r="H17" s="13"/>
      <c r="I17" s="22"/>
      <c r="J17" s="10">
        <f t="shared" si="1"/>
        <v>0</v>
      </c>
      <c r="K17" s="23"/>
    </row>
    <row r="18" spans="1:11">
      <c r="A18" s="14"/>
      <c r="B18" s="12"/>
      <c r="C18" s="10">
        <f t="shared" si="0"/>
        <v>0</v>
      </c>
      <c r="D18" s="8"/>
      <c r="E18" s="11"/>
      <c r="F18" s="11"/>
      <c r="G18" s="10"/>
      <c r="H18" s="13"/>
      <c r="I18" s="22"/>
      <c r="J18" s="10">
        <f t="shared" si="1"/>
        <v>0</v>
      </c>
      <c r="K18" s="23"/>
    </row>
    <row r="19" spans="1:11">
      <c r="A19" s="14"/>
      <c r="B19" s="12"/>
      <c r="C19" s="10">
        <f t="shared" si="0"/>
        <v>0</v>
      </c>
      <c r="D19" s="8"/>
      <c r="E19" s="11"/>
      <c r="F19" s="11"/>
      <c r="G19" s="10"/>
      <c r="H19" s="13"/>
      <c r="I19" s="22"/>
      <c r="J19" s="10">
        <f t="shared" si="1"/>
        <v>0</v>
      </c>
      <c r="K19" s="23"/>
    </row>
    <row r="20" spans="1:11">
      <c r="A20" s="8"/>
      <c r="B20" s="12"/>
      <c r="C20" s="10">
        <f t="shared" si="0"/>
        <v>0</v>
      </c>
      <c r="D20" s="8"/>
      <c r="E20" s="11"/>
      <c r="F20" s="11"/>
      <c r="G20" s="10"/>
      <c r="H20" s="13"/>
      <c r="I20" s="22"/>
      <c r="J20" s="10">
        <f t="shared" si="1"/>
        <v>0</v>
      </c>
      <c r="K20" s="23"/>
    </row>
    <row r="21" spans="1:11">
      <c r="A21" s="8"/>
      <c r="B21" s="12"/>
      <c r="C21" s="10">
        <f t="shared" ref="C21:C50" si="2">J20</f>
        <v>0</v>
      </c>
      <c r="D21" s="8"/>
      <c r="E21" s="11"/>
      <c r="F21" s="11"/>
      <c r="G21" s="10"/>
      <c r="H21" s="10">
        <f t="shared" ref="H21:H50" si="3">F21*G21</f>
        <v>0</v>
      </c>
      <c r="I21" s="10"/>
      <c r="J21" s="10">
        <f t="shared" ref="J21:J50" si="4">C21+H21-I21</f>
        <v>0</v>
      </c>
      <c r="K21" s="23"/>
    </row>
    <row r="22" spans="1:11">
      <c r="A22" s="8"/>
      <c r="B22" s="12"/>
      <c r="C22" s="10">
        <f t="shared" si="2"/>
        <v>0</v>
      </c>
      <c r="D22" s="8"/>
      <c r="E22" s="11"/>
      <c r="F22" s="11"/>
      <c r="G22" s="10"/>
      <c r="H22" s="10">
        <f t="shared" si="3"/>
        <v>0</v>
      </c>
      <c r="I22" s="10"/>
      <c r="J22" s="10">
        <f t="shared" si="4"/>
        <v>0</v>
      </c>
      <c r="K22" s="23"/>
    </row>
    <row r="23" spans="1:11">
      <c r="A23" s="8"/>
      <c r="B23" s="12"/>
      <c r="C23" s="10">
        <f t="shared" si="2"/>
        <v>0</v>
      </c>
      <c r="D23" s="8"/>
      <c r="E23" s="11"/>
      <c r="F23" s="11"/>
      <c r="G23" s="10"/>
      <c r="H23" s="10">
        <f t="shared" si="3"/>
        <v>0</v>
      </c>
      <c r="I23" s="10"/>
      <c r="J23" s="10">
        <f t="shared" si="4"/>
        <v>0</v>
      </c>
      <c r="K23" s="23"/>
    </row>
    <row r="24" spans="1:11">
      <c r="A24" s="8"/>
      <c r="B24" s="12"/>
      <c r="C24" s="10">
        <f t="shared" si="2"/>
        <v>0</v>
      </c>
      <c r="D24" s="8"/>
      <c r="E24" s="11"/>
      <c r="F24" s="11"/>
      <c r="G24" s="10"/>
      <c r="H24" s="10">
        <f t="shared" si="3"/>
        <v>0</v>
      </c>
      <c r="I24" s="10"/>
      <c r="J24" s="10">
        <f t="shared" si="4"/>
        <v>0</v>
      </c>
      <c r="K24" s="23"/>
    </row>
    <row r="25" spans="1:11">
      <c r="A25" s="8"/>
      <c r="B25" s="12"/>
      <c r="C25" s="10">
        <f t="shared" si="2"/>
        <v>0</v>
      </c>
      <c r="D25" s="8"/>
      <c r="E25" s="11"/>
      <c r="F25" s="11"/>
      <c r="G25" s="10"/>
      <c r="H25" s="10">
        <f t="shared" si="3"/>
        <v>0</v>
      </c>
      <c r="I25" s="10"/>
      <c r="J25" s="10">
        <f t="shared" si="4"/>
        <v>0</v>
      </c>
      <c r="K25" s="23"/>
    </row>
    <row r="26" spans="1:11">
      <c r="A26" s="8"/>
      <c r="B26" s="12"/>
      <c r="C26" s="10">
        <f t="shared" si="2"/>
        <v>0</v>
      </c>
      <c r="D26" s="8"/>
      <c r="E26" s="11"/>
      <c r="F26" s="11"/>
      <c r="G26" s="10"/>
      <c r="H26" s="10">
        <f t="shared" si="3"/>
        <v>0</v>
      </c>
      <c r="I26" s="10"/>
      <c r="J26" s="10">
        <f t="shared" si="4"/>
        <v>0</v>
      </c>
      <c r="K26" s="23"/>
    </row>
    <row r="27" spans="1:11">
      <c r="A27" s="8"/>
      <c r="B27" s="12"/>
      <c r="C27" s="10">
        <f t="shared" si="2"/>
        <v>0</v>
      </c>
      <c r="D27" s="8"/>
      <c r="E27" s="11"/>
      <c r="F27" s="11"/>
      <c r="G27" s="10"/>
      <c r="H27" s="10">
        <f t="shared" si="3"/>
        <v>0</v>
      </c>
      <c r="I27" s="10"/>
      <c r="J27" s="10">
        <f t="shared" si="4"/>
        <v>0</v>
      </c>
      <c r="K27" s="23"/>
    </row>
    <row r="28" spans="1:11">
      <c r="A28" s="8"/>
      <c r="B28" s="12"/>
      <c r="C28" s="10">
        <f t="shared" si="2"/>
        <v>0</v>
      </c>
      <c r="D28" s="8"/>
      <c r="E28" s="11"/>
      <c r="F28" s="11"/>
      <c r="G28" s="10"/>
      <c r="H28" s="10">
        <f t="shared" si="3"/>
        <v>0</v>
      </c>
      <c r="I28" s="10"/>
      <c r="J28" s="10">
        <f t="shared" si="4"/>
        <v>0</v>
      </c>
      <c r="K28" s="23"/>
    </row>
    <row r="29" spans="1:11">
      <c r="A29" s="8"/>
      <c r="B29" s="12"/>
      <c r="C29" s="10">
        <f t="shared" si="2"/>
        <v>0</v>
      </c>
      <c r="D29" s="8"/>
      <c r="E29" s="11"/>
      <c r="F29" s="11"/>
      <c r="G29" s="10"/>
      <c r="H29" s="10">
        <f t="shared" si="3"/>
        <v>0</v>
      </c>
      <c r="I29" s="10"/>
      <c r="J29" s="10">
        <f t="shared" si="4"/>
        <v>0</v>
      </c>
      <c r="K29" s="23"/>
    </row>
    <row r="30" spans="1:11">
      <c r="A30" s="8"/>
      <c r="B30" s="12"/>
      <c r="C30" s="10">
        <f t="shared" si="2"/>
        <v>0</v>
      </c>
      <c r="D30" s="8"/>
      <c r="E30" s="11"/>
      <c r="F30" s="11"/>
      <c r="G30" s="10"/>
      <c r="H30" s="10">
        <f t="shared" si="3"/>
        <v>0</v>
      </c>
      <c r="I30" s="10"/>
      <c r="J30" s="10">
        <f t="shared" si="4"/>
        <v>0</v>
      </c>
      <c r="K30" s="23"/>
    </row>
    <row r="31" spans="1:11">
      <c r="A31" s="8"/>
      <c r="B31" s="12"/>
      <c r="C31" s="10">
        <f t="shared" si="2"/>
        <v>0</v>
      </c>
      <c r="D31" s="8"/>
      <c r="E31" s="11"/>
      <c r="F31" s="11"/>
      <c r="G31" s="10"/>
      <c r="H31" s="10">
        <f t="shared" si="3"/>
        <v>0</v>
      </c>
      <c r="I31" s="10"/>
      <c r="J31" s="10">
        <f t="shared" si="4"/>
        <v>0</v>
      </c>
      <c r="K31" s="23"/>
    </row>
    <row r="32" spans="1:11">
      <c r="A32" s="8"/>
      <c r="B32" s="12"/>
      <c r="C32" s="10">
        <f t="shared" si="2"/>
        <v>0</v>
      </c>
      <c r="D32" s="8"/>
      <c r="E32" s="11"/>
      <c r="F32" s="11"/>
      <c r="G32" s="10"/>
      <c r="H32" s="10">
        <f t="shared" si="3"/>
        <v>0</v>
      </c>
      <c r="I32" s="10"/>
      <c r="J32" s="10">
        <f t="shared" si="4"/>
        <v>0</v>
      </c>
      <c r="K32" s="23"/>
    </row>
    <row r="33" spans="1:11">
      <c r="A33" s="8"/>
      <c r="B33" s="12"/>
      <c r="C33" s="10">
        <f t="shared" si="2"/>
        <v>0</v>
      </c>
      <c r="D33" s="8"/>
      <c r="E33" s="11"/>
      <c r="F33" s="11"/>
      <c r="G33" s="10"/>
      <c r="H33" s="10">
        <f t="shared" si="3"/>
        <v>0</v>
      </c>
      <c r="I33" s="10"/>
      <c r="J33" s="10">
        <f t="shared" si="4"/>
        <v>0</v>
      </c>
      <c r="K33" s="23"/>
    </row>
    <row r="34" spans="1:11">
      <c r="A34" s="8"/>
      <c r="B34" s="12"/>
      <c r="C34" s="10">
        <f t="shared" si="2"/>
        <v>0</v>
      </c>
      <c r="D34" s="8"/>
      <c r="E34" s="11"/>
      <c r="F34" s="11"/>
      <c r="G34" s="10"/>
      <c r="H34" s="10">
        <f t="shared" si="3"/>
        <v>0</v>
      </c>
      <c r="I34" s="10"/>
      <c r="J34" s="10">
        <f t="shared" si="4"/>
        <v>0</v>
      </c>
      <c r="K34" s="23"/>
    </row>
    <row r="35" spans="1:11">
      <c r="A35" s="8"/>
      <c r="B35" s="12"/>
      <c r="C35" s="10">
        <f t="shared" si="2"/>
        <v>0</v>
      </c>
      <c r="D35" s="8"/>
      <c r="E35" s="11"/>
      <c r="F35" s="11"/>
      <c r="G35" s="10"/>
      <c r="H35" s="10">
        <f t="shared" si="3"/>
        <v>0</v>
      </c>
      <c r="I35" s="10"/>
      <c r="J35" s="10">
        <f t="shared" si="4"/>
        <v>0</v>
      </c>
      <c r="K35" s="23"/>
    </row>
    <row r="36" spans="1:11">
      <c r="A36" s="8"/>
      <c r="B36" s="12"/>
      <c r="C36" s="10">
        <f t="shared" si="2"/>
        <v>0</v>
      </c>
      <c r="D36" s="8"/>
      <c r="E36" s="11"/>
      <c r="F36" s="11"/>
      <c r="G36" s="10"/>
      <c r="H36" s="10">
        <f t="shared" si="3"/>
        <v>0</v>
      </c>
      <c r="I36" s="10"/>
      <c r="J36" s="10">
        <f t="shared" si="4"/>
        <v>0</v>
      </c>
      <c r="K36" s="23"/>
    </row>
    <row r="37" spans="1:11">
      <c r="A37" s="8"/>
      <c r="B37" s="12"/>
      <c r="C37" s="10">
        <f t="shared" si="2"/>
        <v>0</v>
      </c>
      <c r="D37" s="8"/>
      <c r="E37" s="11"/>
      <c r="F37" s="11"/>
      <c r="G37" s="10"/>
      <c r="H37" s="10">
        <f t="shared" si="3"/>
        <v>0</v>
      </c>
      <c r="I37" s="10"/>
      <c r="J37" s="10">
        <f t="shared" si="4"/>
        <v>0</v>
      </c>
      <c r="K37" s="23"/>
    </row>
    <row r="38" spans="1:11">
      <c r="A38" s="8"/>
      <c r="B38" s="12"/>
      <c r="C38" s="10">
        <f t="shared" si="2"/>
        <v>0</v>
      </c>
      <c r="D38" s="8"/>
      <c r="E38" s="11"/>
      <c r="F38" s="11"/>
      <c r="G38" s="10"/>
      <c r="H38" s="10">
        <f t="shared" si="3"/>
        <v>0</v>
      </c>
      <c r="I38" s="10"/>
      <c r="J38" s="10">
        <f t="shared" si="4"/>
        <v>0</v>
      </c>
      <c r="K38" s="23"/>
    </row>
    <row r="39" spans="1:11">
      <c r="A39" s="8"/>
      <c r="B39" s="12"/>
      <c r="C39" s="10">
        <f t="shared" si="2"/>
        <v>0</v>
      </c>
      <c r="D39" s="8"/>
      <c r="E39" s="11"/>
      <c r="F39" s="11"/>
      <c r="G39" s="10"/>
      <c r="H39" s="10">
        <f t="shared" si="3"/>
        <v>0</v>
      </c>
      <c r="I39" s="10"/>
      <c r="J39" s="10">
        <f t="shared" si="4"/>
        <v>0</v>
      </c>
      <c r="K39" s="23"/>
    </row>
    <row r="40" spans="1:11">
      <c r="A40" s="8"/>
      <c r="B40" s="12"/>
      <c r="C40" s="10">
        <f t="shared" si="2"/>
        <v>0</v>
      </c>
      <c r="D40" s="8"/>
      <c r="E40" s="11"/>
      <c r="F40" s="11"/>
      <c r="G40" s="10"/>
      <c r="H40" s="10">
        <f t="shared" si="3"/>
        <v>0</v>
      </c>
      <c r="I40" s="10"/>
      <c r="J40" s="10">
        <f t="shared" si="4"/>
        <v>0</v>
      </c>
      <c r="K40" s="23"/>
    </row>
    <row r="41" spans="1:11">
      <c r="A41" s="8"/>
      <c r="B41" s="12"/>
      <c r="C41" s="10">
        <f t="shared" si="2"/>
        <v>0</v>
      </c>
      <c r="D41" s="8"/>
      <c r="E41" s="11"/>
      <c r="F41" s="11"/>
      <c r="G41" s="10"/>
      <c r="H41" s="10">
        <f t="shared" si="3"/>
        <v>0</v>
      </c>
      <c r="I41" s="10"/>
      <c r="J41" s="10">
        <f t="shared" si="4"/>
        <v>0</v>
      </c>
      <c r="K41" s="23"/>
    </row>
    <row r="42" spans="1:11">
      <c r="A42" s="8"/>
      <c r="B42" s="12"/>
      <c r="C42" s="10">
        <f t="shared" si="2"/>
        <v>0</v>
      </c>
      <c r="D42" s="8"/>
      <c r="E42" s="11"/>
      <c r="F42" s="11"/>
      <c r="G42" s="10"/>
      <c r="H42" s="10">
        <f t="shared" si="3"/>
        <v>0</v>
      </c>
      <c r="I42" s="10"/>
      <c r="J42" s="10">
        <f t="shared" si="4"/>
        <v>0</v>
      </c>
      <c r="K42" s="23"/>
    </row>
    <row r="43" spans="1:11">
      <c r="A43" s="8"/>
      <c r="B43" s="12"/>
      <c r="C43" s="10">
        <f t="shared" si="2"/>
        <v>0</v>
      </c>
      <c r="D43" s="8"/>
      <c r="E43" s="11"/>
      <c r="F43" s="11"/>
      <c r="G43" s="10"/>
      <c r="H43" s="10">
        <f t="shared" si="3"/>
        <v>0</v>
      </c>
      <c r="I43" s="10"/>
      <c r="J43" s="10">
        <f t="shared" si="4"/>
        <v>0</v>
      </c>
      <c r="K43" s="23"/>
    </row>
    <row r="44" spans="1:11">
      <c r="A44" s="8"/>
      <c r="B44" s="12"/>
      <c r="C44" s="10">
        <f t="shared" si="2"/>
        <v>0</v>
      </c>
      <c r="D44" s="8"/>
      <c r="E44" s="11"/>
      <c r="F44" s="11"/>
      <c r="G44" s="10"/>
      <c r="H44" s="10">
        <f t="shared" si="3"/>
        <v>0</v>
      </c>
      <c r="I44" s="10"/>
      <c r="J44" s="10">
        <f t="shared" si="4"/>
        <v>0</v>
      </c>
      <c r="K44" s="23"/>
    </row>
    <row r="45" spans="1:11">
      <c r="A45" s="8"/>
      <c r="B45" s="12"/>
      <c r="C45" s="10">
        <f t="shared" si="2"/>
        <v>0</v>
      </c>
      <c r="D45" s="8"/>
      <c r="E45" s="11"/>
      <c r="F45" s="11"/>
      <c r="G45" s="10"/>
      <c r="H45" s="10">
        <f t="shared" si="3"/>
        <v>0</v>
      </c>
      <c r="I45" s="10"/>
      <c r="J45" s="10">
        <f t="shared" si="4"/>
        <v>0</v>
      </c>
      <c r="K45" s="23"/>
    </row>
    <row r="46" spans="1:11">
      <c r="A46" s="8"/>
      <c r="B46" s="12"/>
      <c r="C46" s="10">
        <f t="shared" si="2"/>
        <v>0</v>
      </c>
      <c r="D46" s="8"/>
      <c r="E46" s="11"/>
      <c r="F46" s="11"/>
      <c r="G46" s="10"/>
      <c r="H46" s="10">
        <f t="shared" si="3"/>
        <v>0</v>
      </c>
      <c r="I46" s="10"/>
      <c r="J46" s="10">
        <f t="shared" si="4"/>
        <v>0</v>
      </c>
      <c r="K46" s="23"/>
    </row>
    <row r="47" spans="1:11">
      <c r="A47" s="8"/>
      <c r="B47" s="12"/>
      <c r="C47" s="10">
        <f t="shared" si="2"/>
        <v>0</v>
      </c>
      <c r="D47" s="8"/>
      <c r="E47" s="11"/>
      <c r="F47" s="11"/>
      <c r="G47" s="10"/>
      <c r="H47" s="10">
        <f t="shared" si="3"/>
        <v>0</v>
      </c>
      <c r="I47" s="10"/>
      <c r="J47" s="10">
        <f t="shared" si="4"/>
        <v>0</v>
      </c>
      <c r="K47" s="23"/>
    </row>
    <row r="48" spans="1:11">
      <c r="A48" s="8"/>
      <c r="B48" s="12"/>
      <c r="C48" s="10">
        <f t="shared" si="2"/>
        <v>0</v>
      </c>
      <c r="D48" s="8"/>
      <c r="E48" s="11"/>
      <c r="F48" s="11"/>
      <c r="G48" s="10"/>
      <c r="H48" s="10">
        <f t="shared" si="3"/>
        <v>0</v>
      </c>
      <c r="I48" s="10"/>
      <c r="J48" s="10">
        <f t="shared" si="4"/>
        <v>0</v>
      </c>
      <c r="K48" s="23"/>
    </row>
    <row r="49" spans="1:11">
      <c r="A49" s="8"/>
      <c r="B49" s="12"/>
      <c r="C49" s="10">
        <f t="shared" si="2"/>
        <v>0</v>
      </c>
      <c r="D49" s="8"/>
      <c r="E49" s="11"/>
      <c r="F49" s="11"/>
      <c r="G49" s="10"/>
      <c r="H49" s="10">
        <f t="shared" si="3"/>
        <v>0</v>
      </c>
      <c r="I49" s="10"/>
      <c r="J49" s="10">
        <f t="shared" si="4"/>
        <v>0</v>
      </c>
      <c r="K49" s="23"/>
    </row>
    <row r="50" spans="1:11">
      <c r="A50" s="8"/>
      <c r="B50" s="12"/>
      <c r="C50" s="10">
        <f t="shared" si="2"/>
        <v>0</v>
      </c>
      <c r="D50" s="8"/>
      <c r="E50" s="11"/>
      <c r="F50" s="11"/>
      <c r="G50" s="10"/>
      <c r="H50" s="10">
        <f t="shared" si="3"/>
        <v>0</v>
      </c>
      <c r="I50" s="10"/>
      <c r="J50" s="10">
        <f t="shared" si="4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autoFilter ref="A3:K51"/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="110" zoomScaleSheetLayoutView="100" workbookViewId="0">
      <pane ySplit="3" topLeftCell="A4" activePane="bottomLeft" state="frozen"/>
      <selection pane="bottomLeft" activeCell="J2" sqref="J2:J3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autoFilter ref="A3:K109"/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25" activePane="bottomLeft" state="frozen"/>
      <selection pane="bottomLeft" activeCell="A51" sqref="A51:IV51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I64" sqref="I64"/>
    </sheetView>
  </sheetViews>
  <sheetFormatPr defaultRowHeight="14.25"/>
  <cols>
    <col min="1" max="1" width="13.875" style="2" customWidth="1"/>
    <col min="2" max="2" width="10.375" style="26" customWidth="1"/>
    <col min="3" max="3" width="12.875" style="65" customWidth="1"/>
    <col min="4" max="4" width="25.875" style="2" customWidth="1"/>
    <col min="5" max="5" width="6.875" style="2" customWidth="1"/>
    <col min="6" max="6" width="5.625" style="2" customWidth="1"/>
    <col min="7" max="7" width="10.25" style="65" customWidth="1"/>
    <col min="8" max="8" width="12.5" style="65" customWidth="1"/>
    <col min="9" max="9" width="13.5" style="65" customWidth="1"/>
    <col min="10" max="10" width="13.25" style="65" customWidth="1"/>
    <col min="11" max="11" width="11.125" style="34" customWidth="1"/>
    <col min="12" max="16384" width="9" style="34"/>
  </cols>
  <sheetData>
    <row r="1" spans="1:11" ht="20.25">
      <c r="A1" s="429" t="s">
        <v>432</v>
      </c>
      <c r="B1" s="445"/>
      <c r="C1" s="404"/>
      <c r="D1" s="429"/>
      <c r="E1" s="429"/>
      <c r="F1" s="429"/>
      <c r="G1" s="404"/>
      <c r="H1" s="404"/>
      <c r="I1" s="404"/>
      <c r="J1" s="404"/>
    </row>
    <row r="2" spans="1:11">
      <c r="A2" s="408" t="s">
        <v>1</v>
      </c>
      <c r="B2" s="447" t="s">
        <v>331</v>
      </c>
      <c r="C2" s="412" t="s">
        <v>356</v>
      </c>
      <c r="D2" s="408" t="s">
        <v>332</v>
      </c>
      <c r="E2" s="27" t="s">
        <v>333</v>
      </c>
      <c r="F2" s="406" t="s">
        <v>334</v>
      </c>
      <c r="G2" s="407"/>
      <c r="H2" s="407"/>
      <c r="I2" s="69" t="s">
        <v>329</v>
      </c>
      <c r="J2" s="407" t="s">
        <v>335</v>
      </c>
      <c r="K2" s="449" t="s">
        <v>396</v>
      </c>
    </row>
    <row r="3" spans="1:11">
      <c r="A3" s="409"/>
      <c r="B3" s="448"/>
      <c r="C3" s="413"/>
      <c r="D3" s="409"/>
      <c r="E3" s="29"/>
      <c r="F3" s="11" t="s">
        <v>336</v>
      </c>
      <c r="G3" s="69" t="s">
        <v>337</v>
      </c>
      <c r="H3" s="69" t="s">
        <v>338</v>
      </c>
      <c r="I3" s="69" t="s">
        <v>338</v>
      </c>
      <c r="J3" s="407"/>
      <c r="K3" s="449"/>
    </row>
    <row r="4" spans="1:11">
      <c r="A4" s="8" t="s">
        <v>433</v>
      </c>
      <c r="B4" s="12">
        <v>44262</v>
      </c>
      <c r="C4" s="69">
        <v>0</v>
      </c>
      <c r="D4" s="8" t="s">
        <v>434</v>
      </c>
      <c r="E4" s="11">
        <v>75</v>
      </c>
      <c r="F4" s="11">
        <v>4</v>
      </c>
      <c r="G4" s="69">
        <v>130</v>
      </c>
      <c r="H4" s="69">
        <f>F4*G4</f>
        <v>520</v>
      </c>
      <c r="I4" s="69"/>
      <c r="J4" s="69">
        <f>C4+H4-I4</f>
        <v>520</v>
      </c>
      <c r="K4" s="116" t="s">
        <v>435</v>
      </c>
    </row>
    <row r="5" spans="1:11">
      <c r="A5" s="8" t="s">
        <v>433</v>
      </c>
      <c r="B5" s="12">
        <v>44262</v>
      </c>
      <c r="C5" s="69">
        <f>J4</f>
        <v>520</v>
      </c>
      <c r="D5" s="8" t="s">
        <v>436</v>
      </c>
      <c r="E5" s="11">
        <v>18</v>
      </c>
      <c r="F5" s="11">
        <v>2</v>
      </c>
      <c r="G5" s="69">
        <v>145</v>
      </c>
      <c r="H5" s="69">
        <f>F5*G5</f>
        <v>290</v>
      </c>
      <c r="I5" s="69"/>
      <c r="J5" s="69">
        <f>C5+H5-I5</f>
        <v>810</v>
      </c>
      <c r="K5" s="205" t="s">
        <v>437</v>
      </c>
    </row>
    <row r="6" spans="1:11" customFormat="1">
      <c r="A6" s="8"/>
      <c r="B6" s="12">
        <v>44264</v>
      </c>
      <c r="C6" s="69">
        <f t="shared" ref="C6:C15" si="0">J5</f>
        <v>810</v>
      </c>
      <c r="D6" s="8" t="s">
        <v>438</v>
      </c>
      <c r="E6" s="11"/>
      <c r="F6" s="11"/>
      <c r="G6" s="69"/>
      <c r="H6" s="69"/>
      <c r="I6" s="69">
        <v>810</v>
      </c>
      <c r="J6" s="69">
        <f t="shared" ref="J6:J17" si="1">C6+H6-I6</f>
        <v>0</v>
      </c>
      <c r="K6" s="205"/>
    </row>
    <row r="7" spans="1:11">
      <c r="A7" s="8" t="s">
        <v>439</v>
      </c>
      <c r="B7" s="12">
        <v>44311</v>
      </c>
      <c r="C7" s="69">
        <f t="shared" si="0"/>
        <v>0</v>
      </c>
      <c r="D7" s="8" t="s">
        <v>440</v>
      </c>
      <c r="E7" s="11">
        <v>18</v>
      </c>
      <c r="F7" s="11">
        <v>10</v>
      </c>
      <c r="G7" s="69">
        <v>45</v>
      </c>
      <c r="H7" s="69">
        <f t="shared" ref="H7:H27" si="2">F7*G7</f>
        <v>450</v>
      </c>
      <c r="I7" s="69"/>
      <c r="J7" s="69">
        <f t="shared" si="1"/>
        <v>450</v>
      </c>
      <c r="K7" s="205"/>
    </row>
    <row r="8" spans="1:11">
      <c r="A8" s="8" t="s">
        <v>439</v>
      </c>
      <c r="B8" s="12">
        <v>44311</v>
      </c>
      <c r="C8" s="69">
        <f t="shared" si="0"/>
        <v>450</v>
      </c>
      <c r="D8" s="8" t="s">
        <v>441</v>
      </c>
      <c r="E8" s="11">
        <v>20</v>
      </c>
      <c r="F8" s="11">
        <v>5</v>
      </c>
      <c r="G8" s="69">
        <v>75</v>
      </c>
      <c r="H8" s="69">
        <f t="shared" si="2"/>
        <v>375</v>
      </c>
      <c r="I8" s="69"/>
      <c r="J8" s="69">
        <f t="shared" si="1"/>
        <v>825</v>
      </c>
      <c r="K8" s="205"/>
    </row>
    <row r="9" spans="1:11">
      <c r="A9" s="8" t="s">
        <v>439</v>
      </c>
      <c r="B9" s="12">
        <v>44311</v>
      </c>
      <c r="C9" s="69">
        <f t="shared" si="0"/>
        <v>825</v>
      </c>
      <c r="D9" s="8" t="s">
        <v>434</v>
      </c>
      <c r="E9" s="11">
        <v>30</v>
      </c>
      <c r="F9" s="11">
        <v>1</v>
      </c>
      <c r="G9" s="69">
        <v>70</v>
      </c>
      <c r="H9" s="69">
        <f t="shared" si="2"/>
        <v>70</v>
      </c>
      <c r="I9" s="69"/>
      <c r="J9" s="69">
        <f t="shared" si="1"/>
        <v>895</v>
      </c>
      <c r="K9" s="205"/>
    </row>
    <row r="10" spans="1:11">
      <c r="A10" s="8" t="s">
        <v>442</v>
      </c>
      <c r="B10" s="12">
        <v>44379</v>
      </c>
      <c r="C10" s="69">
        <f t="shared" si="0"/>
        <v>895</v>
      </c>
      <c r="D10" s="8" t="s">
        <v>440</v>
      </c>
      <c r="E10" s="11">
        <v>18</v>
      </c>
      <c r="F10" s="11">
        <v>60</v>
      </c>
      <c r="G10" s="69">
        <v>45</v>
      </c>
      <c r="H10" s="69">
        <f t="shared" si="2"/>
        <v>2700</v>
      </c>
      <c r="I10" s="244"/>
      <c r="J10" s="69">
        <f t="shared" si="1"/>
        <v>3595</v>
      </c>
      <c r="K10" s="205" t="s">
        <v>443</v>
      </c>
    </row>
    <row r="11" spans="1:11">
      <c r="A11" s="116"/>
      <c r="B11" s="243"/>
      <c r="C11" s="69">
        <f t="shared" si="0"/>
        <v>3595</v>
      </c>
      <c r="D11" s="8" t="s">
        <v>444</v>
      </c>
      <c r="E11" s="28"/>
      <c r="F11" s="205"/>
      <c r="G11" s="244"/>
      <c r="H11" s="69">
        <v>-90</v>
      </c>
      <c r="I11" s="69"/>
      <c r="J11" s="69">
        <f t="shared" si="1"/>
        <v>3505</v>
      </c>
      <c r="K11" s="205" t="s">
        <v>443</v>
      </c>
    </row>
    <row r="12" spans="1:11">
      <c r="A12" s="8" t="s">
        <v>445</v>
      </c>
      <c r="B12" s="12">
        <v>44379</v>
      </c>
      <c r="C12" s="69">
        <f t="shared" si="0"/>
        <v>3505</v>
      </c>
      <c r="D12" s="8" t="s">
        <v>440</v>
      </c>
      <c r="E12" s="11">
        <v>18</v>
      </c>
      <c r="F12" s="11">
        <v>40</v>
      </c>
      <c r="G12" s="69">
        <v>45</v>
      </c>
      <c r="H12" s="69">
        <f>F12*G12</f>
        <v>1800</v>
      </c>
      <c r="I12" s="69"/>
      <c r="J12" s="69">
        <f t="shared" si="1"/>
        <v>5305</v>
      </c>
      <c r="K12" s="205" t="s">
        <v>443</v>
      </c>
    </row>
    <row r="13" spans="1:11">
      <c r="A13" s="8"/>
      <c r="B13" s="12"/>
      <c r="C13" s="69">
        <f t="shared" si="0"/>
        <v>5305</v>
      </c>
      <c r="D13" s="8" t="s">
        <v>446</v>
      </c>
      <c r="E13" s="11"/>
      <c r="F13" s="11"/>
      <c r="G13" s="69"/>
      <c r="H13" s="69">
        <v>-60</v>
      </c>
      <c r="I13" s="69"/>
      <c r="J13" s="69">
        <f t="shared" si="1"/>
        <v>5245</v>
      </c>
      <c r="K13" s="205" t="s">
        <v>443</v>
      </c>
    </row>
    <row r="14" spans="1:11">
      <c r="A14" s="8" t="s">
        <v>447</v>
      </c>
      <c r="B14" s="12">
        <v>44380</v>
      </c>
      <c r="C14" s="69">
        <f t="shared" si="0"/>
        <v>5245</v>
      </c>
      <c r="D14" s="8" t="s">
        <v>440</v>
      </c>
      <c r="E14" s="11">
        <v>18</v>
      </c>
      <c r="F14" s="11">
        <v>100</v>
      </c>
      <c r="G14" s="69">
        <v>45</v>
      </c>
      <c r="H14" s="20">
        <f>F14*G14</f>
        <v>4500</v>
      </c>
      <c r="I14" s="69"/>
      <c r="J14" s="69">
        <f t="shared" si="1"/>
        <v>9745</v>
      </c>
      <c r="K14" s="205" t="s">
        <v>443</v>
      </c>
    </row>
    <row r="15" spans="1:11">
      <c r="A15" s="8"/>
      <c r="B15" s="12"/>
      <c r="C15" s="69">
        <f t="shared" si="0"/>
        <v>9745</v>
      </c>
      <c r="D15" s="8" t="s">
        <v>448</v>
      </c>
      <c r="E15" s="11"/>
      <c r="F15" s="11"/>
      <c r="G15" s="69"/>
      <c r="H15" s="20">
        <v>-150</v>
      </c>
      <c r="I15" s="69"/>
      <c r="J15" s="69">
        <f t="shared" si="1"/>
        <v>9595</v>
      </c>
      <c r="K15" s="205"/>
    </row>
    <row r="16" spans="1:11">
      <c r="A16" s="8" t="s">
        <v>449</v>
      </c>
      <c r="B16" s="12">
        <v>44380</v>
      </c>
      <c r="C16" s="69">
        <f t="shared" ref="C16:C28" si="3">J15</f>
        <v>9595</v>
      </c>
      <c r="D16" s="8" t="s">
        <v>440</v>
      </c>
      <c r="E16" s="11">
        <v>18</v>
      </c>
      <c r="F16" s="11">
        <v>20</v>
      </c>
      <c r="G16" s="69">
        <v>45</v>
      </c>
      <c r="H16" s="20">
        <f>F16*G16</f>
        <v>900</v>
      </c>
      <c r="I16" s="69"/>
      <c r="J16" s="69">
        <f t="shared" si="1"/>
        <v>10495</v>
      </c>
      <c r="K16" s="205"/>
    </row>
    <row r="17" spans="1:11">
      <c r="A17" s="8"/>
      <c r="B17" s="12"/>
      <c r="C17" s="69">
        <f t="shared" si="3"/>
        <v>10495</v>
      </c>
      <c r="D17" s="8" t="s">
        <v>450</v>
      </c>
      <c r="E17" s="11"/>
      <c r="F17" s="11"/>
      <c r="G17" s="69"/>
      <c r="H17" s="20">
        <v>-30</v>
      </c>
      <c r="I17" s="69"/>
      <c r="J17" s="69">
        <f t="shared" si="1"/>
        <v>10465</v>
      </c>
      <c r="K17" s="205"/>
    </row>
    <row r="18" spans="1:11">
      <c r="A18" s="8" t="s">
        <v>451</v>
      </c>
      <c r="B18" s="12">
        <v>44381</v>
      </c>
      <c r="C18" s="69">
        <f t="shared" si="3"/>
        <v>10465</v>
      </c>
      <c r="D18" s="8" t="s">
        <v>440</v>
      </c>
      <c r="E18" s="11">
        <v>18</v>
      </c>
      <c r="F18" s="11">
        <v>80</v>
      </c>
      <c r="G18" s="69">
        <v>45</v>
      </c>
      <c r="H18" s="20">
        <f>F18*G18</f>
        <v>3600</v>
      </c>
      <c r="I18" s="69"/>
      <c r="J18" s="69">
        <f t="shared" ref="J18:J30" si="4">C18+H18-I18</f>
        <v>14065</v>
      </c>
      <c r="K18" s="205"/>
    </row>
    <row r="19" spans="1:11">
      <c r="A19" s="8"/>
      <c r="B19" s="12"/>
      <c r="C19" s="69">
        <f t="shared" si="3"/>
        <v>14065</v>
      </c>
      <c r="D19" s="8" t="s">
        <v>452</v>
      </c>
      <c r="E19" s="11"/>
      <c r="F19" s="11"/>
      <c r="G19" s="69"/>
      <c r="H19" s="20">
        <v>-120</v>
      </c>
      <c r="I19" s="69"/>
      <c r="J19" s="69">
        <f t="shared" si="4"/>
        <v>13945</v>
      </c>
      <c r="K19" s="205"/>
    </row>
    <row r="20" spans="1:11">
      <c r="A20" s="8"/>
      <c r="B20" s="12">
        <v>44381</v>
      </c>
      <c r="C20" s="69">
        <f t="shared" si="3"/>
        <v>13945</v>
      </c>
      <c r="D20" s="8" t="s">
        <v>453</v>
      </c>
      <c r="E20" s="11"/>
      <c r="F20" s="11"/>
      <c r="G20" s="69"/>
      <c r="H20" s="69">
        <f t="shared" si="2"/>
        <v>0</v>
      </c>
      <c r="I20" s="69">
        <v>4350</v>
      </c>
      <c r="J20" s="69">
        <f t="shared" si="4"/>
        <v>9595</v>
      </c>
      <c r="K20" s="205"/>
    </row>
    <row r="21" spans="1:11" customFormat="1">
      <c r="A21" s="8"/>
      <c r="B21" s="12">
        <v>44385</v>
      </c>
      <c r="C21" s="69">
        <f t="shared" si="3"/>
        <v>9595</v>
      </c>
      <c r="D21" s="8" t="s">
        <v>454</v>
      </c>
      <c r="E21" s="11"/>
      <c r="F21" s="11"/>
      <c r="G21" s="69"/>
      <c r="H21" s="69">
        <f t="shared" si="2"/>
        <v>0</v>
      </c>
      <c r="I21" s="69">
        <v>4350</v>
      </c>
      <c r="J21" s="69">
        <f t="shared" si="4"/>
        <v>5245</v>
      </c>
      <c r="K21" s="116"/>
    </row>
    <row r="22" spans="1:11">
      <c r="A22" s="8" t="s">
        <v>455</v>
      </c>
      <c r="B22" s="12">
        <v>44409</v>
      </c>
      <c r="C22" s="69">
        <f t="shared" si="3"/>
        <v>5245</v>
      </c>
      <c r="D22" s="8" t="s">
        <v>440</v>
      </c>
      <c r="E22" s="11">
        <v>18</v>
      </c>
      <c r="F22" s="11">
        <v>20</v>
      </c>
      <c r="G22" s="69">
        <v>45</v>
      </c>
      <c r="H22" s="69">
        <f t="shared" si="2"/>
        <v>900</v>
      </c>
      <c r="I22" s="69"/>
      <c r="J22" s="69">
        <f t="shared" si="4"/>
        <v>6145</v>
      </c>
      <c r="K22" s="205" t="s">
        <v>443</v>
      </c>
    </row>
    <row r="23" spans="1:11">
      <c r="A23" s="8" t="s">
        <v>456</v>
      </c>
      <c r="B23" s="12">
        <v>44409</v>
      </c>
      <c r="C23" s="69">
        <f t="shared" si="3"/>
        <v>6145</v>
      </c>
      <c r="D23" s="8" t="s">
        <v>440</v>
      </c>
      <c r="E23" s="11">
        <v>18</v>
      </c>
      <c r="F23" s="11">
        <v>30</v>
      </c>
      <c r="G23" s="69">
        <v>45</v>
      </c>
      <c r="H23" s="69">
        <f t="shared" si="2"/>
        <v>1350</v>
      </c>
      <c r="I23" s="69"/>
      <c r="J23" s="69">
        <f t="shared" si="4"/>
        <v>7495</v>
      </c>
      <c r="K23" s="205" t="s">
        <v>443</v>
      </c>
    </row>
    <row r="24" spans="1:11">
      <c r="A24" s="8" t="s">
        <v>457</v>
      </c>
      <c r="B24" s="12">
        <v>44428</v>
      </c>
      <c r="C24" s="69">
        <f t="shared" si="3"/>
        <v>7495</v>
      </c>
      <c r="D24" s="8" t="s">
        <v>458</v>
      </c>
      <c r="E24" s="11">
        <v>75</v>
      </c>
      <c r="F24" s="11">
        <v>20</v>
      </c>
      <c r="G24" s="69">
        <v>130</v>
      </c>
      <c r="H24" s="69">
        <f t="shared" si="2"/>
        <v>2600</v>
      </c>
      <c r="I24" s="69"/>
      <c r="J24" s="69">
        <f t="shared" si="4"/>
        <v>10095</v>
      </c>
      <c r="K24" s="205"/>
    </row>
    <row r="25" spans="1:11">
      <c r="A25" s="8"/>
      <c r="B25" s="12"/>
      <c r="C25" s="69">
        <f t="shared" si="3"/>
        <v>10095</v>
      </c>
      <c r="D25" s="8"/>
      <c r="E25" s="11"/>
      <c r="F25" s="11"/>
      <c r="G25" s="69"/>
      <c r="H25" s="69">
        <f t="shared" si="2"/>
        <v>0</v>
      </c>
      <c r="I25" s="69"/>
      <c r="J25" s="69">
        <f t="shared" si="4"/>
        <v>10095</v>
      </c>
      <c r="K25" s="205"/>
    </row>
    <row r="26" spans="1:11">
      <c r="A26" s="8"/>
      <c r="B26" s="12"/>
      <c r="C26" s="69">
        <f t="shared" si="3"/>
        <v>10095</v>
      </c>
      <c r="D26" s="8"/>
      <c r="E26" s="11"/>
      <c r="F26" s="11"/>
      <c r="G26" s="69"/>
      <c r="H26" s="69">
        <f t="shared" si="2"/>
        <v>0</v>
      </c>
      <c r="I26" s="69"/>
      <c r="J26" s="69">
        <f t="shared" si="4"/>
        <v>10095</v>
      </c>
      <c r="K26" s="205"/>
    </row>
    <row r="27" spans="1:11">
      <c r="A27" s="8"/>
      <c r="B27" s="12"/>
      <c r="C27" s="69">
        <f t="shared" si="3"/>
        <v>10095</v>
      </c>
      <c r="D27" s="8"/>
      <c r="E27" s="11"/>
      <c r="F27" s="11"/>
      <c r="G27" s="69"/>
      <c r="H27" s="69">
        <f t="shared" si="2"/>
        <v>0</v>
      </c>
      <c r="I27" s="69"/>
      <c r="J27" s="69">
        <f t="shared" si="4"/>
        <v>10095</v>
      </c>
      <c r="K27" s="205"/>
    </row>
    <row r="28" spans="1:11">
      <c r="A28" s="8"/>
      <c r="B28" s="12"/>
      <c r="C28" s="69">
        <f t="shared" si="3"/>
        <v>10095</v>
      </c>
      <c r="D28" s="8"/>
      <c r="E28" s="11"/>
      <c r="F28" s="11"/>
      <c r="G28" s="69"/>
      <c r="H28" s="69">
        <f t="shared" ref="H28:H50" si="5">F28*G28</f>
        <v>0</v>
      </c>
      <c r="I28" s="69"/>
      <c r="J28" s="69">
        <f t="shared" si="4"/>
        <v>10095</v>
      </c>
      <c r="K28" s="205"/>
    </row>
    <row r="29" spans="1:11">
      <c r="A29" s="8"/>
      <c r="B29" s="12"/>
      <c r="C29" s="69">
        <f t="shared" ref="C29:C50" si="6">J28</f>
        <v>10095</v>
      </c>
      <c r="D29" s="8"/>
      <c r="E29" s="11"/>
      <c r="F29" s="11"/>
      <c r="G29" s="69"/>
      <c r="H29" s="69">
        <f t="shared" si="5"/>
        <v>0</v>
      </c>
      <c r="I29" s="69"/>
      <c r="J29" s="69">
        <f t="shared" si="4"/>
        <v>10095</v>
      </c>
      <c r="K29" s="205"/>
    </row>
    <row r="30" spans="1:11">
      <c r="A30" s="8"/>
      <c r="B30" s="12"/>
      <c r="C30" s="69">
        <f t="shared" si="6"/>
        <v>10095</v>
      </c>
      <c r="D30" s="8"/>
      <c r="E30" s="11"/>
      <c r="F30" s="11"/>
      <c r="G30" s="69"/>
      <c r="H30" s="69">
        <f t="shared" si="5"/>
        <v>0</v>
      </c>
      <c r="I30" s="69"/>
      <c r="J30" s="69">
        <f t="shared" si="4"/>
        <v>10095</v>
      </c>
      <c r="K30" s="205"/>
    </row>
    <row r="31" spans="1:11">
      <c r="A31" s="8"/>
      <c r="B31" s="12"/>
      <c r="C31" s="69">
        <f t="shared" si="6"/>
        <v>10095</v>
      </c>
      <c r="D31" s="8"/>
      <c r="E31" s="11"/>
      <c r="F31" s="11"/>
      <c r="G31" s="69"/>
      <c r="H31" s="69">
        <f t="shared" si="5"/>
        <v>0</v>
      </c>
      <c r="I31" s="69"/>
      <c r="J31" s="69">
        <f t="shared" ref="J31:J50" si="7">C31+H31-I31</f>
        <v>10095</v>
      </c>
      <c r="K31" s="205"/>
    </row>
    <row r="32" spans="1:11">
      <c r="A32" s="8"/>
      <c r="B32" s="12"/>
      <c r="C32" s="69">
        <f t="shared" si="6"/>
        <v>10095</v>
      </c>
      <c r="D32" s="8"/>
      <c r="E32" s="11"/>
      <c r="F32" s="11"/>
      <c r="G32" s="69"/>
      <c r="H32" s="69">
        <f t="shared" si="5"/>
        <v>0</v>
      </c>
      <c r="I32" s="69"/>
      <c r="J32" s="69">
        <f t="shared" si="7"/>
        <v>10095</v>
      </c>
      <c r="K32" s="205"/>
    </row>
    <row r="33" spans="1:11">
      <c r="A33" s="8"/>
      <c r="B33" s="12"/>
      <c r="C33" s="69">
        <f t="shared" si="6"/>
        <v>10095</v>
      </c>
      <c r="D33" s="8"/>
      <c r="E33" s="11"/>
      <c r="F33" s="11"/>
      <c r="G33" s="69"/>
      <c r="H33" s="69">
        <f t="shared" si="5"/>
        <v>0</v>
      </c>
      <c r="I33" s="69"/>
      <c r="J33" s="69">
        <f t="shared" si="7"/>
        <v>10095</v>
      </c>
      <c r="K33" s="205"/>
    </row>
    <row r="34" spans="1:11">
      <c r="A34" s="8"/>
      <c r="B34" s="12"/>
      <c r="C34" s="69">
        <f t="shared" si="6"/>
        <v>10095</v>
      </c>
      <c r="D34" s="8"/>
      <c r="E34" s="11"/>
      <c r="F34" s="11"/>
      <c r="G34" s="69"/>
      <c r="H34" s="69">
        <f t="shared" si="5"/>
        <v>0</v>
      </c>
      <c r="I34" s="69"/>
      <c r="J34" s="69">
        <f t="shared" si="7"/>
        <v>10095</v>
      </c>
      <c r="K34" s="205"/>
    </row>
    <row r="35" spans="1:11">
      <c r="A35" s="8"/>
      <c r="B35" s="12"/>
      <c r="C35" s="69">
        <f t="shared" si="6"/>
        <v>10095</v>
      </c>
      <c r="D35" s="8"/>
      <c r="E35" s="11"/>
      <c r="F35" s="11"/>
      <c r="G35" s="69"/>
      <c r="H35" s="69">
        <f t="shared" si="5"/>
        <v>0</v>
      </c>
      <c r="I35" s="69"/>
      <c r="J35" s="69">
        <f t="shared" si="7"/>
        <v>10095</v>
      </c>
      <c r="K35" s="205"/>
    </row>
    <row r="36" spans="1:11">
      <c r="A36" s="8"/>
      <c r="B36" s="12"/>
      <c r="C36" s="69">
        <f t="shared" si="6"/>
        <v>10095</v>
      </c>
      <c r="D36" s="8"/>
      <c r="E36" s="11"/>
      <c r="F36" s="11"/>
      <c r="G36" s="69"/>
      <c r="H36" s="69">
        <f t="shared" si="5"/>
        <v>0</v>
      </c>
      <c r="I36" s="69"/>
      <c r="J36" s="69">
        <f t="shared" si="7"/>
        <v>10095</v>
      </c>
      <c r="K36" s="205"/>
    </row>
    <row r="37" spans="1:11">
      <c r="A37" s="8">
        <v>33</v>
      </c>
      <c r="B37" s="12"/>
      <c r="C37" s="69">
        <f t="shared" si="6"/>
        <v>10095</v>
      </c>
      <c r="D37" s="8"/>
      <c r="E37" s="11"/>
      <c r="F37" s="11"/>
      <c r="G37" s="69"/>
      <c r="H37" s="69">
        <f t="shared" si="5"/>
        <v>0</v>
      </c>
      <c r="I37" s="69"/>
      <c r="J37" s="69">
        <f t="shared" si="7"/>
        <v>10095</v>
      </c>
      <c r="K37" s="205"/>
    </row>
    <row r="38" spans="1:11">
      <c r="A38" s="8">
        <v>34</v>
      </c>
      <c r="B38" s="12"/>
      <c r="C38" s="69">
        <f t="shared" si="6"/>
        <v>10095</v>
      </c>
      <c r="D38" s="8"/>
      <c r="E38" s="11"/>
      <c r="F38" s="11"/>
      <c r="G38" s="69"/>
      <c r="H38" s="69">
        <f t="shared" si="5"/>
        <v>0</v>
      </c>
      <c r="I38" s="69"/>
      <c r="J38" s="69">
        <f t="shared" si="7"/>
        <v>10095</v>
      </c>
      <c r="K38" s="205"/>
    </row>
    <row r="39" spans="1:11">
      <c r="A39" s="8">
        <v>35</v>
      </c>
      <c r="B39" s="12"/>
      <c r="C39" s="69">
        <f t="shared" si="6"/>
        <v>10095</v>
      </c>
      <c r="D39" s="8"/>
      <c r="E39" s="11"/>
      <c r="F39" s="11"/>
      <c r="G39" s="69"/>
      <c r="H39" s="69">
        <f t="shared" si="5"/>
        <v>0</v>
      </c>
      <c r="I39" s="69"/>
      <c r="J39" s="69">
        <f t="shared" si="7"/>
        <v>10095</v>
      </c>
      <c r="K39" s="205"/>
    </row>
    <row r="40" spans="1:11">
      <c r="A40" s="8">
        <v>36</v>
      </c>
      <c r="B40" s="12"/>
      <c r="C40" s="69">
        <f t="shared" si="6"/>
        <v>10095</v>
      </c>
      <c r="D40" s="8"/>
      <c r="E40" s="11"/>
      <c r="F40" s="11"/>
      <c r="G40" s="69"/>
      <c r="H40" s="69">
        <f t="shared" si="5"/>
        <v>0</v>
      </c>
      <c r="I40" s="69"/>
      <c r="J40" s="69">
        <f t="shared" si="7"/>
        <v>10095</v>
      </c>
      <c r="K40" s="205"/>
    </row>
    <row r="41" spans="1:11">
      <c r="A41" s="8">
        <v>37</v>
      </c>
      <c r="B41" s="12"/>
      <c r="C41" s="69">
        <f t="shared" si="6"/>
        <v>10095</v>
      </c>
      <c r="D41" s="8"/>
      <c r="E41" s="11"/>
      <c r="F41" s="11"/>
      <c r="G41" s="69"/>
      <c r="H41" s="69">
        <f t="shared" si="5"/>
        <v>0</v>
      </c>
      <c r="I41" s="69"/>
      <c r="J41" s="69">
        <f t="shared" si="7"/>
        <v>10095</v>
      </c>
      <c r="K41" s="205"/>
    </row>
    <row r="42" spans="1:11">
      <c r="A42" s="8">
        <v>38</v>
      </c>
      <c r="B42" s="12"/>
      <c r="C42" s="69">
        <f t="shared" si="6"/>
        <v>10095</v>
      </c>
      <c r="D42" s="8"/>
      <c r="E42" s="11"/>
      <c r="F42" s="11"/>
      <c r="G42" s="69"/>
      <c r="H42" s="69">
        <f t="shared" si="5"/>
        <v>0</v>
      </c>
      <c r="I42" s="69"/>
      <c r="J42" s="69">
        <f t="shared" si="7"/>
        <v>10095</v>
      </c>
      <c r="K42" s="205"/>
    </row>
    <row r="43" spans="1:11">
      <c r="A43" s="8">
        <v>39</v>
      </c>
      <c r="B43" s="12"/>
      <c r="C43" s="69">
        <f t="shared" si="6"/>
        <v>10095</v>
      </c>
      <c r="D43" s="8"/>
      <c r="E43" s="11"/>
      <c r="F43" s="11"/>
      <c r="G43" s="69"/>
      <c r="H43" s="69">
        <f t="shared" si="5"/>
        <v>0</v>
      </c>
      <c r="I43" s="69"/>
      <c r="J43" s="69">
        <f t="shared" si="7"/>
        <v>10095</v>
      </c>
      <c r="K43" s="205"/>
    </row>
    <row r="44" spans="1:11">
      <c r="A44" s="8">
        <v>40</v>
      </c>
      <c r="B44" s="12"/>
      <c r="C44" s="69">
        <f t="shared" si="6"/>
        <v>10095</v>
      </c>
      <c r="D44" s="8"/>
      <c r="E44" s="11"/>
      <c r="F44" s="11"/>
      <c r="G44" s="69"/>
      <c r="H44" s="69">
        <f t="shared" si="5"/>
        <v>0</v>
      </c>
      <c r="I44" s="69"/>
      <c r="J44" s="69">
        <f t="shared" si="7"/>
        <v>10095</v>
      </c>
      <c r="K44" s="205"/>
    </row>
    <row r="45" spans="1:11">
      <c r="A45" s="8">
        <v>41</v>
      </c>
      <c r="B45" s="12"/>
      <c r="C45" s="69">
        <f t="shared" si="6"/>
        <v>10095</v>
      </c>
      <c r="D45" s="8"/>
      <c r="E45" s="11"/>
      <c r="F45" s="11"/>
      <c r="G45" s="69"/>
      <c r="H45" s="69">
        <f t="shared" si="5"/>
        <v>0</v>
      </c>
      <c r="I45" s="69"/>
      <c r="J45" s="69">
        <f t="shared" si="7"/>
        <v>10095</v>
      </c>
      <c r="K45" s="205"/>
    </row>
    <row r="46" spans="1:11">
      <c r="A46" s="8">
        <v>42</v>
      </c>
      <c r="B46" s="12"/>
      <c r="C46" s="69">
        <f t="shared" si="6"/>
        <v>10095</v>
      </c>
      <c r="D46" s="8"/>
      <c r="E46" s="11"/>
      <c r="F46" s="11"/>
      <c r="G46" s="69"/>
      <c r="H46" s="69">
        <f t="shared" si="5"/>
        <v>0</v>
      </c>
      <c r="I46" s="69"/>
      <c r="J46" s="69">
        <f t="shared" si="7"/>
        <v>10095</v>
      </c>
      <c r="K46" s="205"/>
    </row>
    <row r="47" spans="1:11">
      <c r="A47" s="8">
        <v>43</v>
      </c>
      <c r="B47" s="12"/>
      <c r="C47" s="69">
        <f t="shared" si="6"/>
        <v>10095</v>
      </c>
      <c r="D47" s="8"/>
      <c r="E47" s="11"/>
      <c r="F47" s="11"/>
      <c r="G47" s="69"/>
      <c r="H47" s="69">
        <f t="shared" si="5"/>
        <v>0</v>
      </c>
      <c r="I47" s="69"/>
      <c r="J47" s="69">
        <f t="shared" si="7"/>
        <v>10095</v>
      </c>
      <c r="K47" s="205"/>
    </row>
    <row r="48" spans="1:11">
      <c r="A48" s="8">
        <v>44</v>
      </c>
      <c r="B48" s="12"/>
      <c r="C48" s="69">
        <f t="shared" si="6"/>
        <v>10095</v>
      </c>
      <c r="D48" s="8"/>
      <c r="E48" s="11"/>
      <c r="F48" s="11"/>
      <c r="G48" s="69"/>
      <c r="H48" s="69">
        <f t="shared" si="5"/>
        <v>0</v>
      </c>
      <c r="I48" s="69"/>
      <c r="J48" s="69">
        <f t="shared" si="7"/>
        <v>10095</v>
      </c>
      <c r="K48" s="205"/>
    </row>
    <row r="49" spans="1:11">
      <c r="A49" s="8">
        <v>45</v>
      </c>
      <c r="B49" s="12"/>
      <c r="C49" s="69">
        <f t="shared" si="6"/>
        <v>10095</v>
      </c>
      <c r="D49" s="8"/>
      <c r="E49" s="11"/>
      <c r="F49" s="11"/>
      <c r="G49" s="69"/>
      <c r="H49" s="69">
        <f t="shared" si="5"/>
        <v>0</v>
      </c>
      <c r="I49" s="69"/>
      <c r="J49" s="69">
        <f t="shared" si="7"/>
        <v>10095</v>
      </c>
      <c r="K49" s="205"/>
    </row>
    <row r="50" spans="1:11">
      <c r="A50" s="8">
        <v>46</v>
      </c>
      <c r="B50" s="12"/>
      <c r="C50" s="69">
        <f t="shared" si="6"/>
        <v>10095</v>
      </c>
      <c r="D50" s="8"/>
      <c r="E50" s="11"/>
      <c r="F50" s="11"/>
      <c r="G50" s="69"/>
      <c r="H50" s="69">
        <f t="shared" si="5"/>
        <v>0</v>
      </c>
      <c r="I50" s="69"/>
      <c r="J50" s="69">
        <f t="shared" si="7"/>
        <v>10095</v>
      </c>
      <c r="K50" s="205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19605</v>
      </c>
      <c r="I51" s="20">
        <f>SUM(I1:I50)</f>
        <v>9510</v>
      </c>
      <c r="J51" s="20">
        <f>H51-I51</f>
        <v>10095</v>
      </c>
      <c r="K51" s="25"/>
    </row>
  </sheetData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autoFilter ref="A3:K51"/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1"/>
  <sheetViews>
    <sheetView zoomScaleSheetLayoutView="100" workbookViewId="0">
      <pane ySplit="3" topLeftCell="A4" activePane="bottomLeft" state="frozen"/>
      <selection pane="bottomLeft" activeCell="A51" sqref="A51:IV51"/>
    </sheetView>
  </sheetViews>
  <sheetFormatPr defaultRowHeight="14.25"/>
  <cols>
    <col min="1" max="1" width="8.125" style="4" customWidth="1"/>
    <col min="2" max="2" width="10.5" style="5" customWidth="1"/>
    <col min="3" max="3" width="14.375" style="65" customWidth="1"/>
    <col min="4" max="4" width="21.125" style="2" customWidth="1"/>
    <col min="5" max="5" width="6.875" style="2" customWidth="1"/>
    <col min="6" max="6" width="7.375" style="2" customWidth="1"/>
    <col min="7" max="7" width="11.5" style="65" customWidth="1"/>
    <col min="8" max="8" width="12.75" style="65" customWidth="1"/>
    <col min="9" max="9" width="12.875" style="65" customWidth="1"/>
    <col min="10" max="10" width="14.375" style="65" customWidth="1"/>
    <col min="11" max="11" width="11.125" style="2" customWidth="1"/>
    <col min="12" max="12" width="10.5" style="2" customWidth="1"/>
    <col min="13" max="13" width="9.625" style="2" customWidth="1"/>
    <col min="14" max="14" width="9" style="2" customWidth="1"/>
    <col min="15" max="16384" width="9" style="118"/>
  </cols>
  <sheetData>
    <row r="1" spans="1:11" ht="20.25">
      <c r="A1" s="429" t="s">
        <v>459</v>
      </c>
      <c r="B1" s="403"/>
      <c r="C1" s="404"/>
      <c r="D1" s="429"/>
      <c r="E1" s="429"/>
      <c r="F1" s="429"/>
      <c r="G1" s="404"/>
      <c r="H1" s="404"/>
      <c r="I1" s="404"/>
      <c r="J1" s="404"/>
    </row>
    <row r="2" spans="1:11" s="2" customFormat="1">
      <c r="A2" s="453" t="s">
        <v>1</v>
      </c>
      <c r="B2" s="454" t="s">
        <v>331</v>
      </c>
      <c r="C2" s="407" t="s">
        <v>356</v>
      </c>
      <c r="D2" s="406" t="s">
        <v>332</v>
      </c>
      <c r="E2" s="406" t="s">
        <v>333</v>
      </c>
      <c r="F2" s="406" t="s">
        <v>334</v>
      </c>
      <c r="G2" s="407"/>
      <c r="H2" s="407"/>
      <c r="I2" s="69" t="s">
        <v>329</v>
      </c>
      <c r="J2" s="407" t="s">
        <v>335</v>
      </c>
      <c r="K2" s="408" t="s">
        <v>396</v>
      </c>
    </row>
    <row r="3" spans="1:11" s="2" customFormat="1">
      <c r="A3" s="453"/>
      <c r="B3" s="454"/>
      <c r="C3" s="407"/>
      <c r="D3" s="406"/>
      <c r="E3" s="406"/>
      <c r="F3" s="11" t="s">
        <v>336</v>
      </c>
      <c r="G3" s="69" t="s">
        <v>337</v>
      </c>
      <c r="H3" s="69" t="s">
        <v>338</v>
      </c>
      <c r="I3" s="69" t="s">
        <v>338</v>
      </c>
      <c r="J3" s="407"/>
      <c r="K3" s="409"/>
    </row>
    <row r="4" spans="1:11" s="2" customFormat="1">
      <c r="A4" s="8">
        <v>10700</v>
      </c>
      <c r="B4" s="12">
        <v>44284</v>
      </c>
      <c r="C4" s="69">
        <v>0</v>
      </c>
      <c r="D4" s="8" t="s">
        <v>460</v>
      </c>
      <c r="E4" s="11">
        <v>20</v>
      </c>
      <c r="F4" s="11">
        <v>5</v>
      </c>
      <c r="G4" s="69">
        <v>240</v>
      </c>
      <c r="H4" s="69">
        <f t="shared" ref="H4:H50" si="0">F4*G4</f>
        <v>1200</v>
      </c>
      <c r="I4" s="119"/>
      <c r="J4" s="69">
        <f t="shared" ref="J4:J50" si="1">C4+H4-I4</f>
        <v>1200</v>
      </c>
      <c r="K4" s="11" t="s">
        <v>405</v>
      </c>
    </row>
    <row r="5" spans="1:11" s="2" customFormat="1">
      <c r="A5" s="17">
        <v>10711</v>
      </c>
      <c r="B5" s="12">
        <v>44289</v>
      </c>
      <c r="C5" s="69">
        <f t="shared" ref="C5:C50" si="2">J4</f>
        <v>1200</v>
      </c>
      <c r="D5" s="8" t="s">
        <v>460</v>
      </c>
      <c r="E5" s="11">
        <v>20</v>
      </c>
      <c r="F5" s="11">
        <v>1</v>
      </c>
      <c r="G5" s="69">
        <v>240</v>
      </c>
      <c r="H5" s="69">
        <f t="shared" si="0"/>
        <v>240</v>
      </c>
      <c r="I5" s="119"/>
      <c r="J5" s="69">
        <f t="shared" si="1"/>
        <v>1440</v>
      </c>
      <c r="K5" s="11"/>
    </row>
    <row r="6" spans="1:11" s="2" customFormat="1">
      <c r="A6" s="17">
        <v>10727</v>
      </c>
      <c r="B6" s="12">
        <v>44300</v>
      </c>
      <c r="C6" s="69">
        <f t="shared" si="2"/>
        <v>1440</v>
      </c>
      <c r="D6" s="8" t="s">
        <v>460</v>
      </c>
      <c r="E6" s="11">
        <v>20</v>
      </c>
      <c r="F6" s="11">
        <v>1</v>
      </c>
      <c r="G6" s="69">
        <v>240</v>
      </c>
      <c r="H6" s="69">
        <f t="shared" si="0"/>
        <v>240</v>
      </c>
      <c r="I6" s="119"/>
      <c r="J6" s="69">
        <f t="shared" si="1"/>
        <v>1680</v>
      </c>
      <c r="K6" s="95"/>
    </row>
    <row r="7" spans="1:11" s="2" customFormat="1">
      <c r="A7" s="17">
        <v>10759</v>
      </c>
      <c r="B7" s="12">
        <v>44315</v>
      </c>
      <c r="C7" s="69">
        <f t="shared" si="2"/>
        <v>1680</v>
      </c>
      <c r="D7" s="8" t="s">
        <v>461</v>
      </c>
      <c r="E7" s="11">
        <v>20</v>
      </c>
      <c r="F7" s="11">
        <v>2</v>
      </c>
      <c r="G7" s="69">
        <v>240</v>
      </c>
      <c r="H7" s="69">
        <f t="shared" si="0"/>
        <v>480</v>
      </c>
      <c r="I7" s="119"/>
      <c r="J7" s="69">
        <f t="shared" si="1"/>
        <v>2160</v>
      </c>
      <c r="K7" s="11" t="s">
        <v>405</v>
      </c>
    </row>
    <row r="8" spans="1:11" s="2" customFormat="1">
      <c r="A8" s="17">
        <v>10759</v>
      </c>
      <c r="B8" s="12">
        <v>44315</v>
      </c>
      <c r="C8" s="69">
        <f t="shared" si="2"/>
        <v>2160</v>
      </c>
      <c r="D8" s="8" t="s">
        <v>461</v>
      </c>
      <c r="E8" s="11">
        <v>20</v>
      </c>
      <c r="F8" s="11">
        <v>1</v>
      </c>
      <c r="G8" s="69">
        <v>240</v>
      </c>
      <c r="H8" s="69">
        <f t="shared" si="0"/>
        <v>240</v>
      </c>
      <c r="I8" s="119"/>
      <c r="J8" s="69">
        <f t="shared" si="1"/>
        <v>2400</v>
      </c>
      <c r="K8" s="11" t="s">
        <v>405</v>
      </c>
    </row>
    <row r="9" spans="1:11" s="2" customFormat="1">
      <c r="A9" s="31"/>
      <c r="B9" s="12">
        <v>44363</v>
      </c>
      <c r="C9" s="69">
        <f t="shared" si="2"/>
        <v>2400</v>
      </c>
      <c r="D9" s="8" t="s">
        <v>462</v>
      </c>
      <c r="E9" s="11"/>
      <c r="F9" s="11"/>
      <c r="G9" s="69"/>
      <c r="H9" s="69">
        <f t="shared" si="0"/>
        <v>0</v>
      </c>
      <c r="I9" s="119">
        <v>2400</v>
      </c>
      <c r="J9" s="69">
        <f t="shared" si="1"/>
        <v>0</v>
      </c>
      <c r="K9" s="11"/>
    </row>
    <row r="10" spans="1:11" s="117" customFormat="1">
      <c r="A10" s="31"/>
      <c r="B10" s="16"/>
      <c r="C10" s="119">
        <f t="shared" si="2"/>
        <v>0</v>
      </c>
      <c r="D10" s="31"/>
      <c r="E10" s="32"/>
      <c r="F10" s="32"/>
      <c r="G10" s="119"/>
      <c r="H10" s="69">
        <f t="shared" si="0"/>
        <v>0</v>
      </c>
      <c r="I10" s="119"/>
      <c r="J10" s="119">
        <f t="shared" si="1"/>
        <v>0</v>
      </c>
      <c r="K10" s="32"/>
    </row>
    <row r="11" spans="1:11" s="2" customFormat="1">
      <c r="A11" s="17"/>
      <c r="B11" s="12"/>
      <c r="C11" s="69">
        <f t="shared" si="2"/>
        <v>0</v>
      </c>
      <c r="D11" s="8"/>
      <c r="E11" s="11"/>
      <c r="F11" s="11"/>
      <c r="G11" s="69"/>
      <c r="H11" s="69">
        <f t="shared" si="0"/>
        <v>0</v>
      </c>
      <c r="I11" s="119"/>
      <c r="J11" s="69">
        <f t="shared" si="1"/>
        <v>0</v>
      </c>
      <c r="K11" s="11"/>
    </row>
    <row r="12" spans="1:11" s="2" customFormat="1">
      <c r="A12" s="17"/>
      <c r="B12" s="12"/>
      <c r="C12" s="69">
        <f t="shared" si="2"/>
        <v>0</v>
      </c>
      <c r="D12" s="8"/>
      <c r="E12" s="11"/>
      <c r="F12" s="11"/>
      <c r="G12" s="69"/>
      <c r="H12" s="69">
        <f t="shared" si="0"/>
        <v>0</v>
      </c>
      <c r="I12" s="119"/>
      <c r="J12" s="69">
        <f t="shared" si="1"/>
        <v>0</v>
      </c>
      <c r="K12" s="11"/>
    </row>
    <row r="13" spans="1:11" s="2" customFormat="1">
      <c r="A13" s="17"/>
      <c r="B13" s="12"/>
      <c r="C13" s="69">
        <f t="shared" si="2"/>
        <v>0</v>
      </c>
      <c r="D13" s="8"/>
      <c r="E13" s="11"/>
      <c r="F13" s="11"/>
      <c r="G13" s="69"/>
      <c r="H13" s="69">
        <f t="shared" si="0"/>
        <v>0</v>
      </c>
      <c r="I13" s="69"/>
      <c r="J13" s="69">
        <f t="shared" si="1"/>
        <v>0</v>
      </c>
      <c r="K13" s="11"/>
    </row>
    <row r="14" spans="1:11" s="2" customFormat="1">
      <c r="A14" s="8"/>
      <c r="B14" s="12"/>
      <c r="C14" s="69">
        <f t="shared" si="2"/>
        <v>0</v>
      </c>
      <c r="D14" s="8"/>
      <c r="E14" s="11"/>
      <c r="F14" s="11"/>
      <c r="G14" s="69"/>
      <c r="H14" s="69">
        <f t="shared" si="0"/>
        <v>0</v>
      </c>
      <c r="I14" s="69"/>
      <c r="J14" s="69">
        <f t="shared" si="1"/>
        <v>0</v>
      </c>
      <c r="K14" s="11"/>
    </row>
    <row r="15" spans="1:11" s="2" customFormat="1">
      <c r="A15" s="8"/>
      <c r="B15" s="12"/>
      <c r="C15" s="69">
        <f t="shared" si="2"/>
        <v>0</v>
      </c>
      <c r="D15" s="8"/>
      <c r="E15" s="11"/>
      <c r="F15" s="11"/>
      <c r="G15" s="69"/>
      <c r="H15" s="69">
        <f t="shared" si="0"/>
        <v>0</v>
      </c>
      <c r="I15" s="69"/>
      <c r="J15" s="69">
        <f t="shared" si="1"/>
        <v>0</v>
      </c>
      <c r="K15" s="11"/>
    </row>
    <row r="16" spans="1:11" s="2" customFormat="1">
      <c r="A16" s="8"/>
      <c r="B16" s="12"/>
      <c r="C16" s="69">
        <f t="shared" si="2"/>
        <v>0</v>
      </c>
      <c r="D16" s="8"/>
      <c r="E16" s="11"/>
      <c r="F16" s="11"/>
      <c r="G16" s="69"/>
      <c r="H16" s="69">
        <f t="shared" si="0"/>
        <v>0</v>
      </c>
      <c r="I16" s="69"/>
      <c r="J16" s="69">
        <f t="shared" si="1"/>
        <v>0</v>
      </c>
      <c r="K16" s="11"/>
    </row>
    <row r="17" spans="1:11" s="2" customFormat="1">
      <c r="A17" s="17"/>
      <c r="B17" s="12"/>
      <c r="C17" s="69">
        <f t="shared" si="2"/>
        <v>0</v>
      </c>
      <c r="D17" s="8"/>
      <c r="E17" s="11"/>
      <c r="F17" s="11"/>
      <c r="G17" s="69"/>
      <c r="H17" s="69">
        <f t="shared" si="0"/>
        <v>0</v>
      </c>
      <c r="I17" s="69"/>
      <c r="J17" s="69">
        <f t="shared" si="1"/>
        <v>0</v>
      </c>
      <c r="K17" s="11"/>
    </row>
    <row r="18" spans="1:11" s="2" customFormat="1">
      <c r="A18" s="17"/>
      <c r="B18" s="12"/>
      <c r="C18" s="69">
        <f t="shared" si="2"/>
        <v>0</v>
      </c>
      <c r="D18" s="8"/>
      <c r="E18" s="11"/>
      <c r="F18" s="11"/>
      <c r="G18" s="69"/>
      <c r="H18" s="69">
        <f t="shared" si="0"/>
        <v>0</v>
      </c>
      <c r="I18" s="69"/>
      <c r="J18" s="69">
        <f t="shared" si="1"/>
        <v>0</v>
      </c>
      <c r="K18" s="11"/>
    </row>
    <row r="19" spans="1:11" s="2" customFormat="1">
      <c r="A19" s="17"/>
      <c r="B19" s="12"/>
      <c r="C19" s="69">
        <f t="shared" si="2"/>
        <v>0</v>
      </c>
      <c r="D19" s="8"/>
      <c r="E19" s="11"/>
      <c r="F19" s="11"/>
      <c r="G19" s="69"/>
      <c r="H19" s="69">
        <f t="shared" si="0"/>
        <v>0</v>
      </c>
      <c r="I19" s="69"/>
      <c r="J19" s="69">
        <f t="shared" si="1"/>
        <v>0</v>
      </c>
      <c r="K19" s="11"/>
    </row>
    <row r="20" spans="1:11" s="2" customFormat="1">
      <c r="A20" s="8"/>
      <c r="B20" s="12"/>
      <c r="C20" s="69">
        <f t="shared" si="2"/>
        <v>0</v>
      </c>
      <c r="D20" s="8"/>
      <c r="E20" s="11"/>
      <c r="F20" s="11"/>
      <c r="G20" s="69"/>
      <c r="H20" s="69">
        <f t="shared" si="0"/>
        <v>0</v>
      </c>
      <c r="I20" s="69"/>
      <c r="J20" s="69">
        <f t="shared" si="1"/>
        <v>0</v>
      </c>
      <c r="K20" s="11"/>
    </row>
    <row r="21" spans="1:11" s="2" customFormat="1">
      <c r="A21" s="8"/>
      <c r="B21" s="12"/>
      <c r="C21" s="69">
        <f t="shared" si="2"/>
        <v>0</v>
      </c>
      <c r="D21" s="8"/>
      <c r="E21" s="11"/>
      <c r="F21" s="11"/>
      <c r="G21" s="69"/>
      <c r="H21" s="69">
        <f t="shared" si="0"/>
        <v>0</v>
      </c>
      <c r="I21" s="69"/>
      <c r="J21" s="69">
        <f t="shared" si="1"/>
        <v>0</v>
      </c>
      <c r="K21" s="11"/>
    </row>
    <row r="22" spans="1:11" s="2" customFormat="1">
      <c r="A22" s="8"/>
      <c r="B22" s="12"/>
      <c r="C22" s="69">
        <f t="shared" si="2"/>
        <v>0</v>
      </c>
      <c r="D22" s="8"/>
      <c r="E22" s="11"/>
      <c r="F22" s="11"/>
      <c r="G22" s="69"/>
      <c r="H22" s="69">
        <f t="shared" si="0"/>
        <v>0</v>
      </c>
      <c r="I22" s="69"/>
      <c r="J22" s="69">
        <f t="shared" si="1"/>
        <v>0</v>
      </c>
      <c r="K22" s="11"/>
    </row>
    <row r="23" spans="1:11" s="2" customFormat="1">
      <c r="A23" s="8"/>
      <c r="B23" s="12"/>
      <c r="C23" s="69">
        <f t="shared" si="2"/>
        <v>0</v>
      </c>
      <c r="D23" s="8"/>
      <c r="E23" s="11"/>
      <c r="F23" s="11"/>
      <c r="G23" s="69"/>
      <c r="H23" s="69">
        <f t="shared" si="0"/>
        <v>0</v>
      </c>
      <c r="I23" s="69"/>
      <c r="J23" s="69">
        <f t="shared" si="1"/>
        <v>0</v>
      </c>
      <c r="K23" s="11"/>
    </row>
    <row r="24" spans="1:11" s="2" customFormat="1">
      <c r="A24" s="8"/>
      <c r="B24" s="12"/>
      <c r="C24" s="69">
        <f t="shared" si="2"/>
        <v>0</v>
      </c>
      <c r="D24" s="8"/>
      <c r="E24" s="11"/>
      <c r="F24" s="11"/>
      <c r="G24" s="69"/>
      <c r="H24" s="69">
        <f t="shared" si="0"/>
        <v>0</v>
      </c>
      <c r="I24" s="69"/>
      <c r="J24" s="69">
        <f t="shared" si="1"/>
        <v>0</v>
      </c>
      <c r="K24" s="11"/>
    </row>
    <row r="25" spans="1:11" s="2" customFormat="1">
      <c r="A25" s="8"/>
      <c r="B25" s="12"/>
      <c r="C25" s="69">
        <f t="shared" si="2"/>
        <v>0</v>
      </c>
      <c r="D25" s="8"/>
      <c r="E25" s="11"/>
      <c r="F25" s="11"/>
      <c r="G25" s="69"/>
      <c r="H25" s="69">
        <f t="shared" si="0"/>
        <v>0</v>
      </c>
      <c r="I25" s="69"/>
      <c r="J25" s="69">
        <f t="shared" si="1"/>
        <v>0</v>
      </c>
      <c r="K25" s="11"/>
    </row>
    <row r="26" spans="1:11" s="2" customFormat="1">
      <c r="A26" s="8"/>
      <c r="B26" s="12"/>
      <c r="C26" s="69">
        <f t="shared" si="2"/>
        <v>0</v>
      </c>
      <c r="D26" s="8"/>
      <c r="E26" s="11"/>
      <c r="F26" s="11"/>
      <c r="G26" s="69"/>
      <c r="H26" s="69">
        <f t="shared" si="0"/>
        <v>0</v>
      </c>
      <c r="I26" s="69"/>
      <c r="J26" s="69">
        <f t="shared" si="1"/>
        <v>0</v>
      </c>
      <c r="K26" s="11"/>
    </row>
    <row r="27" spans="1:11" s="2" customFormat="1">
      <c r="A27" s="8"/>
      <c r="B27" s="12"/>
      <c r="C27" s="69">
        <f t="shared" si="2"/>
        <v>0</v>
      </c>
      <c r="D27" s="8"/>
      <c r="E27" s="11"/>
      <c r="F27" s="11"/>
      <c r="G27" s="69"/>
      <c r="H27" s="69">
        <f t="shared" si="0"/>
        <v>0</v>
      </c>
      <c r="I27" s="69"/>
      <c r="J27" s="69">
        <f t="shared" si="1"/>
        <v>0</v>
      </c>
      <c r="K27" s="11"/>
    </row>
    <row r="28" spans="1:11" s="2" customFormat="1">
      <c r="A28" s="8"/>
      <c r="B28" s="12"/>
      <c r="C28" s="69">
        <f t="shared" si="2"/>
        <v>0</v>
      </c>
      <c r="D28" s="8"/>
      <c r="E28" s="11"/>
      <c r="F28" s="11"/>
      <c r="G28" s="69"/>
      <c r="H28" s="69">
        <f t="shared" si="0"/>
        <v>0</v>
      </c>
      <c r="I28" s="69"/>
      <c r="J28" s="69">
        <f t="shared" si="1"/>
        <v>0</v>
      </c>
      <c r="K28" s="11"/>
    </row>
    <row r="29" spans="1:11" s="2" customFormat="1">
      <c r="A29" s="8"/>
      <c r="B29" s="12"/>
      <c r="C29" s="69">
        <f t="shared" si="2"/>
        <v>0</v>
      </c>
      <c r="D29" s="8"/>
      <c r="E29" s="11"/>
      <c r="F29" s="11"/>
      <c r="G29" s="69"/>
      <c r="H29" s="69">
        <f t="shared" si="0"/>
        <v>0</v>
      </c>
      <c r="I29" s="69"/>
      <c r="J29" s="69">
        <f t="shared" si="1"/>
        <v>0</v>
      </c>
      <c r="K29" s="11"/>
    </row>
    <row r="30" spans="1:11" s="2" customFormat="1">
      <c r="A30" s="8"/>
      <c r="B30" s="12"/>
      <c r="C30" s="69">
        <f t="shared" si="2"/>
        <v>0</v>
      </c>
      <c r="D30" s="8"/>
      <c r="E30" s="11"/>
      <c r="F30" s="11"/>
      <c r="G30" s="69"/>
      <c r="H30" s="69">
        <f t="shared" si="0"/>
        <v>0</v>
      </c>
      <c r="I30" s="69"/>
      <c r="J30" s="69">
        <f t="shared" si="1"/>
        <v>0</v>
      </c>
      <c r="K30" s="11"/>
    </row>
    <row r="31" spans="1:11" s="2" customFormat="1">
      <c r="A31" s="8"/>
      <c r="B31" s="12"/>
      <c r="C31" s="69">
        <f t="shared" si="2"/>
        <v>0</v>
      </c>
      <c r="D31" s="8"/>
      <c r="E31" s="11"/>
      <c r="F31" s="11"/>
      <c r="G31" s="69"/>
      <c r="H31" s="69">
        <f t="shared" si="0"/>
        <v>0</v>
      </c>
      <c r="I31" s="69"/>
      <c r="J31" s="69">
        <f t="shared" si="1"/>
        <v>0</v>
      </c>
      <c r="K31" s="11"/>
    </row>
    <row r="32" spans="1:11" s="2" customFormat="1">
      <c r="A32" s="8"/>
      <c r="B32" s="12"/>
      <c r="C32" s="69">
        <f t="shared" si="2"/>
        <v>0</v>
      </c>
      <c r="D32" s="8"/>
      <c r="E32" s="11"/>
      <c r="F32" s="11"/>
      <c r="G32" s="69"/>
      <c r="H32" s="69">
        <f t="shared" si="0"/>
        <v>0</v>
      </c>
      <c r="I32" s="69"/>
      <c r="J32" s="69">
        <f t="shared" si="1"/>
        <v>0</v>
      </c>
      <c r="K32" s="11"/>
    </row>
    <row r="33" spans="1:11" s="2" customFormat="1">
      <c r="A33" s="8"/>
      <c r="B33" s="12"/>
      <c r="C33" s="69">
        <f t="shared" si="2"/>
        <v>0</v>
      </c>
      <c r="D33" s="8"/>
      <c r="E33" s="11"/>
      <c r="F33" s="11"/>
      <c r="G33" s="69"/>
      <c r="H33" s="69">
        <f t="shared" si="0"/>
        <v>0</v>
      </c>
      <c r="I33" s="69"/>
      <c r="J33" s="69">
        <f t="shared" si="1"/>
        <v>0</v>
      </c>
      <c r="K33" s="11"/>
    </row>
    <row r="34" spans="1:11" s="2" customFormat="1">
      <c r="A34" s="8"/>
      <c r="B34" s="12"/>
      <c r="C34" s="69">
        <f t="shared" si="2"/>
        <v>0</v>
      </c>
      <c r="D34" s="8"/>
      <c r="E34" s="11"/>
      <c r="F34" s="11"/>
      <c r="G34" s="69"/>
      <c r="H34" s="69">
        <f t="shared" si="0"/>
        <v>0</v>
      </c>
      <c r="I34" s="69"/>
      <c r="J34" s="69">
        <f t="shared" si="1"/>
        <v>0</v>
      </c>
      <c r="K34" s="11"/>
    </row>
    <row r="35" spans="1:11" s="2" customFormat="1">
      <c r="A35" s="8"/>
      <c r="B35" s="12"/>
      <c r="C35" s="69">
        <f t="shared" si="2"/>
        <v>0</v>
      </c>
      <c r="D35" s="8"/>
      <c r="E35" s="11"/>
      <c r="F35" s="11"/>
      <c r="G35" s="69"/>
      <c r="H35" s="69">
        <f t="shared" si="0"/>
        <v>0</v>
      </c>
      <c r="I35" s="69"/>
      <c r="J35" s="69">
        <f t="shared" si="1"/>
        <v>0</v>
      </c>
      <c r="K35" s="11"/>
    </row>
    <row r="36" spans="1:11" s="2" customFormat="1">
      <c r="A36" s="8"/>
      <c r="B36" s="12"/>
      <c r="C36" s="69">
        <f t="shared" si="2"/>
        <v>0</v>
      </c>
      <c r="D36" s="8"/>
      <c r="E36" s="11"/>
      <c r="F36" s="11"/>
      <c r="G36" s="69"/>
      <c r="H36" s="69">
        <f t="shared" si="0"/>
        <v>0</v>
      </c>
      <c r="I36" s="69"/>
      <c r="J36" s="69">
        <f t="shared" si="1"/>
        <v>0</v>
      </c>
      <c r="K36" s="11"/>
    </row>
    <row r="37" spans="1:11" s="2" customFormat="1">
      <c r="A37" s="8"/>
      <c r="B37" s="12"/>
      <c r="C37" s="69">
        <f t="shared" si="2"/>
        <v>0</v>
      </c>
      <c r="D37" s="8"/>
      <c r="E37" s="11"/>
      <c r="F37" s="11"/>
      <c r="G37" s="69"/>
      <c r="H37" s="69">
        <f t="shared" si="0"/>
        <v>0</v>
      </c>
      <c r="I37" s="69"/>
      <c r="J37" s="69">
        <f t="shared" si="1"/>
        <v>0</v>
      </c>
      <c r="K37" s="11"/>
    </row>
    <row r="38" spans="1:11" s="2" customFormat="1">
      <c r="A38" s="8"/>
      <c r="B38" s="12"/>
      <c r="C38" s="69">
        <f t="shared" si="2"/>
        <v>0</v>
      </c>
      <c r="D38" s="8"/>
      <c r="E38" s="11"/>
      <c r="F38" s="11"/>
      <c r="G38" s="69"/>
      <c r="H38" s="69">
        <f t="shared" si="0"/>
        <v>0</v>
      </c>
      <c r="I38" s="69"/>
      <c r="J38" s="69">
        <f t="shared" si="1"/>
        <v>0</v>
      </c>
      <c r="K38" s="11"/>
    </row>
    <row r="39" spans="1:11" s="2" customFormat="1">
      <c r="A39" s="8"/>
      <c r="B39" s="12"/>
      <c r="C39" s="69">
        <f t="shared" si="2"/>
        <v>0</v>
      </c>
      <c r="D39" s="8"/>
      <c r="E39" s="11"/>
      <c r="F39" s="11"/>
      <c r="G39" s="69"/>
      <c r="H39" s="69">
        <f t="shared" si="0"/>
        <v>0</v>
      </c>
      <c r="I39" s="69"/>
      <c r="J39" s="69">
        <f t="shared" si="1"/>
        <v>0</v>
      </c>
      <c r="K39" s="11"/>
    </row>
    <row r="40" spans="1:11" s="2" customFormat="1">
      <c r="A40" s="8"/>
      <c r="B40" s="12"/>
      <c r="C40" s="69">
        <f t="shared" si="2"/>
        <v>0</v>
      </c>
      <c r="D40" s="8"/>
      <c r="E40" s="11"/>
      <c r="F40" s="11"/>
      <c r="G40" s="69"/>
      <c r="H40" s="69">
        <f t="shared" si="0"/>
        <v>0</v>
      </c>
      <c r="I40" s="69"/>
      <c r="J40" s="69">
        <f t="shared" si="1"/>
        <v>0</v>
      </c>
      <c r="K40" s="11"/>
    </row>
    <row r="41" spans="1:11" s="2" customFormat="1">
      <c r="A41" s="8"/>
      <c r="B41" s="12"/>
      <c r="C41" s="69">
        <f t="shared" si="2"/>
        <v>0</v>
      </c>
      <c r="D41" s="8"/>
      <c r="E41" s="11"/>
      <c r="F41" s="11"/>
      <c r="G41" s="69"/>
      <c r="H41" s="69">
        <f t="shared" si="0"/>
        <v>0</v>
      </c>
      <c r="I41" s="69"/>
      <c r="J41" s="69">
        <f t="shared" si="1"/>
        <v>0</v>
      </c>
      <c r="K41" s="11"/>
    </row>
    <row r="42" spans="1:11" s="2" customFormat="1">
      <c r="A42" s="8"/>
      <c r="B42" s="12"/>
      <c r="C42" s="69">
        <f t="shared" si="2"/>
        <v>0</v>
      </c>
      <c r="D42" s="8"/>
      <c r="E42" s="11"/>
      <c r="F42" s="11"/>
      <c r="G42" s="69"/>
      <c r="H42" s="69">
        <f t="shared" si="0"/>
        <v>0</v>
      </c>
      <c r="I42" s="69"/>
      <c r="J42" s="69">
        <f t="shared" si="1"/>
        <v>0</v>
      </c>
      <c r="K42" s="11"/>
    </row>
    <row r="43" spans="1:11" s="2" customFormat="1">
      <c r="A43" s="8"/>
      <c r="B43" s="12"/>
      <c r="C43" s="69">
        <f t="shared" si="2"/>
        <v>0</v>
      </c>
      <c r="D43" s="8"/>
      <c r="E43" s="11"/>
      <c r="F43" s="11"/>
      <c r="G43" s="69"/>
      <c r="H43" s="69">
        <f t="shared" si="0"/>
        <v>0</v>
      </c>
      <c r="I43" s="69"/>
      <c r="J43" s="69">
        <f t="shared" si="1"/>
        <v>0</v>
      </c>
      <c r="K43" s="11"/>
    </row>
    <row r="44" spans="1:11" s="2" customFormat="1">
      <c r="A44" s="8"/>
      <c r="B44" s="12"/>
      <c r="C44" s="69">
        <f t="shared" si="2"/>
        <v>0</v>
      </c>
      <c r="D44" s="8"/>
      <c r="E44" s="11"/>
      <c r="F44" s="11"/>
      <c r="G44" s="69"/>
      <c r="H44" s="69">
        <f t="shared" si="0"/>
        <v>0</v>
      </c>
      <c r="I44" s="69"/>
      <c r="J44" s="69">
        <f t="shared" si="1"/>
        <v>0</v>
      </c>
      <c r="K44" s="11"/>
    </row>
    <row r="45" spans="1:11" s="2" customFormat="1">
      <c r="A45" s="8"/>
      <c r="B45" s="12"/>
      <c r="C45" s="69">
        <f t="shared" si="2"/>
        <v>0</v>
      </c>
      <c r="D45" s="8"/>
      <c r="E45" s="11"/>
      <c r="F45" s="11"/>
      <c r="G45" s="69"/>
      <c r="H45" s="69">
        <f t="shared" si="0"/>
        <v>0</v>
      </c>
      <c r="I45" s="69"/>
      <c r="J45" s="69">
        <f t="shared" si="1"/>
        <v>0</v>
      </c>
      <c r="K45" s="11"/>
    </row>
    <row r="46" spans="1:11" s="2" customFormat="1">
      <c r="A46" s="8"/>
      <c r="B46" s="12"/>
      <c r="C46" s="69">
        <f t="shared" si="2"/>
        <v>0</v>
      </c>
      <c r="D46" s="8"/>
      <c r="E46" s="11"/>
      <c r="F46" s="11"/>
      <c r="G46" s="69"/>
      <c r="H46" s="69">
        <f t="shared" si="0"/>
        <v>0</v>
      </c>
      <c r="I46" s="69"/>
      <c r="J46" s="69">
        <f t="shared" si="1"/>
        <v>0</v>
      </c>
      <c r="K46" s="11"/>
    </row>
    <row r="47" spans="1:11" s="2" customFormat="1">
      <c r="A47" s="8"/>
      <c r="B47" s="12"/>
      <c r="C47" s="69">
        <f t="shared" si="2"/>
        <v>0</v>
      </c>
      <c r="D47" s="8"/>
      <c r="E47" s="11"/>
      <c r="F47" s="11"/>
      <c r="G47" s="69"/>
      <c r="H47" s="69">
        <f t="shared" si="0"/>
        <v>0</v>
      </c>
      <c r="I47" s="69"/>
      <c r="J47" s="69">
        <f t="shared" si="1"/>
        <v>0</v>
      </c>
      <c r="K47" s="11"/>
    </row>
    <row r="48" spans="1:11" s="2" customFormat="1">
      <c r="A48" s="8"/>
      <c r="B48" s="12"/>
      <c r="C48" s="69">
        <f t="shared" si="2"/>
        <v>0</v>
      </c>
      <c r="D48" s="8"/>
      <c r="E48" s="11"/>
      <c r="F48" s="11"/>
      <c r="G48" s="69"/>
      <c r="H48" s="69">
        <f t="shared" si="0"/>
        <v>0</v>
      </c>
      <c r="I48" s="69"/>
      <c r="J48" s="69">
        <f t="shared" si="1"/>
        <v>0</v>
      </c>
      <c r="K48" s="11"/>
    </row>
    <row r="49" spans="1:11" s="2" customFormat="1">
      <c r="A49" s="8"/>
      <c r="B49" s="12"/>
      <c r="C49" s="69">
        <f t="shared" si="2"/>
        <v>0</v>
      </c>
      <c r="D49" s="8"/>
      <c r="E49" s="11"/>
      <c r="F49" s="11"/>
      <c r="G49" s="69"/>
      <c r="H49" s="69">
        <f t="shared" si="0"/>
        <v>0</v>
      </c>
      <c r="I49" s="69"/>
      <c r="J49" s="69">
        <f t="shared" si="1"/>
        <v>0</v>
      </c>
      <c r="K49" s="11"/>
    </row>
    <row r="50" spans="1:11" s="2" customFormat="1">
      <c r="A50" s="8"/>
      <c r="B50" s="12"/>
      <c r="C50" s="69">
        <f t="shared" si="2"/>
        <v>0</v>
      </c>
      <c r="D50" s="8"/>
      <c r="E50" s="11"/>
      <c r="F50" s="11"/>
      <c r="G50" s="69"/>
      <c r="H50" s="69">
        <f t="shared" si="0"/>
        <v>0</v>
      </c>
      <c r="I50" s="69"/>
      <c r="J50" s="69">
        <f t="shared" si="1"/>
        <v>0</v>
      </c>
      <c r="K50" s="11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2400</v>
      </c>
      <c r="I51" s="20">
        <f>SUM(I1:I50)</f>
        <v>2400</v>
      </c>
      <c r="J51" s="20">
        <f>H51-I51</f>
        <v>0</v>
      </c>
      <c r="K51" s="25"/>
    </row>
  </sheetData>
  <autoFilter ref="A3:N51"/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"/>
  <sheetViews>
    <sheetView zoomScaleSheetLayoutView="100" workbookViewId="0">
      <selection activeCell="N47" sqref="N47"/>
    </sheetView>
  </sheetViews>
  <sheetFormatPr defaultRowHeight="14.25"/>
  <cols>
    <col min="1" max="1" width="8.375" style="2" customWidth="1"/>
    <col min="2" max="2" width="10.375" style="5" customWidth="1"/>
    <col min="3" max="3" width="11.875" style="6" customWidth="1"/>
    <col min="4" max="4" width="18.5" style="2" customWidth="1"/>
    <col min="5" max="5" width="9.75" style="2" customWidth="1"/>
    <col min="6" max="6" width="9" style="2" customWidth="1"/>
    <col min="7" max="7" width="10.375" style="6" customWidth="1"/>
    <col min="8" max="8" width="13" style="6" customWidth="1"/>
    <col min="9" max="9" width="12.75" style="6" customWidth="1"/>
    <col min="10" max="10" width="12.5" style="6" customWidth="1"/>
    <col min="11" max="11" width="12.125" style="34" customWidth="1"/>
    <col min="12" max="16384" width="9" style="34"/>
  </cols>
  <sheetData>
    <row r="1" spans="1:11" ht="20.25">
      <c r="A1" s="429" t="s">
        <v>463</v>
      </c>
      <c r="B1" s="403"/>
      <c r="C1" s="439"/>
      <c r="D1" s="429"/>
      <c r="E1" s="429"/>
      <c r="F1" s="429"/>
      <c r="G1" s="439"/>
      <c r="H1" s="439"/>
      <c r="I1" s="439"/>
      <c r="J1" s="439"/>
    </row>
    <row r="2" spans="1:11" s="7" customFormat="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 s="7" customFormat="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 s="7" customFormat="1">
      <c r="A4" s="8">
        <v>10849</v>
      </c>
      <c r="B4" s="12">
        <v>44373</v>
      </c>
      <c r="C4" s="10">
        <v>0</v>
      </c>
      <c r="D4" s="8" t="s">
        <v>464</v>
      </c>
      <c r="E4" s="11">
        <v>20</v>
      </c>
      <c r="F4" s="11">
        <v>1</v>
      </c>
      <c r="G4" s="10">
        <v>200</v>
      </c>
      <c r="H4" s="10">
        <f t="shared" ref="H4:H50" si="0">F4*G4</f>
        <v>200</v>
      </c>
      <c r="I4" s="22"/>
      <c r="J4" s="10">
        <f t="shared" ref="J4:J50" si="1">C4+H4-I4</f>
        <v>200</v>
      </c>
      <c r="K4" s="23" t="s">
        <v>416</v>
      </c>
    </row>
    <row r="5" spans="1:11" s="7" customFormat="1">
      <c r="A5" s="14"/>
      <c r="B5" s="12"/>
      <c r="C5" s="10">
        <f t="shared" ref="C5:C50" si="2">J4</f>
        <v>200</v>
      </c>
      <c r="D5" s="8"/>
      <c r="E5" s="11"/>
      <c r="F5" s="11"/>
      <c r="G5" s="10"/>
      <c r="H5" s="10">
        <f t="shared" si="0"/>
        <v>0</v>
      </c>
      <c r="I5" s="22"/>
      <c r="J5" s="10">
        <f t="shared" si="1"/>
        <v>200</v>
      </c>
      <c r="K5" s="23"/>
    </row>
    <row r="6" spans="1:11" s="7" customFormat="1">
      <c r="A6" s="14"/>
      <c r="B6" s="12"/>
      <c r="C6" s="10">
        <f t="shared" si="2"/>
        <v>200</v>
      </c>
      <c r="D6" s="8"/>
      <c r="E6" s="11"/>
      <c r="F6" s="11"/>
      <c r="G6" s="10"/>
      <c r="H6" s="10">
        <f t="shared" si="0"/>
        <v>0</v>
      </c>
      <c r="I6" s="22"/>
      <c r="J6" s="10">
        <f t="shared" si="1"/>
        <v>200</v>
      </c>
      <c r="K6" s="138"/>
    </row>
    <row r="7" spans="1:11" s="7" customFormat="1">
      <c r="A7" s="14"/>
      <c r="B7" s="12"/>
      <c r="C7" s="10">
        <f t="shared" si="2"/>
        <v>200</v>
      </c>
      <c r="D7" s="8"/>
      <c r="E7" s="11"/>
      <c r="F7" s="11"/>
      <c r="G7" s="10"/>
      <c r="H7" s="10">
        <f t="shared" si="0"/>
        <v>0</v>
      </c>
      <c r="I7" s="22"/>
      <c r="J7" s="10">
        <f t="shared" si="1"/>
        <v>200</v>
      </c>
      <c r="K7" s="138"/>
    </row>
    <row r="8" spans="1:11" s="7" customFormat="1">
      <c r="A8" s="14"/>
      <c r="B8" s="12"/>
      <c r="C8" s="10">
        <f t="shared" si="2"/>
        <v>200</v>
      </c>
      <c r="D8" s="8"/>
      <c r="E8" s="11"/>
      <c r="F8" s="11"/>
      <c r="G8" s="10"/>
      <c r="H8" s="10">
        <f t="shared" si="0"/>
        <v>0</v>
      </c>
      <c r="I8" s="22"/>
      <c r="J8" s="10">
        <f t="shared" si="1"/>
        <v>200</v>
      </c>
      <c r="K8" s="23"/>
    </row>
    <row r="9" spans="1:11" s="7" customFormat="1">
      <c r="A9" s="15"/>
      <c r="B9" s="12"/>
      <c r="C9" s="10">
        <f t="shared" si="2"/>
        <v>200</v>
      </c>
      <c r="D9" s="8"/>
      <c r="E9" s="11"/>
      <c r="F9" s="11"/>
      <c r="G9" s="10"/>
      <c r="H9" s="10">
        <f t="shared" si="0"/>
        <v>0</v>
      </c>
      <c r="I9" s="22"/>
      <c r="J9" s="10">
        <f t="shared" si="1"/>
        <v>200</v>
      </c>
      <c r="K9" s="23"/>
    </row>
    <row r="10" spans="1:11" s="1" customFormat="1">
      <c r="A10" s="15"/>
      <c r="B10" s="16"/>
      <c r="C10" s="22">
        <f t="shared" si="2"/>
        <v>200</v>
      </c>
      <c r="D10" s="31"/>
      <c r="E10" s="32"/>
      <c r="F10" s="32"/>
      <c r="G10" s="22"/>
      <c r="H10" s="10">
        <f t="shared" si="0"/>
        <v>0</v>
      </c>
      <c r="I10" s="22"/>
      <c r="J10" s="22">
        <f t="shared" si="1"/>
        <v>200</v>
      </c>
      <c r="K10" s="24"/>
    </row>
    <row r="11" spans="1:11" s="7" customFormat="1">
      <c r="A11" s="14"/>
      <c r="B11" s="12"/>
      <c r="C11" s="10">
        <f t="shared" si="2"/>
        <v>200</v>
      </c>
      <c r="D11" s="8"/>
      <c r="E11" s="11"/>
      <c r="F11" s="11"/>
      <c r="G11" s="10"/>
      <c r="H11" s="10">
        <f t="shared" si="0"/>
        <v>0</v>
      </c>
      <c r="I11" s="22"/>
      <c r="J11" s="10">
        <f t="shared" si="1"/>
        <v>200</v>
      </c>
      <c r="K11" s="23"/>
    </row>
    <row r="12" spans="1:11" s="7" customFormat="1">
      <c r="A12" s="14"/>
      <c r="B12" s="12"/>
      <c r="C12" s="10">
        <f t="shared" si="2"/>
        <v>200</v>
      </c>
      <c r="D12" s="8"/>
      <c r="E12" s="11"/>
      <c r="F12" s="11"/>
      <c r="G12" s="10"/>
      <c r="H12" s="10">
        <f t="shared" si="0"/>
        <v>0</v>
      </c>
      <c r="I12" s="22"/>
      <c r="J12" s="10">
        <f t="shared" si="1"/>
        <v>200</v>
      </c>
      <c r="K12" s="23"/>
    </row>
    <row r="13" spans="1:11" s="7" customFormat="1">
      <c r="A13" s="14"/>
      <c r="B13" s="12"/>
      <c r="C13" s="10">
        <f t="shared" si="2"/>
        <v>200</v>
      </c>
      <c r="D13" s="8"/>
      <c r="E13" s="11"/>
      <c r="F13" s="11"/>
      <c r="G13" s="10"/>
      <c r="H13" s="10">
        <f t="shared" si="0"/>
        <v>0</v>
      </c>
      <c r="I13" s="10"/>
      <c r="J13" s="10">
        <f t="shared" si="1"/>
        <v>200</v>
      </c>
      <c r="K13" s="23"/>
    </row>
    <row r="14" spans="1:11" s="7" customFormat="1">
      <c r="A14" s="8"/>
      <c r="B14" s="12"/>
      <c r="C14" s="10">
        <f t="shared" si="2"/>
        <v>200</v>
      </c>
      <c r="D14" s="8"/>
      <c r="E14" s="11"/>
      <c r="F14" s="11"/>
      <c r="G14" s="10"/>
      <c r="H14" s="10">
        <f t="shared" si="0"/>
        <v>0</v>
      </c>
      <c r="I14" s="10"/>
      <c r="J14" s="10">
        <f t="shared" si="1"/>
        <v>200</v>
      </c>
      <c r="K14" s="23"/>
    </row>
    <row r="15" spans="1:11" s="7" customFormat="1">
      <c r="A15" s="8"/>
      <c r="B15" s="12"/>
      <c r="C15" s="10">
        <f t="shared" si="2"/>
        <v>200</v>
      </c>
      <c r="D15" s="107"/>
      <c r="E15" s="11"/>
      <c r="F15" s="11"/>
      <c r="G15" s="10"/>
      <c r="H15" s="10">
        <f t="shared" si="0"/>
        <v>0</v>
      </c>
      <c r="I15" s="10"/>
      <c r="J15" s="10">
        <f t="shared" si="1"/>
        <v>200</v>
      </c>
      <c r="K15" s="23"/>
    </row>
    <row r="16" spans="1:11" s="7" customFormat="1">
      <c r="A16" s="8"/>
      <c r="B16" s="12"/>
      <c r="C16" s="10">
        <f t="shared" si="2"/>
        <v>200</v>
      </c>
      <c r="D16" s="8"/>
      <c r="E16" s="11"/>
      <c r="F16" s="11"/>
      <c r="G16" s="10"/>
      <c r="H16" s="10">
        <f t="shared" si="0"/>
        <v>0</v>
      </c>
      <c r="I16" s="10"/>
      <c r="J16" s="10">
        <f t="shared" si="1"/>
        <v>200</v>
      </c>
      <c r="K16" s="23"/>
    </row>
    <row r="17" spans="1:15" s="7" customFormat="1">
      <c r="A17" s="14"/>
      <c r="B17" s="12"/>
      <c r="C17" s="10">
        <f t="shared" si="2"/>
        <v>200</v>
      </c>
      <c r="D17" s="8"/>
      <c r="E17" s="11"/>
      <c r="F17" s="11"/>
      <c r="G17" s="10"/>
      <c r="H17" s="10">
        <f t="shared" si="0"/>
        <v>0</v>
      </c>
      <c r="I17" s="10"/>
      <c r="J17" s="10">
        <f t="shared" si="1"/>
        <v>200</v>
      </c>
      <c r="K17" s="23"/>
    </row>
    <row r="18" spans="1:15" s="7" customFormat="1">
      <c r="A18" s="14"/>
      <c r="B18" s="12"/>
      <c r="C18" s="10">
        <f t="shared" si="2"/>
        <v>200</v>
      </c>
      <c r="D18" s="8"/>
      <c r="E18" s="11"/>
      <c r="F18" s="11"/>
      <c r="G18" s="10"/>
      <c r="H18" s="10">
        <f t="shared" si="0"/>
        <v>0</v>
      </c>
      <c r="I18" s="10"/>
      <c r="J18" s="10">
        <f t="shared" si="1"/>
        <v>200</v>
      </c>
      <c r="K18" s="23"/>
    </row>
    <row r="19" spans="1:15" s="7" customFormat="1">
      <c r="A19" s="14"/>
      <c r="B19" s="12"/>
      <c r="C19" s="10">
        <f t="shared" si="2"/>
        <v>200</v>
      </c>
      <c r="D19" s="8"/>
      <c r="E19" s="11"/>
      <c r="F19" s="11"/>
      <c r="G19" s="10"/>
      <c r="H19" s="10">
        <f t="shared" si="0"/>
        <v>0</v>
      </c>
      <c r="I19" s="10"/>
      <c r="J19" s="10">
        <f t="shared" si="1"/>
        <v>200</v>
      </c>
      <c r="K19" s="23"/>
    </row>
    <row r="20" spans="1:15" s="7" customFormat="1">
      <c r="A20" s="8"/>
      <c r="B20" s="12"/>
      <c r="C20" s="10">
        <f t="shared" si="2"/>
        <v>200</v>
      </c>
      <c r="D20" s="8"/>
      <c r="E20" s="11"/>
      <c r="F20" s="11"/>
      <c r="G20" s="10"/>
      <c r="H20" s="10">
        <f t="shared" si="0"/>
        <v>0</v>
      </c>
      <c r="I20" s="10"/>
      <c r="J20" s="10">
        <f t="shared" si="1"/>
        <v>200</v>
      </c>
      <c r="K20" s="23"/>
      <c r="O20" s="242"/>
    </row>
    <row r="21" spans="1:15" s="7" customFormat="1">
      <c r="A21" s="8"/>
      <c r="B21" s="12"/>
      <c r="C21" s="10">
        <f t="shared" si="2"/>
        <v>200</v>
      </c>
      <c r="D21" s="8"/>
      <c r="E21" s="11"/>
      <c r="F21" s="11"/>
      <c r="G21" s="10"/>
      <c r="H21" s="10">
        <f t="shared" si="0"/>
        <v>0</v>
      </c>
      <c r="I21" s="10"/>
      <c r="J21" s="10">
        <f t="shared" si="1"/>
        <v>200</v>
      </c>
      <c r="K21" s="23"/>
    </row>
    <row r="22" spans="1:15" s="7" customFormat="1">
      <c r="A22" s="8"/>
      <c r="B22" s="12"/>
      <c r="C22" s="10">
        <f t="shared" si="2"/>
        <v>200</v>
      </c>
      <c r="D22" s="8"/>
      <c r="E22" s="11"/>
      <c r="F22" s="11"/>
      <c r="G22" s="10"/>
      <c r="H22" s="10">
        <f t="shared" si="0"/>
        <v>0</v>
      </c>
      <c r="I22" s="10"/>
      <c r="J22" s="10">
        <f t="shared" si="1"/>
        <v>200</v>
      </c>
      <c r="K22" s="23"/>
    </row>
    <row r="23" spans="1:15" s="7" customFormat="1">
      <c r="A23" s="8"/>
      <c r="B23" s="12"/>
      <c r="C23" s="10">
        <f t="shared" si="2"/>
        <v>200</v>
      </c>
      <c r="D23" s="8"/>
      <c r="E23" s="11"/>
      <c r="F23" s="11"/>
      <c r="G23" s="10"/>
      <c r="H23" s="10">
        <f t="shared" si="0"/>
        <v>0</v>
      </c>
      <c r="I23" s="10"/>
      <c r="J23" s="10">
        <f t="shared" si="1"/>
        <v>200</v>
      </c>
      <c r="K23" s="23"/>
    </row>
    <row r="24" spans="1:15" s="7" customFormat="1">
      <c r="A24" s="8"/>
      <c r="B24" s="12"/>
      <c r="C24" s="10">
        <f t="shared" si="2"/>
        <v>200</v>
      </c>
      <c r="D24" s="8"/>
      <c r="E24" s="11"/>
      <c r="F24" s="11"/>
      <c r="G24" s="10"/>
      <c r="H24" s="10">
        <f t="shared" si="0"/>
        <v>0</v>
      </c>
      <c r="I24" s="10"/>
      <c r="J24" s="10">
        <f t="shared" si="1"/>
        <v>200</v>
      </c>
      <c r="K24" s="23"/>
    </row>
    <row r="25" spans="1:15" s="7" customFormat="1">
      <c r="A25" s="8"/>
      <c r="B25" s="12"/>
      <c r="C25" s="10">
        <f t="shared" si="2"/>
        <v>200</v>
      </c>
      <c r="D25" s="8"/>
      <c r="E25" s="11"/>
      <c r="F25" s="11"/>
      <c r="G25" s="10"/>
      <c r="H25" s="10">
        <f t="shared" si="0"/>
        <v>0</v>
      </c>
      <c r="I25" s="10"/>
      <c r="J25" s="10">
        <f t="shared" si="1"/>
        <v>200</v>
      </c>
      <c r="K25" s="23"/>
    </row>
    <row r="26" spans="1:15" s="7" customFormat="1">
      <c r="A26" s="8"/>
      <c r="B26" s="12"/>
      <c r="C26" s="10">
        <f t="shared" si="2"/>
        <v>200</v>
      </c>
      <c r="D26" s="8"/>
      <c r="E26" s="11"/>
      <c r="F26" s="11"/>
      <c r="G26" s="10"/>
      <c r="H26" s="10">
        <f t="shared" si="0"/>
        <v>0</v>
      </c>
      <c r="I26" s="10"/>
      <c r="J26" s="10">
        <f t="shared" si="1"/>
        <v>200</v>
      </c>
      <c r="K26" s="23"/>
    </row>
    <row r="27" spans="1:15" s="7" customFormat="1">
      <c r="A27" s="8"/>
      <c r="B27" s="12"/>
      <c r="C27" s="10">
        <f t="shared" si="2"/>
        <v>200</v>
      </c>
      <c r="D27" s="8"/>
      <c r="E27" s="11"/>
      <c r="F27" s="11"/>
      <c r="G27" s="10"/>
      <c r="H27" s="10">
        <f t="shared" si="0"/>
        <v>0</v>
      </c>
      <c r="I27" s="10"/>
      <c r="J27" s="10">
        <f t="shared" si="1"/>
        <v>200</v>
      </c>
      <c r="K27" s="23"/>
    </row>
    <row r="28" spans="1:15" s="7" customFormat="1">
      <c r="A28" s="8"/>
      <c r="B28" s="12"/>
      <c r="C28" s="10">
        <f t="shared" si="2"/>
        <v>200</v>
      </c>
      <c r="D28" s="8"/>
      <c r="E28" s="11"/>
      <c r="F28" s="11"/>
      <c r="G28" s="10"/>
      <c r="H28" s="10">
        <f t="shared" si="0"/>
        <v>0</v>
      </c>
      <c r="I28" s="10"/>
      <c r="J28" s="10">
        <f t="shared" si="1"/>
        <v>200</v>
      </c>
      <c r="K28" s="23"/>
    </row>
    <row r="29" spans="1:15" s="7" customFormat="1">
      <c r="A29" s="8"/>
      <c r="B29" s="12"/>
      <c r="C29" s="10">
        <f t="shared" si="2"/>
        <v>200</v>
      </c>
      <c r="D29" s="8"/>
      <c r="E29" s="11"/>
      <c r="F29" s="11"/>
      <c r="G29" s="10"/>
      <c r="H29" s="10">
        <f t="shared" si="0"/>
        <v>0</v>
      </c>
      <c r="I29" s="10"/>
      <c r="J29" s="10">
        <f t="shared" si="1"/>
        <v>200</v>
      </c>
      <c r="K29" s="23"/>
    </row>
    <row r="30" spans="1:15" s="7" customFormat="1">
      <c r="A30" s="8"/>
      <c r="B30" s="12"/>
      <c r="C30" s="10">
        <f t="shared" si="2"/>
        <v>200</v>
      </c>
      <c r="D30" s="8"/>
      <c r="E30" s="11"/>
      <c r="F30" s="11"/>
      <c r="G30" s="10"/>
      <c r="H30" s="10">
        <f t="shared" si="0"/>
        <v>0</v>
      </c>
      <c r="I30" s="10"/>
      <c r="J30" s="10">
        <f t="shared" si="1"/>
        <v>200</v>
      </c>
      <c r="K30" s="23"/>
    </row>
    <row r="31" spans="1:15" s="7" customFormat="1">
      <c r="A31" s="8"/>
      <c r="B31" s="12"/>
      <c r="C31" s="10">
        <f t="shared" si="2"/>
        <v>200</v>
      </c>
      <c r="D31" s="8"/>
      <c r="E31" s="11"/>
      <c r="F31" s="11"/>
      <c r="G31" s="10"/>
      <c r="H31" s="10">
        <f t="shared" si="0"/>
        <v>0</v>
      </c>
      <c r="I31" s="10"/>
      <c r="J31" s="10">
        <f t="shared" si="1"/>
        <v>200</v>
      </c>
      <c r="K31" s="23"/>
    </row>
    <row r="32" spans="1:15" s="7" customFormat="1">
      <c r="A32" s="8"/>
      <c r="B32" s="12"/>
      <c r="C32" s="10">
        <f t="shared" si="2"/>
        <v>200</v>
      </c>
      <c r="D32" s="8"/>
      <c r="E32" s="11"/>
      <c r="F32" s="11"/>
      <c r="G32" s="10"/>
      <c r="H32" s="10">
        <f t="shared" si="0"/>
        <v>0</v>
      </c>
      <c r="I32" s="10"/>
      <c r="J32" s="10">
        <f t="shared" si="1"/>
        <v>200</v>
      </c>
      <c r="K32" s="23"/>
    </row>
    <row r="33" spans="1:11" s="7" customFormat="1">
      <c r="A33" s="8"/>
      <c r="B33" s="12"/>
      <c r="C33" s="10">
        <f t="shared" si="2"/>
        <v>200</v>
      </c>
      <c r="D33" s="8"/>
      <c r="E33" s="11"/>
      <c r="F33" s="11"/>
      <c r="G33" s="10"/>
      <c r="H33" s="10">
        <f t="shared" si="0"/>
        <v>0</v>
      </c>
      <c r="I33" s="10"/>
      <c r="J33" s="10">
        <f t="shared" si="1"/>
        <v>200</v>
      </c>
      <c r="K33" s="23"/>
    </row>
    <row r="34" spans="1:11" s="7" customFormat="1">
      <c r="A34" s="8"/>
      <c r="B34" s="12"/>
      <c r="C34" s="10">
        <f t="shared" si="2"/>
        <v>200</v>
      </c>
      <c r="D34" s="8"/>
      <c r="E34" s="11"/>
      <c r="F34" s="11"/>
      <c r="G34" s="10"/>
      <c r="H34" s="10">
        <f t="shared" si="0"/>
        <v>0</v>
      </c>
      <c r="I34" s="10"/>
      <c r="J34" s="10">
        <f t="shared" si="1"/>
        <v>200</v>
      </c>
      <c r="K34" s="23"/>
    </row>
    <row r="35" spans="1:11" s="7" customFormat="1">
      <c r="A35" s="8"/>
      <c r="B35" s="12"/>
      <c r="C35" s="10">
        <f t="shared" si="2"/>
        <v>200</v>
      </c>
      <c r="D35" s="8"/>
      <c r="E35" s="11"/>
      <c r="F35" s="11"/>
      <c r="G35" s="10"/>
      <c r="H35" s="10">
        <f t="shared" si="0"/>
        <v>0</v>
      </c>
      <c r="I35" s="10"/>
      <c r="J35" s="10">
        <f t="shared" si="1"/>
        <v>200</v>
      </c>
      <c r="K35" s="23"/>
    </row>
    <row r="36" spans="1:11" s="7" customFormat="1">
      <c r="A36" s="8"/>
      <c r="B36" s="12"/>
      <c r="C36" s="10">
        <f t="shared" si="2"/>
        <v>200</v>
      </c>
      <c r="D36" s="8"/>
      <c r="E36" s="11"/>
      <c r="F36" s="11"/>
      <c r="G36" s="10"/>
      <c r="H36" s="10">
        <f t="shared" si="0"/>
        <v>0</v>
      </c>
      <c r="I36" s="10"/>
      <c r="J36" s="10">
        <f t="shared" si="1"/>
        <v>200</v>
      </c>
      <c r="K36" s="23"/>
    </row>
    <row r="37" spans="1:11" s="7" customFormat="1">
      <c r="A37" s="8"/>
      <c r="B37" s="12"/>
      <c r="C37" s="10">
        <f t="shared" si="2"/>
        <v>200</v>
      </c>
      <c r="D37" s="8"/>
      <c r="E37" s="11"/>
      <c r="F37" s="11"/>
      <c r="G37" s="10"/>
      <c r="H37" s="10">
        <f t="shared" si="0"/>
        <v>0</v>
      </c>
      <c r="I37" s="10"/>
      <c r="J37" s="10">
        <f t="shared" si="1"/>
        <v>200</v>
      </c>
      <c r="K37" s="23"/>
    </row>
    <row r="38" spans="1:11" s="7" customFormat="1">
      <c r="A38" s="8"/>
      <c r="B38" s="12"/>
      <c r="C38" s="10">
        <f t="shared" si="2"/>
        <v>200</v>
      </c>
      <c r="D38" s="8"/>
      <c r="E38" s="11"/>
      <c r="F38" s="11"/>
      <c r="G38" s="10"/>
      <c r="H38" s="10">
        <f t="shared" si="0"/>
        <v>0</v>
      </c>
      <c r="I38" s="10"/>
      <c r="J38" s="10">
        <f t="shared" si="1"/>
        <v>200</v>
      </c>
      <c r="K38" s="23"/>
    </row>
    <row r="39" spans="1:11" s="7" customFormat="1">
      <c r="A39" s="8"/>
      <c r="B39" s="12"/>
      <c r="C39" s="10">
        <f t="shared" si="2"/>
        <v>200</v>
      </c>
      <c r="D39" s="8"/>
      <c r="E39" s="11"/>
      <c r="F39" s="11"/>
      <c r="G39" s="10"/>
      <c r="H39" s="10">
        <f t="shared" si="0"/>
        <v>0</v>
      </c>
      <c r="I39" s="10"/>
      <c r="J39" s="10">
        <f t="shared" si="1"/>
        <v>200</v>
      </c>
      <c r="K39" s="23"/>
    </row>
    <row r="40" spans="1:11" s="7" customFormat="1">
      <c r="A40" s="8"/>
      <c r="B40" s="12"/>
      <c r="C40" s="10">
        <f t="shared" si="2"/>
        <v>200</v>
      </c>
      <c r="D40" s="8"/>
      <c r="E40" s="11"/>
      <c r="F40" s="11"/>
      <c r="G40" s="10"/>
      <c r="H40" s="10">
        <f t="shared" si="0"/>
        <v>0</v>
      </c>
      <c r="I40" s="10"/>
      <c r="J40" s="10">
        <f t="shared" si="1"/>
        <v>200</v>
      </c>
      <c r="K40" s="23"/>
    </row>
    <row r="41" spans="1:11" s="7" customFormat="1">
      <c r="A41" s="8"/>
      <c r="B41" s="12"/>
      <c r="C41" s="10">
        <f t="shared" si="2"/>
        <v>200</v>
      </c>
      <c r="D41" s="8"/>
      <c r="E41" s="11"/>
      <c r="F41" s="11"/>
      <c r="G41" s="10"/>
      <c r="H41" s="10">
        <f t="shared" si="0"/>
        <v>0</v>
      </c>
      <c r="I41" s="10"/>
      <c r="J41" s="10">
        <f t="shared" si="1"/>
        <v>200</v>
      </c>
      <c r="K41" s="23"/>
    </row>
    <row r="42" spans="1:11" s="7" customFormat="1">
      <c r="A42" s="8"/>
      <c r="B42" s="12"/>
      <c r="C42" s="10">
        <f t="shared" si="2"/>
        <v>200</v>
      </c>
      <c r="D42" s="8"/>
      <c r="E42" s="11"/>
      <c r="F42" s="11"/>
      <c r="G42" s="10"/>
      <c r="H42" s="10">
        <f t="shared" si="0"/>
        <v>0</v>
      </c>
      <c r="I42" s="10"/>
      <c r="J42" s="10">
        <f t="shared" si="1"/>
        <v>200</v>
      </c>
      <c r="K42" s="23"/>
    </row>
    <row r="43" spans="1:11" s="7" customFormat="1">
      <c r="A43" s="8"/>
      <c r="B43" s="12"/>
      <c r="C43" s="10">
        <f t="shared" si="2"/>
        <v>200</v>
      </c>
      <c r="D43" s="8"/>
      <c r="E43" s="11"/>
      <c r="F43" s="11"/>
      <c r="G43" s="10"/>
      <c r="H43" s="10">
        <f t="shared" si="0"/>
        <v>0</v>
      </c>
      <c r="I43" s="10"/>
      <c r="J43" s="10">
        <f t="shared" si="1"/>
        <v>200</v>
      </c>
      <c r="K43" s="23"/>
    </row>
    <row r="44" spans="1:11" s="7" customFormat="1">
      <c r="A44" s="8"/>
      <c r="B44" s="12"/>
      <c r="C44" s="10">
        <f t="shared" si="2"/>
        <v>200</v>
      </c>
      <c r="D44" s="8"/>
      <c r="E44" s="11"/>
      <c r="F44" s="11"/>
      <c r="G44" s="10"/>
      <c r="H44" s="10">
        <f t="shared" si="0"/>
        <v>0</v>
      </c>
      <c r="I44" s="10"/>
      <c r="J44" s="10">
        <f t="shared" si="1"/>
        <v>200</v>
      </c>
      <c r="K44" s="23"/>
    </row>
    <row r="45" spans="1:11" s="7" customFormat="1">
      <c r="A45" s="8"/>
      <c r="B45" s="12"/>
      <c r="C45" s="10">
        <f t="shared" si="2"/>
        <v>200</v>
      </c>
      <c r="D45" s="8"/>
      <c r="E45" s="11"/>
      <c r="F45" s="11"/>
      <c r="G45" s="10"/>
      <c r="H45" s="10">
        <f t="shared" si="0"/>
        <v>0</v>
      </c>
      <c r="I45" s="10"/>
      <c r="J45" s="10">
        <f t="shared" si="1"/>
        <v>200</v>
      </c>
      <c r="K45" s="23"/>
    </row>
    <row r="46" spans="1:11" s="7" customFormat="1">
      <c r="A46" s="8"/>
      <c r="B46" s="12"/>
      <c r="C46" s="10">
        <f t="shared" si="2"/>
        <v>200</v>
      </c>
      <c r="D46" s="8"/>
      <c r="E46" s="11"/>
      <c r="F46" s="11"/>
      <c r="G46" s="10"/>
      <c r="H46" s="10">
        <f t="shared" si="0"/>
        <v>0</v>
      </c>
      <c r="I46" s="10"/>
      <c r="J46" s="10">
        <f t="shared" si="1"/>
        <v>200</v>
      </c>
      <c r="K46" s="23"/>
    </row>
    <row r="47" spans="1:11" s="7" customFormat="1">
      <c r="A47" s="8"/>
      <c r="B47" s="12"/>
      <c r="C47" s="10">
        <f t="shared" si="2"/>
        <v>200</v>
      </c>
      <c r="D47" s="8"/>
      <c r="E47" s="11"/>
      <c r="F47" s="11"/>
      <c r="G47" s="10"/>
      <c r="H47" s="10">
        <f t="shared" si="0"/>
        <v>0</v>
      </c>
      <c r="I47" s="10"/>
      <c r="J47" s="10">
        <f t="shared" si="1"/>
        <v>200</v>
      </c>
      <c r="K47" s="23"/>
    </row>
    <row r="48" spans="1:11" s="7" customFormat="1">
      <c r="A48" s="8"/>
      <c r="B48" s="12"/>
      <c r="C48" s="10">
        <f t="shared" si="2"/>
        <v>200</v>
      </c>
      <c r="D48" s="8"/>
      <c r="E48" s="11"/>
      <c r="F48" s="11"/>
      <c r="G48" s="10"/>
      <c r="H48" s="10">
        <f t="shared" si="0"/>
        <v>0</v>
      </c>
      <c r="I48" s="10"/>
      <c r="J48" s="10">
        <f t="shared" si="1"/>
        <v>200</v>
      </c>
      <c r="K48" s="23"/>
    </row>
    <row r="49" spans="1:11" s="7" customFormat="1">
      <c r="A49" s="8"/>
      <c r="B49" s="12"/>
      <c r="C49" s="10">
        <f t="shared" si="2"/>
        <v>200</v>
      </c>
      <c r="D49" s="8"/>
      <c r="E49" s="11"/>
      <c r="F49" s="11"/>
      <c r="G49" s="10"/>
      <c r="H49" s="10">
        <f t="shared" si="0"/>
        <v>0</v>
      </c>
      <c r="I49" s="10"/>
      <c r="J49" s="10">
        <f t="shared" si="1"/>
        <v>200</v>
      </c>
      <c r="K49" s="23"/>
    </row>
    <row r="50" spans="1:11" s="7" customFormat="1">
      <c r="A50" s="8"/>
      <c r="B50" s="12"/>
      <c r="C50" s="10">
        <f t="shared" si="2"/>
        <v>200</v>
      </c>
      <c r="D50" s="8"/>
      <c r="E50" s="11"/>
      <c r="F50" s="11"/>
      <c r="G50" s="10"/>
      <c r="H50" s="10">
        <f t="shared" si="0"/>
        <v>0</v>
      </c>
      <c r="I50" s="10"/>
      <c r="J50" s="10">
        <f t="shared" si="1"/>
        <v>200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200</v>
      </c>
      <c r="I51" s="20">
        <f>SUM(I1:I50)</f>
        <v>0</v>
      </c>
      <c r="J51" s="20">
        <f>H51-I51</f>
        <v>200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3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zoomScaleSheetLayoutView="100" workbookViewId="0">
      <pane ySplit="3" topLeftCell="A16" activePane="bottomLeft" state="frozen"/>
      <selection pane="bottomLeft" activeCell="K34" sqref="K34"/>
    </sheetView>
  </sheetViews>
  <sheetFormatPr defaultRowHeight="14.25"/>
  <cols>
    <col min="1" max="1" width="18.875" style="2" customWidth="1"/>
    <col min="2" max="2" width="10.75" style="5" customWidth="1"/>
    <col min="3" max="3" width="13.25" style="6" customWidth="1"/>
    <col min="4" max="4" width="25.625" style="2" customWidth="1"/>
    <col min="5" max="5" width="7" style="66" customWidth="1"/>
    <col min="6" max="6" width="7.75" style="66" customWidth="1"/>
    <col min="7" max="7" width="11.625" style="6" customWidth="1"/>
    <col min="8" max="8" width="11.375" style="6" customWidth="1"/>
    <col min="9" max="9" width="9" style="30" customWidth="1"/>
    <col min="10" max="10" width="14.125" style="6" customWidth="1"/>
    <col min="11" max="11" width="11.875" style="2" customWidth="1"/>
    <col min="12" max="16384" width="9" style="2"/>
  </cols>
  <sheetData>
    <row r="1" spans="1:11" ht="33.75" customHeight="1">
      <c r="A1" s="429" t="s">
        <v>465</v>
      </c>
      <c r="B1" s="403"/>
      <c r="C1" s="439"/>
      <c r="D1" s="429"/>
      <c r="E1" s="455"/>
      <c r="F1" s="455"/>
      <c r="G1" s="439"/>
      <c r="H1" s="439"/>
      <c r="I1" s="456"/>
      <c r="J1" s="439"/>
    </row>
    <row r="2" spans="1:11" ht="20.25" customHeight="1">
      <c r="A2" s="406" t="s">
        <v>1</v>
      </c>
      <c r="B2" s="454" t="s">
        <v>331</v>
      </c>
      <c r="C2" s="440" t="s">
        <v>356</v>
      </c>
      <c r="D2" s="406" t="s">
        <v>332</v>
      </c>
      <c r="E2" s="458" t="s">
        <v>333</v>
      </c>
      <c r="F2" s="406" t="s">
        <v>334</v>
      </c>
      <c r="G2" s="457"/>
      <c r="H2" s="457"/>
      <c r="I2" s="33" t="s">
        <v>329</v>
      </c>
      <c r="J2" s="440" t="s">
        <v>335</v>
      </c>
      <c r="K2" s="408" t="s">
        <v>396</v>
      </c>
    </row>
    <row r="3" spans="1:11" ht="20.25" customHeight="1">
      <c r="A3" s="406"/>
      <c r="B3" s="454"/>
      <c r="C3" s="440"/>
      <c r="D3" s="406"/>
      <c r="E3" s="458"/>
      <c r="F3" s="68" t="s">
        <v>336</v>
      </c>
      <c r="G3" s="10" t="s">
        <v>337</v>
      </c>
      <c r="H3" s="10" t="s">
        <v>338</v>
      </c>
      <c r="I3" s="33" t="s">
        <v>338</v>
      </c>
      <c r="J3" s="440"/>
      <c r="K3" s="409"/>
    </row>
    <row r="4" spans="1:11" ht="20.25" customHeight="1">
      <c r="A4" s="8" t="s">
        <v>466</v>
      </c>
      <c r="B4" s="9">
        <v>44255</v>
      </c>
      <c r="C4" s="10">
        <v>0</v>
      </c>
      <c r="D4" s="8" t="s">
        <v>467</v>
      </c>
      <c r="E4" s="68">
        <v>75</v>
      </c>
      <c r="F4" s="68">
        <v>22</v>
      </c>
      <c r="G4" s="10">
        <v>150</v>
      </c>
      <c r="H4" s="10">
        <f t="shared" ref="H4:H68" si="0">F4*G4</f>
        <v>3300</v>
      </c>
      <c r="I4" s="240"/>
      <c r="J4" s="10">
        <f t="shared" ref="J4:J35" si="1">C4+H4-I4</f>
        <v>3300</v>
      </c>
      <c r="K4" s="11" t="s">
        <v>435</v>
      </c>
    </row>
    <row r="5" spans="1:11" ht="20.25" customHeight="1">
      <c r="A5" s="17" t="s">
        <v>468</v>
      </c>
      <c r="B5" s="9">
        <v>44255</v>
      </c>
      <c r="C5" s="10">
        <f t="shared" ref="C5:C68" si="2">J4</f>
        <v>3300</v>
      </c>
      <c r="D5" s="8" t="s">
        <v>467</v>
      </c>
      <c r="E5" s="68">
        <v>75</v>
      </c>
      <c r="F5" s="68">
        <v>22</v>
      </c>
      <c r="G5" s="10">
        <v>150</v>
      </c>
      <c r="H5" s="10">
        <f t="shared" si="0"/>
        <v>3300</v>
      </c>
      <c r="I5" s="240"/>
      <c r="J5" s="10">
        <f t="shared" si="1"/>
        <v>6600</v>
      </c>
      <c r="K5" s="11"/>
    </row>
    <row r="6" spans="1:11" ht="24" customHeight="1">
      <c r="A6" s="17" t="s">
        <v>469</v>
      </c>
      <c r="B6" s="9">
        <v>44257</v>
      </c>
      <c r="C6" s="10">
        <f t="shared" si="2"/>
        <v>6600</v>
      </c>
      <c r="D6" s="8" t="s">
        <v>470</v>
      </c>
      <c r="E6" s="68">
        <v>62.5</v>
      </c>
      <c r="F6" s="68">
        <v>8</v>
      </c>
      <c r="G6" s="10">
        <v>187.5</v>
      </c>
      <c r="H6" s="10">
        <f t="shared" si="0"/>
        <v>1500</v>
      </c>
      <c r="I6" s="240"/>
      <c r="J6" s="10">
        <f t="shared" si="1"/>
        <v>8100</v>
      </c>
      <c r="K6" s="11" t="s">
        <v>435</v>
      </c>
    </row>
    <row r="7" spans="1:11" ht="20.25" customHeight="1">
      <c r="A7" s="17" t="s">
        <v>471</v>
      </c>
      <c r="B7" s="9">
        <v>44268</v>
      </c>
      <c r="C7" s="10">
        <f t="shared" si="2"/>
        <v>8100</v>
      </c>
      <c r="D7" s="8" t="s">
        <v>467</v>
      </c>
      <c r="E7" s="68">
        <v>75</v>
      </c>
      <c r="F7" s="68">
        <v>19</v>
      </c>
      <c r="G7" s="10">
        <v>150</v>
      </c>
      <c r="H7" s="10">
        <f t="shared" si="0"/>
        <v>2850</v>
      </c>
      <c r="I7" s="240"/>
      <c r="J7" s="10">
        <f t="shared" si="1"/>
        <v>10950</v>
      </c>
      <c r="K7" s="11"/>
    </row>
    <row r="8" spans="1:11" ht="23.1" customHeight="1">
      <c r="A8" s="17" t="s">
        <v>471</v>
      </c>
      <c r="B8" s="9">
        <v>44268</v>
      </c>
      <c r="C8" s="10">
        <f t="shared" si="2"/>
        <v>10950</v>
      </c>
      <c r="D8" s="8" t="s">
        <v>472</v>
      </c>
      <c r="E8" s="68">
        <v>66.7</v>
      </c>
      <c r="F8" s="68">
        <v>3</v>
      </c>
      <c r="G8" s="10">
        <v>400.2</v>
      </c>
      <c r="H8" s="10">
        <v>1200</v>
      </c>
      <c r="I8" s="240"/>
      <c r="J8" s="10">
        <f t="shared" si="1"/>
        <v>12150</v>
      </c>
      <c r="K8" s="11" t="s">
        <v>435</v>
      </c>
    </row>
    <row r="9" spans="1:11" ht="20.25" customHeight="1">
      <c r="A9" s="31" t="s">
        <v>473</v>
      </c>
      <c r="B9" s="9">
        <v>44269</v>
      </c>
      <c r="C9" s="10">
        <f t="shared" si="2"/>
        <v>12150</v>
      </c>
      <c r="D9" s="8" t="s">
        <v>467</v>
      </c>
      <c r="E9" s="68">
        <v>75</v>
      </c>
      <c r="F9" s="68">
        <v>20</v>
      </c>
      <c r="G9" s="10">
        <v>150</v>
      </c>
      <c r="H9" s="10">
        <f t="shared" si="0"/>
        <v>3000</v>
      </c>
      <c r="I9" s="240"/>
      <c r="J9" s="10">
        <f t="shared" si="1"/>
        <v>15150</v>
      </c>
      <c r="K9" s="11" t="s">
        <v>435</v>
      </c>
    </row>
    <row r="10" spans="1:11" s="117" customFormat="1" ht="20.25" customHeight="1">
      <c r="A10" s="31" t="s">
        <v>474</v>
      </c>
      <c r="B10" s="146">
        <v>44269</v>
      </c>
      <c r="C10" s="22">
        <f t="shared" si="2"/>
        <v>15150</v>
      </c>
      <c r="D10" s="31" t="s">
        <v>467</v>
      </c>
      <c r="E10" s="210">
        <v>75</v>
      </c>
      <c r="F10" s="210">
        <v>21</v>
      </c>
      <c r="G10" s="22">
        <v>150</v>
      </c>
      <c r="H10" s="10">
        <f t="shared" si="0"/>
        <v>3150</v>
      </c>
      <c r="I10" s="240"/>
      <c r="J10" s="22">
        <f t="shared" si="1"/>
        <v>18300</v>
      </c>
      <c r="K10" s="11" t="s">
        <v>435</v>
      </c>
    </row>
    <row r="11" spans="1:11" ht="20.25" customHeight="1">
      <c r="A11" s="31" t="s">
        <v>475</v>
      </c>
      <c r="B11" s="9">
        <v>44270</v>
      </c>
      <c r="C11" s="10">
        <f t="shared" si="2"/>
        <v>18300</v>
      </c>
      <c r="D11" s="8" t="s">
        <v>467</v>
      </c>
      <c r="E11" s="68">
        <v>75</v>
      </c>
      <c r="F11" s="68">
        <v>24</v>
      </c>
      <c r="G11" s="10">
        <v>150</v>
      </c>
      <c r="H11" s="10">
        <f t="shared" si="0"/>
        <v>3600</v>
      </c>
      <c r="I11" s="240"/>
      <c r="J11" s="10">
        <f t="shared" si="1"/>
        <v>21900</v>
      </c>
      <c r="K11" s="11" t="s">
        <v>435</v>
      </c>
    </row>
    <row r="12" spans="1:11" ht="20.100000000000001" customHeight="1">
      <c r="A12" s="17" t="s">
        <v>476</v>
      </c>
      <c r="B12" s="9">
        <v>44273</v>
      </c>
      <c r="C12" s="10">
        <f t="shared" si="2"/>
        <v>21900</v>
      </c>
      <c r="D12" s="8" t="s">
        <v>467</v>
      </c>
      <c r="E12" s="68">
        <v>75</v>
      </c>
      <c r="F12" s="68">
        <v>24</v>
      </c>
      <c r="G12" s="10">
        <v>150</v>
      </c>
      <c r="H12" s="10">
        <f t="shared" si="0"/>
        <v>3600</v>
      </c>
      <c r="I12" s="240"/>
      <c r="J12" s="10">
        <f t="shared" si="1"/>
        <v>25500</v>
      </c>
      <c r="K12" s="11" t="s">
        <v>435</v>
      </c>
    </row>
    <row r="13" spans="1:11" ht="20.25" customHeight="1">
      <c r="A13" s="17" t="s">
        <v>477</v>
      </c>
      <c r="B13" s="9">
        <v>44278</v>
      </c>
      <c r="C13" s="10">
        <f t="shared" si="2"/>
        <v>25500</v>
      </c>
      <c r="D13" s="8" t="s">
        <v>467</v>
      </c>
      <c r="E13" s="68">
        <v>75</v>
      </c>
      <c r="F13" s="68">
        <v>20</v>
      </c>
      <c r="G13" s="10">
        <v>150</v>
      </c>
      <c r="H13" s="10">
        <f t="shared" si="0"/>
        <v>3000</v>
      </c>
      <c r="I13" s="33"/>
      <c r="J13" s="10">
        <f t="shared" si="1"/>
        <v>28500</v>
      </c>
      <c r="K13" s="11" t="s">
        <v>435</v>
      </c>
    </row>
    <row r="14" spans="1:11" ht="20.25" customHeight="1">
      <c r="A14" s="17" t="s">
        <v>478</v>
      </c>
      <c r="B14" s="9">
        <v>44279</v>
      </c>
      <c r="C14" s="10">
        <f t="shared" si="2"/>
        <v>28500</v>
      </c>
      <c r="D14" s="8" t="s">
        <v>467</v>
      </c>
      <c r="E14" s="68">
        <v>75</v>
      </c>
      <c r="F14" s="68">
        <v>11</v>
      </c>
      <c r="G14" s="10">
        <v>150</v>
      </c>
      <c r="H14" s="10">
        <f t="shared" si="0"/>
        <v>1650</v>
      </c>
      <c r="I14" s="33"/>
      <c r="J14" s="10">
        <f t="shared" si="1"/>
        <v>30150</v>
      </c>
      <c r="K14" s="11" t="s">
        <v>435</v>
      </c>
    </row>
    <row r="15" spans="1:11" ht="20.25" customHeight="1">
      <c r="A15" s="17" t="s">
        <v>479</v>
      </c>
      <c r="B15" s="9">
        <v>44288</v>
      </c>
      <c r="C15" s="10">
        <f t="shared" si="2"/>
        <v>30150</v>
      </c>
      <c r="D15" s="8" t="s">
        <v>467</v>
      </c>
      <c r="E15" s="68">
        <v>75</v>
      </c>
      <c r="F15" s="68">
        <v>31</v>
      </c>
      <c r="G15" s="10">
        <v>150</v>
      </c>
      <c r="H15" s="10">
        <f t="shared" si="0"/>
        <v>4650</v>
      </c>
      <c r="I15" s="33"/>
      <c r="J15" s="10">
        <f t="shared" si="1"/>
        <v>34800</v>
      </c>
      <c r="K15" s="11" t="s">
        <v>435</v>
      </c>
    </row>
    <row r="16" spans="1:11" ht="20.25" customHeight="1">
      <c r="A16" s="8" t="s">
        <v>480</v>
      </c>
      <c r="B16" s="9">
        <v>44296</v>
      </c>
      <c r="C16" s="10">
        <f t="shared" si="2"/>
        <v>34800</v>
      </c>
      <c r="D16" s="8" t="s">
        <v>467</v>
      </c>
      <c r="E16" s="68">
        <v>75</v>
      </c>
      <c r="F16" s="68">
        <v>48</v>
      </c>
      <c r="G16" s="10">
        <v>150</v>
      </c>
      <c r="H16" s="10">
        <f t="shared" si="0"/>
        <v>7200</v>
      </c>
      <c r="I16" s="33"/>
      <c r="J16" s="10">
        <f t="shared" si="1"/>
        <v>42000</v>
      </c>
      <c r="K16" s="11"/>
    </row>
    <row r="17" spans="1:14" ht="20.25" customHeight="1">
      <c r="A17" s="8" t="s">
        <v>481</v>
      </c>
      <c r="B17" s="9">
        <v>44297</v>
      </c>
      <c r="C17" s="10">
        <f t="shared" si="2"/>
        <v>42000</v>
      </c>
      <c r="D17" s="8" t="s">
        <v>467</v>
      </c>
      <c r="E17" s="68">
        <v>75</v>
      </c>
      <c r="F17" s="68">
        <v>24</v>
      </c>
      <c r="G17" s="10">
        <v>150</v>
      </c>
      <c r="H17" s="10">
        <f t="shared" si="0"/>
        <v>3600</v>
      </c>
      <c r="I17" s="33"/>
      <c r="J17" s="10">
        <f t="shared" si="1"/>
        <v>45600</v>
      </c>
      <c r="K17" s="11" t="s">
        <v>435</v>
      </c>
    </row>
    <row r="18" spans="1:14" ht="20.25" customHeight="1">
      <c r="A18" s="8" t="s">
        <v>481</v>
      </c>
      <c r="B18" s="9">
        <v>44297</v>
      </c>
      <c r="C18" s="10">
        <f t="shared" si="2"/>
        <v>45600</v>
      </c>
      <c r="D18" s="8" t="s">
        <v>482</v>
      </c>
      <c r="E18" s="68">
        <v>20</v>
      </c>
      <c r="F18" s="68">
        <v>1</v>
      </c>
      <c r="G18" s="10">
        <v>240</v>
      </c>
      <c r="H18" s="10">
        <f t="shared" si="0"/>
        <v>240</v>
      </c>
      <c r="I18" s="33"/>
      <c r="J18" s="10">
        <f t="shared" si="1"/>
        <v>45840</v>
      </c>
      <c r="K18" s="11" t="s">
        <v>418</v>
      </c>
    </row>
    <row r="19" spans="1:14" ht="20.25" customHeight="1">
      <c r="A19" s="8" t="s">
        <v>483</v>
      </c>
      <c r="B19" s="9">
        <v>44301</v>
      </c>
      <c r="C19" s="10">
        <f t="shared" si="2"/>
        <v>45840</v>
      </c>
      <c r="D19" s="8" t="s">
        <v>467</v>
      </c>
      <c r="E19" s="68">
        <v>75</v>
      </c>
      <c r="F19" s="68">
        <v>24</v>
      </c>
      <c r="G19" s="10">
        <v>150</v>
      </c>
      <c r="H19" s="10">
        <f t="shared" si="0"/>
        <v>3600</v>
      </c>
      <c r="I19" s="33"/>
      <c r="J19" s="10">
        <f t="shared" si="1"/>
        <v>49440</v>
      </c>
      <c r="K19" s="11" t="s">
        <v>435</v>
      </c>
    </row>
    <row r="20" spans="1:14" ht="20.25" customHeight="1">
      <c r="A20" s="8" t="s">
        <v>484</v>
      </c>
      <c r="B20" s="9">
        <v>44303</v>
      </c>
      <c r="C20" s="10">
        <f t="shared" si="2"/>
        <v>49440</v>
      </c>
      <c r="D20" s="8" t="s">
        <v>434</v>
      </c>
      <c r="E20" s="68">
        <v>75</v>
      </c>
      <c r="F20" s="68">
        <v>24</v>
      </c>
      <c r="G20" s="10">
        <v>150</v>
      </c>
      <c r="H20" s="10">
        <f t="shared" si="0"/>
        <v>3600</v>
      </c>
      <c r="I20" s="33"/>
      <c r="J20" s="10">
        <f t="shared" si="1"/>
        <v>53040</v>
      </c>
      <c r="K20" s="11"/>
      <c r="N20" s="5"/>
    </row>
    <row r="21" spans="1:14" ht="20.25" customHeight="1">
      <c r="A21" s="8" t="s">
        <v>484</v>
      </c>
      <c r="B21" s="9">
        <v>44303</v>
      </c>
      <c r="C21" s="10">
        <f t="shared" si="2"/>
        <v>53040</v>
      </c>
      <c r="D21" s="8" t="s">
        <v>485</v>
      </c>
      <c r="E21" s="68" t="s">
        <v>486</v>
      </c>
      <c r="F21" s="68">
        <v>5</v>
      </c>
      <c r="G21" s="10">
        <v>10</v>
      </c>
      <c r="H21" s="10">
        <f t="shared" si="0"/>
        <v>50</v>
      </c>
      <c r="I21" s="33"/>
      <c r="J21" s="10">
        <f t="shared" si="1"/>
        <v>53090</v>
      </c>
      <c r="K21" s="11"/>
    </row>
    <row r="22" spans="1:14" ht="20.25" customHeight="1">
      <c r="A22" s="8" t="s">
        <v>487</v>
      </c>
      <c r="B22" s="9">
        <v>44304</v>
      </c>
      <c r="C22" s="10">
        <f t="shared" si="2"/>
        <v>53090</v>
      </c>
      <c r="D22" s="8" t="s">
        <v>467</v>
      </c>
      <c r="E22" s="68">
        <v>75</v>
      </c>
      <c r="F22" s="68">
        <v>18</v>
      </c>
      <c r="G22" s="10">
        <v>150</v>
      </c>
      <c r="H22" s="10">
        <f t="shared" si="0"/>
        <v>2700</v>
      </c>
      <c r="I22" s="33"/>
      <c r="J22" s="10">
        <f t="shared" si="1"/>
        <v>55790</v>
      </c>
      <c r="K22" s="11"/>
    </row>
    <row r="23" spans="1:14" ht="20.25" customHeight="1">
      <c r="A23" s="8" t="s">
        <v>488</v>
      </c>
      <c r="B23" s="9">
        <v>44310</v>
      </c>
      <c r="C23" s="10">
        <f t="shared" si="2"/>
        <v>55790</v>
      </c>
      <c r="D23" s="8" t="s">
        <v>467</v>
      </c>
      <c r="E23" s="68">
        <v>75</v>
      </c>
      <c r="F23" s="68">
        <v>24</v>
      </c>
      <c r="G23" s="10">
        <v>150</v>
      </c>
      <c r="H23" s="10">
        <f t="shared" si="0"/>
        <v>3600</v>
      </c>
      <c r="I23" s="33"/>
      <c r="J23" s="10">
        <f t="shared" si="1"/>
        <v>59390</v>
      </c>
      <c r="K23" s="11"/>
    </row>
    <row r="24" spans="1:14" ht="21" customHeight="1">
      <c r="A24" s="8" t="s">
        <v>489</v>
      </c>
      <c r="B24" s="9">
        <v>44314</v>
      </c>
      <c r="C24" s="10">
        <f t="shared" si="2"/>
        <v>59390</v>
      </c>
      <c r="D24" s="8" t="s">
        <v>467</v>
      </c>
      <c r="E24" s="68">
        <v>75</v>
      </c>
      <c r="F24" s="68">
        <v>22</v>
      </c>
      <c r="G24" s="10">
        <v>150</v>
      </c>
      <c r="H24" s="10">
        <f t="shared" si="0"/>
        <v>3300</v>
      </c>
      <c r="I24" s="33"/>
      <c r="J24" s="10">
        <f t="shared" si="1"/>
        <v>62690</v>
      </c>
      <c r="K24" s="11"/>
    </row>
    <row r="25" spans="1:14" ht="20.25" customHeight="1">
      <c r="A25" s="8" t="s">
        <v>489</v>
      </c>
      <c r="B25" s="9">
        <v>44314</v>
      </c>
      <c r="C25" s="10">
        <f t="shared" si="2"/>
        <v>62690</v>
      </c>
      <c r="D25" s="8" t="s">
        <v>490</v>
      </c>
      <c r="E25" s="68">
        <v>60</v>
      </c>
      <c r="F25" s="68">
        <v>2</v>
      </c>
      <c r="G25" s="10">
        <v>360</v>
      </c>
      <c r="H25" s="10">
        <f t="shared" si="0"/>
        <v>720</v>
      </c>
      <c r="I25" s="33"/>
      <c r="J25" s="10">
        <f t="shared" si="1"/>
        <v>63410</v>
      </c>
      <c r="K25" s="11"/>
    </row>
    <row r="26" spans="1:14" ht="20.25" customHeight="1">
      <c r="A26" s="8" t="s">
        <v>491</v>
      </c>
      <c r="B26" s="9">
        <v>44316</v>
      </c>
      <c r="C26" s="10">
        <f t="shared" si="2"/>
        <v>63410</v>
      </c>
      <c r="D26" s="8" t="s">
        <v>415</v>
      </c>
      <c r="E26" s="68">
        <v>75</v>
      </c>
      <c r="F26" s="68">
        <v>10</v>
      </c>
      <c r="G26" s="10">
        <v>150</v>
      </c>
      <c r="H26" s="10">
        <f t="shared" si="0"/>
        <v>1500</v>
      </c>
      <c r="I26" s="33"/>
      <c r="J26" s="10">
        <f t="shared" si="1"/>
        <v>64910</v>
      </c>
      <c r="K26" s="11"/>
    </row>
    <row r="27" spans="1:14" ht="20.25" customHeight="1">
      <c r="A27" s="8" t="s">
        <v>492</v>
      </c>
      <c r="B27" s="9">
        <v>44324</v>
      </c>
      <c r="C27" s="10">
        <f t="shared" si="2"/>
        <v>64910</v>
      </c>
      <c r="D27" s="8" t="s">
        <v>415</v>
      </c>
      <c r="E27" s="68">
        <v>75</v>
      </c>
      <c r="F27" s="68">
        <v>62</v>
      </c>
      <c r="G27" s="10">
        <v>150</v>
      </c>
      <c r="H27" s="10">
        <f t="shared" si="0"/>
        <v>9300</v>
      </c>
      <c r="I27" s="33"/>
      <c r="J27" s="10">
        <f t="shared" si="1"/>
        <v>74210</v>
      </c>
      <c r="K27" s="11"/>
    </row>
    <row r="28" spans="1:14" ht="20.25" customHeight="1">
      <c r="A28" s="8" t="s">
        <v>493</v>
      </c>
      <c r="B28" s="9">
        <v>44333</v>
      </c>
      <c r="C28" s="10">
        <f t="shared" si="2"/>
        <v>74210</v>
      </c>
      <c r="D28" s="8" t="s">
        <v>415</v>
      </c>
      <c r="E28" s="68">
        <v>75</v>
      </c>
      <c r="F28" s="68">
        <v>31</v>
      </c>
      <c r="G28" s="10">
        <v>150</v>
      </c>
      <c r="H28" s="10">
        <f t="shared" si="0"/>
        <v>4650</v>
      </c>
      <c r="I28" s="33"/>
      <c r="J28" s="10">
        <f t="shared" si="1"/>
        <v>78860</v>
      </c>
      <c r="K28" s="11"/>
    </row>
    <row r="29" spans="1:14" ht="20.25" customHeight="1">
      <c r="A29" s="8" t="s">
        <v>493</v>
      </c>
      <c r="B29" s="9">
        <v>44333</v>
      </c>
      <c r="C29" s="10">
        <f t="shared" si="2"/>
        <v>78860</v>
      </c>
      <c r="D29" s="8" t="s">
        <v>494</v>
      </c>
      <c r="E29" s="68">
        <v>10</v>
      </c>
      <c r="F29" s="68">
        <v>1</v>
      </c>
      <c r="G29" s="10">
        <v>110</v>
      </c>
      <c r="H29" s="10">
        <f t="shared" si="0"/>
        <v>110</v>
      </c>
      <c r="I29" s="33"/>
      <c r="J29" s="10">
        <f t="shared" si="1"/>
        <v>78970</v>
      </c>
      <c r="K29" s="11"/>
    </row>
    <row r="30" spans="1:14" ht="20.25" customHeight="1">
      <c r="A30" s="8" t="s">
        <v>495</v>
      </c>
      <c r="B30" s="9">
        <v>44352</v>
      </c>
      <c r="C30" s="10">
        <f t="shared" si="2"/>
        <v>78970</v>
      </c>
      <c r="D30" s="8" t="s">
        <v>496</v>
      </c>
      <c r="E30" s="68">
        <v>75</v>
      </c>
      <c r="F30" s="68">
        <v>11</v>
      </c>
      <c r="G30" s="10">
        <v>150</v>
      </c>
      <c r="H30" s="10">
        <f t="shared" si="0"/>
        <v>1650</v>
      </c>
      <c r="I30" s="33"/>
      <c r="J30" s="10">
        <f t="shared" si="1"/>
        <v>80620</v>
      </c>
      <c r="K30" s="11"/>
    </row>
    <row r="31" spans="1:14" ht="20.25" customHeight="1">
      <c r="A31" s="8" t="s">
        <v>497</v>
      </c>
      <c r="B31" s="9">
        <v>44365</v>
      </c>
      <c r="C31" s="10">
        <f t="shared" si="2"/>
        <v>80620</v>
      </c>
      <c r="D31" s="8" t="s">
        <v>415</v>
      </c>
      <c r="E31" s="68">
        <v>75</v>
      </c>
      <c r="F31" s="68">
        <v>8</v>
      </c>
      <c r="G31" s="10">
        <v>150</v>
      </c>
      <c r="H31" s="10">
        <f t="shared" si="0"/>
        <v>1200</v>
      </c>
      <c r="I31" s="33"/>
      <c r="J31" s="10">
        <f t="shared" si="1"/>
        <v>81820</v>
      </c>
      <c r="K31" s="11"/>
    </row>
    <row r="32" spans="1:14" ht="20.25" customHeight="1">
      <c r="A32" s="8" t="s">
        <v>497</v>
      </c>
      <c r="B32" s="9">
        <v>44365</v>
      </c>
      <c r="C32" s="10">
        <f t="shared" si="2"/>
        <v>81820</v>
      </c>
      <c r="D32" s="8" t="s">
        <v>472</v>
      </c>
      <c r="E32" s="68">
        <v>25</v>
      </c>
      <c r="F32" s="68">
        <v>1</v>
      </c>
      <c r="G32" s="10">
        <v>150</v>
      </c>
      <c r="H32" s="10">
        <f t="shared" si="0"/>
        <v>150</v>
      </c>
      <c r="I32" s="33"/>
      <c r="J32" s="10">
        <f t="shared" si="1"/>
        <v>81970</v>
      </c>
      <c r="K32" s="11"/>
    </row>
    <row r="33" spans="1:11" ht="20.25" customHeight="1">
      <c r="A33" s="8" t="s">
        <v>498</v>
      </c>
      <c r="B33" s="9">
        <v>44418</v>
      </c>
      <c r="C33" s="10">
        <f t="shared" si="2"/>
        <v>81970</v>
      </c>
      <c r="D33" s="8" t="s">
        <v>499</v>
      </c>
      <c r="E33" s="68">
        <v>70</v>
      </c>
      <c r="F33" s="68">
        <v>3</v>
      </c>
      <c r="G33" s="10">
        <v>420</v>
      </c>
      <c r="H33" s="10">
        <f t="shared" si="0"/>
        <v>1260</v>
      </c>
      <c r="I33" s="33"/>
      <c r="J33" s="10">
        <f t="shared" si="1"/>
        <v>83230</v>
      </c>
      <c r="K33" s="11" t="s">
        <v>435</v>
      </c>
    </row>
    <row r="34" spans="1:11" ht="20.25" customHeight="1">
      <c r="A34" s="8" t="s">
        <v>498</v>
      </c>
      <c r="B34" s="9">
        <v>44418</v>
      </c>
      <c r="C34" s="10">
        <f t="shared" si="2"/>
        <v>83230</v>
      </c>
      <c r="D34" s="8" t="s">
        <v>500</v>
      </c>
      <c r="E34" s="68">
        <v>25</v>
      </c>
      <c r="F34" s="68">
        <v>2</v>
      </c>
      <c r="G34" s="10">
        <v>175</v>
      </c>
      <c r="H34" s="10">
        <f t="shared" si="0"/>
        <v>350</v>
      </c>
      <c r="I34" s="33"/>
      <c r="J34" s="10">
        <f t="shared" si="1"/>
        <v>83580</v>
      </c>
      <c r="K34" s="11" t="s">
        <v>501</v>
      </c>
    </row>
    <row r="35" spans="1:11" ht="20.25" customHeight="1">
      <c r="A35" s="8"/>
      <c r="B35" s="9"/>
      <c r="C35" s="10">
        <f t="shared" si="2"/>
        <v>83580</v>
      </c>
      <c r="D35" s="11"/>
      <c r="E35" s="68"/>
      <c r="F35" s="68"/>
      <c r="G35" s="10"/>
      <c r="H35" s="10">
        <f t="shared" si="0"/>
        <v>0</v>
      </c>
      <c r="I35" s="33"/>
      <c r="J35" s="10">
        <f t="shared" si="1"/>
        <v>83580</v>
      </c>
      <c r="K35" s="11"/>
    </row>
    <row r="36" spans="1:11" ht="20.25" customHeight="1">
      <c r="A36" s="8"/>
      <c r="B36" s="9"/>
      <c r="C36" s="10">
        <f t="shared" si="2"/>
        <v>83580</v>
      </c>
      <c r="D36" s="11"/>
      <c r="E36" s="68"/>
      <c r="F36" s="68"/>
      <c r="G36" s="10"/>
      <c r="H36" s="10">
        <f t="shared" si="0"/>
        <v>0</v>
      </c>
      <c r="I36" s="33"/>
      <c r="J36" s="10">
        <f t="shared" ref="J36:J70" si="3">C36+H36-I36</f>
        <v>83580</v>
      </c>
      <c r="K36" s="11"/>
    </row>
    <row r="37" spans="1:11" ht="20.25" customHeight="1">
      <c r="A37" s="8"/>
      <c r="B37" s="9"/>
      <c r="C37" s="10">
        <f t="shared" si="2"/>
        <v>83580</v>
      </c>
      <c r="D37" s="11"/>
      <c r="E37" s="68"/>
      <c r="F37" s="68"/>
      <c r="G37" s="10"/>
      <c r="H37" s="10">
        <f t="shared" si="0"/>
        <v>0</v>
      </c>
      <c r="I37" s="33"/>
      <c r="J37" s="10">
        <f t="shared" si="3"/>
        <v>83580</v>
      </c>
      <c r="K37" s="11"/>
    </row>
    <row r="38" spans="1:11" ht="20.25" customHeight="1">
      <c r="A38" s="8"/>
      <c r="B38" s="9"/>
      <c r="C38" s="10">
        <f t="shared" si="2"/>
        <v>83580</v>
      </c>
      <c r="D38" s="11"/>
      <c r="E38" s="68"/>
      <c r="F38" s="68"/>
      <c r="G38" s="10"/>
      <c r="H38" s="10">
        <f t="shared" si="0"/>
        <v>0</v>
      </c>
      <c r="I38" s="33"/>
      <c r="J38" s="10">
        <f t="shared" si="3"/>
        <v>83580</v>
      </c>
      <c r="K38" s="11"/>
    </row>
    <row r="39" spans="1:11" ht="20.25" customHeight="1">
      <c r="A39" s="8"/>
      <c r="B39" s="9"/>
      <c r="C39" s="10">
        <f t="shared" si="2"/>
        <v>83580</v>
      </c>
      <c r="D39" s="11"/>
      <c r="E39" s="68"/>
      <c r="F39" s="68"/>
      <c r="G39" s="10"/>
      <c r="H39" s="10">
        <f t="shared" si="0"/>
        <v>0</v>
      </c>
      <c r="I39" s="33"/>
      <c r="J39" s="10">
        <f t="shared" si="3"/>
        <v>83580</v>
      </c>
      <c r="K39" s="11"/>
    </row>
    <row r="40" spans="1:11" ht="20.25" customHeight="1">
      <c r="A40" s="11"/>
      <c r="B40" s="9"/>
      <c r="C40" s="10">
        <f t="shared" si="2"/>
        <v>83580</v>
      </c>
      <c r="D40" s="11"/>
      <c r="E40" s="68"/>
      <c r="F40" s="68"/>
      <c r="G40" s="10"/>
      <c r="H40" s="10">
        <f t="shared" si="0"/>
        <v>0</v>
      </c>
      <c r="I40" s="33"/>
      <c r="J40" s="10">
        <f t="shared" si="3"/>
        <v>83580</v>
      </c>
      <c r="K40" s="11"/>
    </row>
    <row r="41" spans="1:11" ht="20.25" customHeight="1">
      <c r="A41" s="11"/>
      <c r="B41" s="9"/>
      <c r="C41" s="10">
        <f t="shared" si="2"/>
        <v>83580</v>
      </c>
      <c r="D41" s="11"/>
      <c r="E41" s="68"/>
      <c r="F41" s="68"/>
      <c r="G41" s="10"/>
      <c r="H41" s="10">
        <f t="shared" si="0"/>
        <v>0</v>
      </c>
      <c r="I41" s="33"/>
      <c r="J41" s="10">
        <f t="shared" si="3"/>
        <v>83580</v>
      </c>
      <c r="K41" s="11"/>
    </row>
    <row r="42" spans="1:11" ht="20.25" customHeight="1">
      <c r="A42" s="11"/>
      <c r="B42" s="9"/>
      <c r="C42" s="10">
        <f t="shared" si="2"/>
        <v>83580</v>
      </c>
      <c r="D42" s="11"/>
      <c r="E42" s="68"/>
      <c r="F42" s="68"/>
      <c r="G42" s="10"/>
      <c r="H42" s="10">
        <f t="shared" si="0"/>
        <v>0</v>
      </c>
      <c r="I42" s="33"/>
      <c r="J42" s="10">
        <f t="shared" si="3"/>
        <v>83580</v>
      </c>
      <c r="K42" s="11"/>
    </row>
    <row r="43" spans="1:11" ht="20.25" customHeight="1">
      <c r="A43" s="11"/>
      <c r="B43" s="9"/>
      <c r="C43" s="10">
        <f t="shared" si="2"/>
        <v>83580</v>
      </c>
      <c r="D43" s="11"/>
      <c r="E43" s="68"/>
      <c r="F43" s="68"/>
      <c r="G43" s="10"/>
      <c r="H43" s="10">
        <f t="shared" si="0"/>
        <v>0</v>
      </c>
      <c r="I43" s="33"/>
      <c r="J43" s="10">
        <f t="shared" si="3"/>
        <v>83580</v>
      </c>
      <c r="K43" s="11"/>
    </row>
    <row r="44" spans="1:11" ht="20.25" customHeight="1">
      <c r="A44" s="11"/>
      <c r="B44" s="9"/>
      <c r="C44" s="10">
        <f t="shared" si="2"/>
        <v>83580</v>
      </c>
      <c r="D44" s="11"/>
      <c r="E44" s="68"/>
      <c r="F44" s="68"/>
      <c r="G44" s="10"/>
      <c r="H44" s="10">
        <f t="shared" si="0"/>
        <v>0</v>
      </c>
      <c r="I44" s="33"/>
      <c r="J44" s="10">
        <f t="shared" si="3"/>
        <v>83580</v>
      </c>
      <c r="K44" s="11"/>
    </row>
    <row r="45" spans="1:11" ht="20.25" customHeight="1">
      <c r="A45" s="11"/>
      <c r="B45" s="9"/>
      <c r="C45" s="10">
        <f t="shared" si="2"/>
        <v>83580</v>
      </c>
      <c r="D45" s="11"/>
      <c r="E45" s="68"/>
      <c r="F45" s="68"/>
      <c r="G45" s="10"/>
      <c r="H45" s="10">
        <f t="shared" si="0"/>
        <v>0</v>
      </c>
      <c r="I45" s="33"/>
      <c r="J45" s="10">
        <f t="shared" si="3"/>
        <v>83580</v>
      </c>
      <c r="K45" s="11"/>
    </row>
    <row r="46" spans="1:11" ht="20.25" customHeight="1">
      <c r="A46" s="11"/>
      <c r="B46" s="9"/>
      <c r="C46" s="10">
        <f t="shared" si="2"/>
        <v>83580</v>
      </c>
      <c r="D46" s="11"/>
      <c r="E46" s="68"/>
      <c r="F46" s="68"/>
      <c r="G46" s="10"/>
      <c r="H46" s="10">
        <f t="shared" si="0"/>
        <v>0</v>
      </c>
      <c r="I46" s="33"/>
      <c r="J46" s="10">
        <f t="shared" si="3"/>
        <v>83580</v>
      </c>
      <c r="K46" s="11"/>
    </row>
    <row r="47" spans="1:11" ht="20.25" customHeight="1">
      <c r="A47" s="11"/>
      <c r="B47" s="9"/>
      <c r="C47" s="10">
        <f t="shared" si="2"/>
        <v>83580</v>
      </c>
      <c r="D47" s="11"/>
      <c r="E47" s="68"/>
      <c r="F47" s="68"/>
      <c r="G47" s="10"/>
      <c r="H47" s="10">
        <f t="shared" si="0"/>
        <v>0</v>
      </c>
      <c r="I47" s="33"/>
      <c r="J47" s="10">
        <f t="shared" si="3"/>
        <v>83580</v>
      </c>
      <c r="K47" s="11"/>
    </row>
    <row r="48" spans="1:11" ht="20.25" customHeight="1">
      <c r="A48" s="11"/>
      <c r="B48" s="9"/>
      <c r="C48" s="10">
        <f t="shared" si="2"/>
        <v>83580</v>
      </c>
      <c r="D48" s="11"/>
      <c r="E48" s="68"/>
      <c r="F48" s="68"/>
      <c r="G48" s="10"/>
      <c r="H48" s="10">
        <f t="shared" si="0"/>
        <v>0</v>
      </c>
      <c r="I48" s="33"/>
      <c r="J48" s="10">
        <f t="shared" si="3"/>
        <v>83580</v>
      </c>
      <c r="K48" s="11"/>
    </row>
    <row r="49" spans="1:11" ht="20.25" customHeight="1">
      <c r="A49" s="11"/>
      <c r="B49" s="9"/>
      <c r="C49" s="10">
        <f t="shared" si="2"/>
        <v>83580</v>
      </c>
      <c r="D49" s="11"/>
      <c r="E49" s="68"/>
      <c r="F49" s="68"/>
      <c r="G49" s="10"/>
      <c r="H49" s="10">
        <f t="shared" si="0"/>
        <v>0</v>
      </c>
      <c r="I49" s="33"/>
      <c r="J49" s="10">
        <f t="shared" si="3"/>
        <v>83580</v>
      </c>
      <c r="K49" s="11"/>
    </row>
    <row r="50" spans="1:11" ht="20.25" customHeight="1">
      <c r="A50" s="11"/>
      <c r="B50" s="9"/>
      <c r="C50" s="10">
        <f t="shared" si="2"/>
        <v>83580</v>
      </c>
      <c r="D50" s="11"/>
      <c r="E50" s="68"/>
      <c r="F50" s="68"/>
      <c r="G50" s="10"/>
      <c r="H50" s="10">
        <f t="shared" si="0"/>
        <v>0</v>
      </c>
      <c r="I50" s="33"/>
      <c r="J50" s="10">
        <f t="shared" si="3"/>
        <v>83580</v>
      </c>
      <c r="K50" s="11"/>
    </row>
    <row r="51" spans="1:11" ht="20.25" customHeight="1">
      <c r="A51" s="11"/>
      <c r="B51" s="9"/>
      <c r="C51" s="10">
        <f t="shared" si="2"/>
        <v>83580</v>
      </c>
      <c r="D51" s="11"/>
      <c r="E51" s="68"/>
      <c r="F51" s="68"/>
      <c r="G51" s="10"/>
      <c r="H51" s="10">
        <f t="shared" si="0"/>
        <v>0</v>
      </c>
      <c r="I51" s="241"/>
      <c r="J51" s="10">
        <f t="shared" si="3"/>
        <v>83580</v>
      </c>
      <c r="K51" s="11"/>
    </row>
    <row r="52" spans="1:11" ht="20.25" customHeight="1">
      <c r="A52" s="11"/>
      <c r="B52" s="9"/>
      <c r="C52" s="10">
        <f t="shared" si="2"/>
        <v>83580</v>
      </c>
      <c r="D52" s="11"/>
      <c r="E52" s="68"/>
      <c r="F52" s="68"/>
      <c r="G52" s="10"/>
      <c r="H52" s="10">
        <f t="shared" si="0"/>
        <v>0</v>
      </c>
      <c r="I52" s="241"/>
      <c r="J52" s="10">
        <f t="shared" si="3"/>
        <v>83580</v>
      </c>
      <c r="K52" s="11"/>
    </row>
    <row r="53" spans="1:11" ht="20.25" customHeight="1">
      <c r="A53" s="11"/>
      <c r="B53" s="9"/>
      <c r="C53" s="10">
        <f t="shared" si="2"/>
        <v>83580</v>
      </c>
      <c r="D53" s="11"/>
      <c r="E53" s="68"/>
      <c r="F53" s="68"/>
      <c r="G53" s="10"/>
      <c r="H53" s="10">
        <f t="shared" si="0"/>
        <v>0</v>
      </c>
      <c r="I53" s="33"/>
      <c r="J53" s="10">
        <f t="shared" si="3"/>
        <v>83580</v>
      </c>
      <c r="K53" s="11"/>
    </row>
    <row r="54" spans="1:11" ht="20.25" customHeight="1">
      <c r="A54" s="11"/>
      <c r="B54" s="9"/>
      <c r="C54" s="10">
        <f t="shared" si="2"/>
        <v>83580</v>
      </c>
      <c r="D54" s="11"/>
      <c r="E54" s="68"/>
      <c r="F54" s="68"/>
      <c r="G54" s="10"/>
      <c r="H54" s="10">
        <f t="shared" si="0"/>
        <v>0</v>
      </c>
      <c r="I54" s="33"/>
      <c r="J54" s="10">
        <f t="shared" si="3"/>
        <v>83580</v>
      </c>
      <c r="K54" s="11"/>
    </row>
    <row r="55" spans="1:11" ht="20.25" customHeight="1">
      <c r="A55" s="11"/>
      <c r="B55" s="9"/>
      <c r="C55" s="10">
        <f t="shared" si="2"/>
        <v>83580</v>
      </c>
      <c r="D55" s="11"/>
      <c r="E55" s="68"/>
      <c r="F55" s="68"/>
      <c r="G55" s="10"/>
      <c r="H55" s="10">
        <f t="shared" si="0"/>
        <v>0</v>
      </c>
      <c r="I55" s="33"/>
      <c r="J55" s="10">
        <f t="shared" si="3"/>
        <v>83580</v>
      </c>
      <c r="K55" s="11"/>
    </row>
    <row r="56" spans="1:11" ht="20.25" customHeight="1">
      <c r="A56" s="11"/>
      <c r="B56" s="9"/>
      <c r="C56" s="10">
        <f t="shared" si="2"/>
        <v>83580</v>
      </c>
      <c r="D56" s="11"/>
      <c r="E56" s="68"/>
      <c r="F56" s="68"/>
      <c r="G56" s="10"/>
      <c r="H56" s="10">
        <f t="shared" si="0"/>
        <v>0</v>
      </c>
      <c r="I56" s="33"/>
      <c r="J56" s="10">
        <f t="shared" si="3"/>
        <v>83580</v>
      </c>
      <c r="K56" s="11"/>
    </row>
    <row r="57" spans="1:11" ht="20.25" customHeight="1">
      <c r="A57" s="11"/>
      <c r="B57" s="9"/>
      <c r="C57" s="10">
        <f t="shared" si="2"/>
        <v>83580</v>
      </c>
      <c r="D57" s="11"/>
      <c r="E57" s="68"/>
      <c r="F57" s="68"/>
      <c r="G57" s="10"/>
      <c r="H57" s="10">
        <f t="shared" si="0"/>
        <v>0</v>
      </c>
      <c r="I57" s="33"/>
      <c r="J57" s="10">
        <f t="shared" si="3"/>
        <v>83580</v>
      </c>
      <c r="K57" s="11"/>
    </row>
    <row r="58" spans="1:11" ht="20.25" customHeight="1">
      <c r="A58" s="11"/>
      <c r="B58" s="9"/>
      <c r="C58" s="10">
        <f t="shared" si="2"/>
        <v>83580</v>
      </c>
      <c r="D58" s="11"/>
      <c r="E58" s="68"/>
      <c r="F58" s="68"/>
      <c r="G58" s="10"/>
      <c r="H58" s="10">
        <f t="shared" si="0"/>
        <v>0</v>
      </c>
      <c r="I58" s="33"/>
      <c r="J58" s="10">
        <f t="shared" si="3"/>
        <v>83580</v>
      </c>
      <c r="K58" s="11"/>
    </row>
    <row r="59" spans="1:11" ht="20.25" customHeight="1">
      <c r="A59" s="11"/>
      <c r="B59" s="9"/>
      <c r="C59" s="10">
        <f t="shared" si="2"/>
        <v>83580</v>
      </c>
      <c r="D59" s="11"/>
      <c r="E59" s="68"/>
      <c r="F59" s="68"/>
      <c r="G59" s="10"/>
      <c r="H59" s="10">
        <f t="shared" si="0"/>
        <v>0</v>
      </c>
      <c r="I59" s="33"/>
      <c r="J59" s="10">
        <f t="shared" si="3"/>
        <v>83580</v>
      </c>
      <c r="K59" s="11"/>
    </row>
    <row r="60" spans="1:11" ht="20.25" customHeight="1">
      <c r="A60" s="11"/>
      <c r="B60" s="9"/>
      <c r="C60" s="10">
        <f t="shared" si="2"/>
        <v>83580</v>
      </c>
      <c r="D60" s="11"/>
      <c r="E60" s="68"/>
      <c r="F60" s="68"/>
      <c r="G60" s="10"/>
      <c r="H60" s="10">
        <f t="shared" si="0"/>
        <v>0</v>
      </c>
      <c r="I60" s="33"/>
      <c r="J60" s="10">
        <f t="shared" si="3"/>
        <v>83580</v>
      </c>
      <c r="K60" s="11"/>
    </row>
    <row r="61" spans="1:11" ht="20.25" customHeight="1">
      <c r="A61" s="11"/>
      <c r="B61" s="9"/>
      <c r="C61" s="10">
        <f t="shared" si="2"/>
        <v>83580</v>
      </c>
      <c r="D61" s="11"/>
      <c r="E61" s="68"/>
      <c r="F61" s="68"/>
      <c r="G61" s="10"/>
      <c r="H61" s="10">
        <f t="shared" si="0"/>
        <v>0</v>
      </c>
      <c r="I61" s="33"/>
      <c r="J61" s="10">
        <f t="shared" si="3"/>
        <v>83580</v>
      </c>
      <c r="K61" s="11"/>
    </row>
    <row r="62" spans="1:11" ht="20.25" customHeight="1">
      <c r="A62" s="11"/>
      <c r="B62" s="9"/>
      <c r="C62" s="10">
        <f t="shared" si="2"/>
        <v>83580</v>
      </c>
      <c r="D62" s="11"/>
      <c r="E62" s="68"/>
      <c r="F62" s="68"/>
      <c r="G62" s="10"/>
      <c r="H62" s="10">
        <f t="shared" si="0"/>
        <v>0</v>
      </c>
      <c r="I62" s="33"/>
      <c r="J62" s="10">
        <f t="shared" si="3"/>
        <v>83580</v>
      </c>
      <c r="K62" s="11"/>
    </row>
    <row r="63" spans="1:11" ht="20.25" customHeight="1">
      <c r="A63" s="11"/>
      <c r="B63" s="9"/>
      <c r="C63" s="10">
        <f t="shared" si="2"/>
        <v>83580</v>
      </c>
      <c r="D63" s="11"/>
      <c r="E63" s="68"/>
      <c r="F63" s="68"/>
      <c r="G63" s="10"/>
      <c r="H63" s="10">
        <f t="shared" si="0"/>
        <v>0</v>
      </c>
      <c r="I63" s="33"/>
      <c r="J63" s="10">
        <f t="shared" si="3"/>
        <v>83580</v>
      </c>
      <c r="K63" s="11"/>
    </row>
    <row r="64" spans="1:11" ht="20.25" customHeight="1">
      <c r="A64" s="11"/>
      <c r="B64" s="9"/>
      <c r="C64" s="10">
        <f t="shared" si="2"/>
        <v>83580</v>
      </c>
      <c r="D64" s="11"/>
      <c r="E64" s="68"/>
      <c r="F64" s="68"/>
      <c r="G64" s="10"/>
      <c r="H64" s="10">
        <f t="shared" si="0"/>
        <v>0</v>
      </c>
      <c r="I64" s="33"/>
      <c r="J64" s="10">
        <f t="shared" si="3"/>
        <v>83580</v>
      </c>
      <c r="K64" s="11"/>
    </row>
    <row r="65" spans="1:11" ht="20.25" customHeight="1">
      <c r="A65" s="11"/>
      <c r="B65" s="9"/>
      <c r="C65" s="10">
        <f t="shared" si="2"/>
        <v>83580</v>
      </c>
      <c r="D65" s="11"/>
      <c r="E65" s="68"/>
      <c r="F65" s="68"/>
      <c r="G65" s="10"/>
      <c r="H65" s="10">
        <f t="shared" si="0"/>
        <v>0</v>
      </c>
      <c r="I65" s="33"/>
      <c r="J65" s="10">
        <f t="shared" si="3"/>
        <v>83580</v>
      </c>
      <c r="K65" s="11"/>
    </row>
    <row r="66" spans="1:11" ht="20.25" customHeight="1">
      <c r="A66" s="11"/>
      <c r="B66" s="9"/>
      <c r="C66" s="10">
        <f t="shared" si="2"/>
        <v>83580</v>
      </c>
      <c r="D66" s="11"/>
      <c r="E66" s="68"/>
      <c r="F66" s="68"/>
      <c r="G66" s="10"/>
      <c r="H66" s="10">
        <f t="shared" si="0"/>
        <v>0</v>
      </c>
      <c r="I66" s="33"/>
      <c r="J66" s="10">
        <f t="shared" si="3"/>
        <v>83580</v>
      </c>
      <c r="K66" s="11"/>
    </row>
    <row r="67" spans="1:11" ht="20.25" customHeight="1">
      <c r="A67" s="11"/>
      <c r="B67" s="9"/>
      <c r="C67" s="10">
        <f t="shared" si="2"/>
        <v>83580</v>
      </c>
      <c r="D67" s="11"/>
      <c r="E67" s="68"/>
      <c r="F67" s="68"/>
      <c r="G67" s="10"/>
      <c r="H67" s="10">
        <f t="shared" si="0"/>
        <v>0</v>
      </c>
      <c r="I67" s="33"/>
      <c r="J67" s="10">
        <f t="shared" si="3"/>
        <v>83580</v>
      </c>
      <c r="K67" s="11"/>
    </row>
    <row r="68" spans="1:11" ht="20.25" customHeight="1">
      <c r="A68" s="11"/>
      <c r="B68" s="9"/>
      <c r="C68" s="10">
        <f t="shared" si="2"/>
        <v>83580</v>
      </c>
      <c r="D68" s="11"/>
      <c r="E68" s="68"/>
      <c r="F68" s="68"/>
      <c r="G68" s="10"/>
      <c r="H68" s="10">
        <f t="shared" si="0"/>
        <v>0</v>
      </c>
      <c r="I68" s="33"/>
      <c r="J68" s="10">
        <f t="shared" si="3"/>
        <v>83580</v>
      </c>
      <c r="K68" s="11"/>
    </row>
    <row r="69" spans="1:11" ht="20.25" customHeight="1">
      <c r="A69" s="11"/>
      <c r="B69" s="9"/>
      <c r="C69" s="10">
        <f>J68</f>
        <v>83580</v>
      </c>
      <c r="D69" s="11"/>
      <c r="E69" s="68"/>
      <c r="F69" s="68"/>
      <c r="G69" s="10"/>
      <c r="H69" s="10">
        <f>F69*G69</f>
        <v>0</v>
      </c>
      <c r="I69" s="33"/>
      <c r="J69" s="10">
        <f t="shared" si="3"/>
        <v>83580</v>
      </c>
      <c r="K69" s="11"/>
    </row>
    <row r="70" spans="1:11" ht="20.25" customHeight="1">
      <c r="A70" s="11"/>
      <c r="B70" s="9"/>
      <c r="C70" s="10">
        <f>J69</f>
        <v>83580</v>
      </c>
      <c r="D70" s="11"/>
      <c r="E70" s="68"/>
      <c r="F70" s="68"/>
      <c r="G70" s="10"/>
      <c r="H70" s="10">
        <f>F70*G70</f>
        <v>0</v>
      </c>
      <c r="I70" s="33"/>
      <c r="J70" s="10">
        <f t="shared" si="3"/>
        <v>83580</v>
      </c>
      <c r="K70" s="11"/>
    </row>
    <row r="71" spans="1:11" s="3" customFormat="1" ht="14.45" customHeight="1">
      <c r="A71" s="18"/>
      <c r="B71" s="19"/>
      <c r="C71" s="20"/>
      <c r="D71" s="21" t="s">
        <v>314</v>
      </c>
      <c r="E71" s="18"/>
      <c r="F71" s="18"/>
      <c r="G71" s="20"/>
      <c r="H71" s="20">
        <f>SUM(H21:H70)</f>
        <v>30540</v>
      </c>
      <c r="I71" s="20">
        <f>SUM(I21:I70)</f>
        <v>0</v>
      </c>
      <c r="J71" s="20">
        <f>H71-I71</f>
        <v>30540</v>
      </c>
      <c r="K7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topLeftCell="A22"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A51" sqref="A51:IV51"/>
    </sheetView>
  </sheetViews>
  <sheetFormatPr defaultRowHeight="14.25"/>
  <cols>
    <col min="1" max="1" width="8.625" style="4" customWidth="1"/>
    <col min="2" max="2" width="10.125" style="26" customWidth="1"/>
    <col min="3" max="3" width="11.625" style="6" customWidth="1"/>
    <col min="4" max="4" width="23.5" style="4" customWidth="1"/>
    <col min="5" max="5" width="7.625" style="66" customWidth="1"/>
    <col min="6" max="6" width="9" style="66" customWidth="1"/>
    <col min="7" max="7" width="9" style="6" customWidth="1"/>
    <col min="8" max="8" width="13.25" style="6" customWidth="1"/>
    <col min="9" max="9" width="12.375" style="6" customWidth="1"/>
    <col min="10" max="10" width="16.75" style="6" customWidth="1"/>
    <col min="11" max="11" width="11.875" style="2" customWidth="1"/>
    <col min="12" max="16384" width="9" style="109"/>
  </cols>
  <sheetData>
    <row r="1" spans="1:11" ht="20.25">
      <c r="A1" s="429" t="s">
        <v>502</v>
      </c>
      <c r="B1" s="403"/>
      <c r="C1" s="459"/>
      <c r="D1" s="429"/>
      <c r="E1" s="429"/>
      <c r="F1" s="429"/>
      <c r="G1" s="429"/>
      <c r="H1" s="429"/>
      <c r="I1" s="429"/>
      <c r="J1" s="402"/>
    </row>
    <row r="2" spans="1:11" s="7" customFormat="1">
      <c r="A2" s="406" t="s">
        <v>1</v>
      </c>
      <c r="B2" s="454" t="s">
        <v>331</v>
      </c>
      <c r="C2" s="457" t="s">
        <v>356</v>
      </c>
      <c r="D2" s="406" t="s">
        <v>332</v>
      </c>
      <c r="E2" s="406" t="s">
        <v>333</v>
      </c>
      <c r="F2" s="406" t="s">
        <v>334</v>
      </c>
      <c r="G2" s="406"/>
      <c r="H2" s="406"/>
      <c r="I2" s="33" t="s">
        <v>329</v>
      </c>
      <c r="J2" s="457" t="s">
        <v>335</v>
      </c>
      <c r="K2" s="408" t="s">
        <v>396</v>
      </c>
    </row>
    <row r="3" spans="1:11" s="7" customFormat="1">
      <c r="A3" s="406"/>
      <c r="B3" s="454"/>
      <c r="C3" s="457"/>
      <c r="D3" s="406"/>
      <c r="E3" s="406"/>
      <c r="F3" s="11" t="s">
        <v>336</v>
      </c>
      <c r="G3" s="33" t="s">
        <v>337</v>
      </c>
      <c r="H3" s="33" t="s">
        <v>338</v>
      </c>
      <c r="I3" s="33" t="s">
        <v>338</v>
      </c>
      <c r="J3" s="457"/>
      <c r="K3" s="409"/>
    </row>
    <row r="4" spans="1:11">
      <c r="A4" s="8">
        <v>10007</v>
      </c>
      <c r="B4" s="12">
        <v>44207</v>
      </c>
      <c r="C4" s="10">
        <v>0</v>
      </c>
      <c r="D4" s="8" t="s">
        <v>499</v>
      </c>
      <c r="E4" s="68">
        <v>62.5</v>
      </c>
      <c r="F4" s="68">
        <v>4</v>
      </c>
      <c r="G4" s="10">
        <v>375</v>
      </c>
      <c r="H4" s="10">
        <f>F4*G4</f>
        <v>1500</v>
      </c>
      <c r="I4" s="22"/>
      <c r="J4" s="10">
        <f>H4-I4</f>
        <v>1500</v>
      </c>
      <c r="K4" s="11"/>
    </row>
    <row r="5" spans="1:11">
      <c r="A5" s="8"/>
      <c r="B5" s="12">
        <v>44207</v>
      </c>
      <c r="C5" s="10">
        <f>J4</f>
        <v>1500</v>
      </c>
      <c r="D5" s="207" t="s">
        <v>503</v>
      </c>
      <c r="E5" s="68"/>
      <c r="F5" s="68"/>
      <c r="G5" s="10"/>
      <c r="H5" s="10">
        <f>F5*G5</f>
        <v>0</v>
      </c>
      <c r="I5" s="22">
        <v>1500</v>
      </c>
      <c r="J5" s="10">
        <f t="shared" ref="J5:J50" si="0">C5+H5-I5</f>
        <v>0</v>
      </c>
      <c r="K5" s="11"/>
    </row>
    <row r="6" spans="1:11">
      <c r="A6" s="14">
        <v>10749</v>
      </c>
      <c r="B6" s="12">
        <v>44310</v>
      </c>
      <c r="C6" s="10">
        <f t="shared" ref="C6:C13" si="1">J5</f>
        <v>0</v>
      </c>
      <c r="D6" s="8" t="s">
        <v>399</v>
      </c>
      <c r="E6" s="68">
        <v>60</v>
      </c>
      <c r="F6" s="68">
        <v>5</v>
      </c>
      <c r="G6" s="10">
        <v>360</v>
      </c>
      <c r="H6" s="10">
        <f t="shared" ref="H6:H50" si="2">F6*G6</f>
        <v>1800</v>
      </c>
      <c r="I6" s="22"/>
      <c r="J6" s="10">
        <f t="shared" si="0"/>
        <v>1800</v>
      </c>
      <c r="K6" s="11"/>
    </row>
    <row r="7" spans="1:11">
      <c r="A7" s="14">
        <v>10749</v>
      </c>
      <c r="B7" s="12">
        <v>44310</v>
      </c>
      <c r="C7" s="10">
        <f t="shared" si="1"/>
        <v>1800</v>
      </c>
      <c r="D7" s="8" t="s">
        <v>504</v>
      </c>
      <c r="E7" s="68">
        <v>20</v>
      </c>
      <c r="F7" s="68">
        <v>1</v>
      </c>
      <c r="G7" s="10">
        <v>220</v>
      </c>
      <c r="H7" s="10">
        <f t="shared" si="2"/>
        <v>220</v>
      </c>
      <c r="I7" s="22"/>
      <c r="J7" s="10">
        <f t="shared" si="0"/>
        <v>2020</v>
      </c>
      <c r="K7" s="11"/>
    </row>
    <row r="8" spans="1:11">
      <c r="A8" s="14"/>
      <c r="B8" s="12">
        <v>44311</v>
      </c>
      <c r="C8" s="10">
        <f t="shared" si="1"/>
        <v>2020</v>
      </c>
      <c r="D8" s="207" t="s">
        <v>505</v>
      </c>
      <c r="E8" s="68"/>
      <c r="F8" s="68"/>
      <c r="G8" s="10"/>
      <c r="H8" s="10">
        <f t="shared" si="2"/>
        <v>0</v>
      </c>
      <c r="I8" s="22">
        <v>2020</v>
      </c>
      <c r="J8" s="10">
        <f t="shared" si="0"/>
        <v>0</v>
      </c>
      <c r="K8" s="11"/>
    </row>
    <row r="9" spans="1:11">
      <c r="A9" s="14"/>
      <c r="B9" s="12"/>
      <c r="C9" s="10">
        <f t="shared" si="1"/>
        <v>0</v>
      </c>
      <c r="D9" s="8"/>
      <c r="E9" s="68"/>
      <c r="F9" s="68"/>
      <c r="G9" s="10"/>
      <c r="H9" s="10">
        <f t="shared" si="2"/>
        <v>0</v>
      </c>
      <c r="I9" s="22"/>
      <c r="J9" s="10">
        <f t="shared" si="0"/>
        <v>0</v>
      </c>
      <c r="K9" s="11"/>
    </row>
    <row r="10" spans="1:11">
      <c r="A10" s="15"/>
      <c r="B10" s="12"/>
      <c r="C10" s="10">
        <f t="shared" si="1"/>
        <v>0</v>
      </c>
      <c r="D10" s="8"/>
      <c r="E10" s="68"/>
      <c r="F10" s="68"/>
      <c r="G10" s="10"/>
      <c r="H10" s="10">
        <f t="shared" si="2"/>
        <v>0</v>
      </c>
      <c r="I10" s="22"/>
      <c r="J10" s="10">
        <f t="shared" si="0"/>
        <v>0</v>
      </c>
      <c r="K10" s="11"/>
    </row>
    <row r="11" spans="1:11" s="239" customFormat="1">
      <c r="A11" s="15"/>
      <c r="B11" s="16"/>
      <c r="C11" s="10">
        <f t="shared" si="1"/>
        <v>0</v>
      </c>
      <c r="D11" s="31"/>
      <c r="E11" s="210"/>
      <c r="F11" s="210"/>
      <c r="G11" s="22"/>
      <c r="H11" s="10">
        <f t="shared" si="2"/>
        <v>0</v>
      </c>
      <c r="I11" s="22"/>
      <c r="J11" s="10">
        <f t="shared" si="0"/>
        <v>0</v>
      </c>
      <c r="K11" s="11"/>
    </row>
    <row r="12" spans="1:11">
      <c r="A12" s="14"/>
      <c r="B12" s="12"/>
      <c r="C12" s="10">
        <f t="shared" si="1"/>
        <v>0</v>
      </c>
      <c r="D12" s="8"/>
      <c r="E12" s="68"/>
      <c r="F12" s="68"/>
      <c r="G12" s="10"/>
      <c r="H12" s="10">
        <f t="shared" si="2"/>
        <v>0</v>
      </c>
      <c r="I12" s="22"/>
      <c r="J12" s="10">
        <f t="shared" si="0"/>
        <v>0</v>
      </c>
      <c r="K12" s="11"/>
    </row>
    <row r="13" spans="1:11">
      <c r="A13" s="14"/>
      <c r="B13" s="12"/>
      <c r="C13" s="10">
        <f t="shared" si="1"/>
        <v>0</v>
      </c>
      <c r="D13" s="8"/>
      <c r="E13" s="68"/>
      <c r="F13" s="68"/>
      <c r="G13" s="10"/>
      <c r="H13" s="10">
        <f t="shared" si="2"/>
        <v>0</v>
      </c>
      <c r="I13" s="22"/>
      <c r="J13" s="10">
        <f t="shared" si="0"/>
        <v>0</v>
      </c>
      <c r="K13" s="11"/>
    </row>
    <row r="14" spans="1:11">
      <c r="A14" s="14"/>
      <c r="B14" s="12"/>
      <c r="C14" s="10">
        <f t="shared" ref="C14:C50" si="3">J13</f>
        <v>0</v>
      </c>
      <c r="D14" s="8"/>
      <c r="E14" s="68"/>
      <c r="F14" s="68"/>
      <c r="G14" s="10"/>
      <c r="H14" s="10">
        <f t="shared" si="2"/>
        <v>0</v>
      </c>
      <c r="I14" s="10"/>
      <c r="J14" s="10">
        <f t="shared" si="0"/>
        <v>0</v>
      </c>
      <c r="K14" s="11"/>
    </row>
    <row r="15" spans="1:11">
      <c r="A15" s="8"/>
      <c r="B15" s="12"/>
      <c r="C15" s="10">
        <f t="shared" si="3"/>
        <v>0</v>
      </c>
      <c r="D15" s="8"/>
      <c r="E15" s="68"/>
      <c r="F15" s="68"/>
      <c r="G15" s="10"/>
      <c r="H15" s="10">
        <f t="shared" si="2"/>
        <v>0</v>
      </c>
      <c r="I15" s="10"/>
      <c r="J15" s="10">
        <f t="shared" si="0"/>
        <v>0</v>
      </c>
      <c r="K15" s="11"/>
    </row>
    <row r="16" spans="1:11">
      <c r="A16" s="8"/>
      <c r="B16" s="12"/>
      <c r="C16" s="10">
        <f t="shared" si="3"/>
        <v>0</v>
      </c>
      <c r="D16" s="8"/>
      <c r="E16" s="68"/>
      <c r="F16" s="68"/>
      <c r="G16" s="10"/>
      <c r="H16" s="10">
        <f t="shared" si="2"/>
        <v>0</v>
      </c>
      <c r="I16" s="10"/>
      <c r="J16" s="10">
        <f t="shared" si="0"/>
        <v>0</v>
      </c>
      <c r="K16" s="11"/>
    </row>
    <row r="17" spans="1:11">
      <c r="A17" s="8"/>
      <c r="B17" s="12"/>
      <c r="C17" s="10">
        <f t="shared" si="3"/>
        <v>0</v>
      </c>
      <c r="D17" s="8"/>
      <c r="E17" s="68"/>
      <c r="F17" s="68"/>
      <c r="G17" s="10"/>
      <c r="H17" s="10">
        <f t="shared" si="2"/>
        <v>0</v>
      </c>
      <c r="I17" s="10"/>
      <c r="J17" s="10">
        <f t="shared" si="0"/>
        <v>0</v>
      </c>
      <c r="K17" s="11"/>
    </row>
    <row r="18" spans="1:11">
      <c r="A18" s="14"/>
      <c r="B18" s="12"/>
      <c r="C18" s="10">
        <f t="shared" si="3"/>
        <v>0</v>
      </c>
      <c r="D18" s="8"/>
      <c r="E18" s="68"/>
      <c r="F18" s="68"/>
      <c r="G18" s="10"/>
      <c r="H18" s="10">
        <f t="shared" si="2"/>
        <v>0</v>
      </c>
      <c r="I18" s="10"/>
      <c r="J18" s="10">
        <f t="shared" si="0"/>
        <v>0</v>
      </c>
      <c r="K18" s="11"/>
    </row>
    <row r="19" spans="1:11">
      <c r="A19" s="14"/>
      <c r="B19" s="12"/>
      <c r="C19" s="10">
        <f t="shared" si="3"/>
        <v>0</v>
      </c>
      <c r="D19" s="8"/>
      <c r="E19" s="68"/>
      <c r="F19" s="68"/>
      <c r="G19" s="10"/>
      <c r="H19" s="10">
        <f t="shared" si="2"/>
        <v>0</v>
      </c>
      <c r="I19" s="10"/>
      <c r="J19" s="10">
        <f t="shared" si="0"/>
        <v>0</v>
      </c>
      <c r="K19" s="11"/>
    </row>
    <row r="20" spans="1:11">
      <c r="A20" s="14"/>
      <c r="B20" s="12"/>
      <c r="C20" s="10">
        <f t="shared" si="3"/>
        <v>0</v>
      </c>
      <c r="D20" s="8"/>
      <c r="E20" s="68"/>
      <c r="F20" s="68"/>
      <c r="G20" s="10"/>
      <c r="H20" s="10">
        <f t="shared" si="2"/>
        <v>0</v>
      </c>
      <c r="I20" s="10"/>
      <c r="J20" s="10">
        <f t="shared" si="0"/>
        <v>0</v>
      </c>
      <c r="K20" s="11"/>
    </row>
    <row r="21" spans="1:11">
      <c r="A21" s="8"/>
      <c r="B21" s="12"/>
      <c r="C21" s="10">
        <f t="shared" si="3"/>
        <v>0</v>
      </c>
      <c r="D21" s="8"/>
      <c r="E21" s="68"/>
      <c r="F21" s="68"/>
      <c r="G21" s="10"/>
      <c r="H21" s="10">
        <f t="shared" si="2"/>
        <v>0</v>
      </c>
      <c r="I21" s="10"/>
      <c r="J21" s="10">
        <f t="shared" si="0"/>
        <v>0</v>
      </c>
      <c r="K21" s="11"/>
    </row>
    <row r="22" spans="1:11">
      <c r="A22" s="8"/>
      <c r="B22" s="12"/>
      <c r="C22" s="10">
        <f t="shared" si="3"/>
        <v>0</v>
      </c>
      <c r="D22" s="8"/>
      <c r="E22" s="68"/>
      <c r="F22" s="68"/>
      <c r="G22" s="10"/>
      <c r="H22" s="10">
        <f t="shared" si="2"/>
        <v>0</v>
      </c>
      <c r="I22" s="10"/>
      <c r="J22" s="10">
        <f t="shared" si="0"/>
        <v>0</v>
      </c>
      <c r="K22" s="11"/>
    </row>
    <row r="23" spans="1:11">
      <c r="A23" s="8"/>
      <c r="B23" s="12"/>
      <c r="C23" s="10">
        <f t="shared" si="3"/>
        <v>0</v>
      </c>
      <c r="D23" s="8"/>
      <c r="E23" s="68"/>
      <c r="F23" s="68"/>
      <c r="G23" s="10"/>
      <c r="H23" s="10">
        <f t="shared" si="2"/>
        <v>0</v>
      </c>
      <c r="I23" s="10"/>
      <c r="J23" s="10">
        <f t="shared" si="0"/>
        <v>0</v>
      </c>
      <c r="K23" s="11"/>
    </row>
    <row r="24" spans="1:11">
      <c r="A24" s="8"/>
      <c r="B24" s="12"/>
      <c r="C24" s="10">
        <f t="shared" si="3"/>
        <v>0</v>
      </c>
      <c r="D24" s="8"/>
      <c r="E24" s="68"/>
      <c r="F24" s="68"/>
      <c r="G24" s="10"/>
      <c r="H24" s="10">
        <f t="shared" si="2"/>
        <v>0</v>
      </c>
      <c r="I24" s="10"/>
      <c r="J24" s="10">
        <f t="shared" si="0"/>
        <v>0</v>
      </c>
      <c r="K24" s="11"/>
    </row>
    <row r="25" spans="1:11">
      <c r="A25" s="8"/>
      <c r="B25" s="12"/>
      <c r="C25" s="10">
        <f t="shared" si="3"/>
        <v>0</v>
      </c>
      <c r="D25" s="8"/>
      <c r="E25" s="68"/>
      <c r="F25" s="68"/>
      <c r="G25" s="10"/>
      <c r="H25" s="10">
        <f t="shared" si="2"/>
        <v>0</v>
      </c>
      <c r="I25" s="10"/>
      <c r="J25" s="10">
        <f t="shared" si="0"/>
        <v>0</v>
      </c>
      <c r="K25" s="11"/>
    </row>
    <row r="26" spans="1:11">
      <c r="A26" s="8"/>
      <c r="B26" s="12"/>
      <c r="C26" s="10">
        <f t="shared" si="3"/>
        <v>0</v>
      </c>
      <c r="D26" s="8"/>
      <c r="E26" s="68"/>
      <c r="F26" s="68"/>
      <c r="G26" s="10"/>
      <c r="H26" s="10">
        <f t="shared" si="2"/>
        <v>0</v>
      </c>
      <c r="I26" s="10"/>
      <c r="J26" s="10">
        <f t="shared" si="0"/>
        <v>0</v>
      </c>
      <c r="K26" s="11"/>
    </row>
    <row r="27" spans="1:11">
      <c r="A27" s="8"/>
      <c r="B27" s="12"/>
      <c r="C27" s="10">
        <f t="shared" si="3"/>
        <v>0</v>
      </c>
      <c r="D27" s="8"/>
      <c r="E27" s="68"/>
      <c r="F27" s="68"/>
      <c r="G27" s="10"/>
      <c r="H27" s="10">
        <f t="shared" si="2"/>
        <v>0</v>
      </c>
      <c r="I27" s="10"/>
      <c r="J27" s="10">
        <f t="shared" si="0"/>
        <v>0</v>
      </c>
      <c r="K27" s="11"/>
    </row>
    <row r="28" spans="1:11">
      <c r="A28" s="8"/>
      <c r="B28" s="12"/>
      <c r="C28" s="10">
        <f t="shared" si="3"/>
        <v>0</v>
      </c>
      <c r="D28" s="8"/>
      <c r="E28" s="68"/>
      <c r="F28" s="68"/>
      <c r="G28" s="10"/>
      <c r="H28" s="10">
        <f t="shared" si="2"/>
        <v>0</v>
      </c>
      <c r="I28" s="10"/>
      <c r="J28" s="10">
        <f t="shared" si="0"/>
        <v>0</v>
      </c>
      <c r="K28" s="11"/>
    </row>
    <row r="29" spans="1:11">
      <c r="A29" s="8"/>
      <c r="B29" s="12"/>
      <c r="C29" s="10">
        <f t="shared" si="3"/>
        <v>0</v>
      </c>
      <c r="D29" s="8"/>
      <c r="E29" s="68"/>
      <c r="F29" s="68"/>
      <c r="G29" s="10"/>
      <c r="H29" s="10">
        <f t="shared" si="2"/>
        <v>0</v>
      </c>
      <c r="I29" s="10"/>
      <c r="J29" s="10">
        <f t="shared" si="0"/>
        <v>0</v>
      </c>
      <c r="K29" s="11"/>
    </row>
    <row r="30" spans="1:11">
      <c r="A30" s="8"/>
      <c r="B30" s="12"/>
      <c r="C30" s="10">
        <f t="shared" si="3"/>
        <v>0</v>
      </c>
      <c r="D30" s="8"/>
      <c r="E30" s="68"/>
      <c r="F30" s="68"/>
      <c r="G30" s="10"/>
      <c r="H30" s="10">
        <f t="shared" si="2"/>
        <v>0</v>
      </c>
      <c r="I30" s="10"/>
      <c r="J30" s="10">
        <f t="shared" si="0"/>
        <v>0</v>
      </c>
      <c r="K30" s="11"/>
    </row>
    <row r="31" spans="1:11">
      <c r="A31" s="8"/>
      <c r="B31" s="12"/>
      <c r="C31" s="10">
        <f t="shared" si="3"/>
        <v>0</v>
      </c>
      <c r="D31" s="8"/>
      <c r="E31" s="68"/>
      <c r="F31" s="68"/>
      <c r="G31" s="10"/>
      <c r="H31" s="10">
        <f t="shared" si="2"/>
        <v>0</v>
      </c>
      <c r="I31" s="10"/>
      <c r="J31" s="10">
        <f t="shared" si="0"/>
        <v>0</v>
      </c>
      <c r="K31" s="11"/>
    </row>
    <row r="32" spans="1:11">
      <c r="A32" s="8"/>
      <c r="B32" s="12"/>
      <c r="C32" s="10">
        <f t="shared" si="3"/>
        <v>0</v>
      </c>
      <c r="D32" s="8"/>
      <c r="E32" s="68"/>
      <c r="F32" s="68"/>
      <c r="G32" s="10"/>
      <c r="H32" s="10">
        <f t="shared" si="2"/>
        <v>0</v>
      </c>
      <c r="I32" s="10"/>
      <c r="J32" s="10">
        <f t="shared" si="0"/>
        <v>0</v>
      </c>
      <c r="K32" s="11"/>
    </row>
    <row r="33" spans="1:11">
      <c r="A33" s="8"/>
      <c r="B33" s="12"/>
      <c r="C33" s="10">
        <f t="shared" si="3"/>
        <v>0</v>
      </c>
      <c r="D33" s="8"/>
      <c r="E33" s="68"/>
      <c r="F33" s="68"/>
      <c r="G33" s="10"/>
      <c r="H33" s="10">
        <f t="shared" si="2"/>
        <v>0</v>
      </c>
      <c r="I33" s="10"/>
      <c r="J33" s="10">
        <f t="shared" si="0"/>
        <v>0</v>
      </c>
      <c r="K33" s="11"/>
    </row>
    <row r="34" spans="1:11">
      <c r="A34" s="8"/>
      <c r="B34" s="12"/>
      <c r="C34" s="10">
        <f t="shared" si="3"/>
        <v>0</v>
      </c>
      <c r="D34" s="8"/>
      <c r="E34" s="68"/>
      <c r="F34" s="68"/>
      <c r="G34" s="10"/>
      <c r="H34" s="10">
        <f t="shared" si="2"/>
        <v>0</v>
      </c>
      <c r="I34" s="10"/>
      <c r="J34" s="10">
        <f t="shared" si="0"/>
        <v>0</v>
      </c>
      <c r="K34" s="11"/>
    </row>
    <row r="35" spans="1:11">
      <c r="A35" s="8"/>
      <c r="B35" s="12"/>
      <c r="C35" s="10">
        <f t="shared" si="3"/>
        <v>0</v>
      </c>
      <c r="D35" s="8"/>
      <c r="E35" s="68"/>
      <c r="F35" s="68"/>
      <c r="G35" s="10"/>
      <c r="H35" s="10">
        <f t="shared" si="2"/>
        <v>0</v>
      </c>
      <c r="I35" s="10"/>
      <c r="J35" s="10">
        <f t="shared" si="0"/>
        <v>0</v>
      </c>
      <c r="K35" s="11"/>
    </row>
    <row r="36" spans="1:11">
      <c r="A36" s="8"/>
      <c r="B36" s="12"/>
      <c r="C36" s="10">
        <f t="shared" si="3"/>
        <v>0</v>
      </c>
      <c r="D36" s="8"/>
      <c r="E36" s="68"/>
      <c r="F36" s="68"/>
      <c r="G36" s="10"/>
      <c r="H36" s="10">
        <f t="shared" si="2"/>
        <v>0</v>
      </c>
      <c r="I36" s="10"/>
      <c r="J36" s="10">
        <f t="shared" si="0"/>
        <v>0</v>
      </c>
      <c r="K36" s="11"/>
    </row>
    <row r="37" spans="1:11">
      <c r="A37" s="8"/>
      <c r="B37" s="12"/>
      <c r="C37" s="10">
        <f t="shared" si="3"/>
        <v>0</v>
      </c>
      <c r="D37" s="8"/>
      <c r="E37" s="68"/>
      <c r="F37" s="68"/>
      <c r="G37" s="10"/>
      <c r="H37" s="10">
        <f t="shared" si="2"/>
        <v>0</v>
      </c>
      <c r="I37" s="10"/>
      <c r="J37" s="10">
        <f t="shared" si="0"/>
        <v>0</v>
      </c>
      <c r="K37" s="11"/>
    </row>
    <row r="38" spans="1:11">
      <c r="A38" s="8"/>
      <c r="B38" s="12"/>
      <c r="C38" s="10">
        <f t="shared" si="3"/>
        <v>0</v>
      </c>
      <c r="D38" s="8"/>
      <c r="E38" s="68"/>
      <c r="F38" s="68"/>
      <c r="G38" s="10"/>
      <c r="H38" s="10">
        <f t="shared" si="2"/>
        <v>0</v>
      </c>
      <c r="I38" s="10"/>
      <c r="J38" s="10">
        <f t="shared" si="0"/>
        <v>0</v>
      </c>
      <c r="K38" s="11"/>
    </row>
    <row r="39" spans="1:11">
      <c r="A39" s="8"/>
      <c r="B39" s="12"/>
      <c r="C39" s="10">
        <f t="shared" si="3"/>
        <v>0</v>
      </c>
      <c r="D39" s="8"/>
      <c r="E39" s="68"/>
      <c r="F39" s="68"/>
      <c r="G39" s="10"/>
      <c r="H39" s="10">
        <f t="shared" si="2"/>
        <v>0</v>
      </c>
      <c r="I39" s="10"/>
      <c r="J39" s="10">
        <f t="shared" si="0"/>
        <v>0</v>
      </c>
      <c r="K39" s="11"/>
    </row>
    <row r="40" spans="1:11">
      <c r="A40" s="8"/>
      <c r="B40" s="12"/>
      <c r="C40" s="10">
        <f t="shared" si="3"/>
        <v>0</v>
      </c>
      <c r="D40" s="8"/>
      <c r="E40" s="68"/>
      <c r="F40" s="68"/>
      <c r="G40" s="10"/>
      <c r="H40" s="10">
        <f t="shared" si="2"/>
        <v>0</v>
      </c>
      <c r="I40" s="10"/>
      <c r="J40" s="10">
        <f t="shared" si="0"/>
        <v>0</v>
      </c>
      <c r="K40" s="11"/>
    </row>
    <row r="41" spans="1:11">
      <c r="A41" s="8"/>
      <c r="B41" s="12"/>
      <c r="C41" s="10">
        <f t="shared" si="3"/>
        <v>0</v>
      </c>
      <c r="D41" s="8"/>
      <c r="E41" s="68"/>
      <c r="F41" s="68"/>
      <c r="G41" s="10"/>
      <c r="H41" s="10">
        <f t="shared" si="2"/>
        <v>0</v>
      </c>
      <c r="I41" s="10"/>
      <c r="J41" s="10">
        <f t="shared" si="0"/>
        <v>0</v>
      </c>
      <c r="K41" s="11"/>
    </row>
    <row r="42" spans="1:11">
      <c r="A42" s="8"/>
      <c r="B42" s="12"/>
      <c r="C42" s="10">
        <f t="shared" si="3"/>
        <v>0</v>
      </c>
      <c r="D42" s="8"/>
      <c r="E42" s="68"/>
      <c r="F42" s="68"/>
      <c r="G42" s="10"/>
      <c r="H42" s="10">
        <f t="shared" si="2"/>
        <v>0</v>
      </c>
      <c r="I42" s="10"/>
      <c r="J42" s="10">
        <f t="shared" si="0"/>
        <v>0</v>
      </c>
      <c r="K42" s="11"/>
    </row>
    <row r="43" spans="1:11">
      <c r="A43" s="8"/>
      <c r="B43" s="12"/>
      <c r="C43" s="10">
        <f t="shared" si="3"/>
        <v>0</v>
      </c>
      <c r="D43" s="8"/>
      <c r="E43" s="68"/>
      <c r="F43" s="68"/>
      <c r="G43" s="10"/>
      <c r="H43" s="10">
        <f t="shared" si="2"/>
        <v>0</v>
      </c>
      <c r="I43" s="10"/>
      <c r="J43" s="10">
        <f t="shared" si="0"/>
        <v>0</v>
      </c>
      <c r="K43" s="11"/>
    </row>
    <row r="44" spans="1:11">
      <c r="A44" s="8"/>
      <c r="B44" s="12"/>
      <c r="C44" s="10">
        <f t="shared" si="3"/>
        <v>0</v>
      </c>
      <c r="D44" s="8"/>
      <c r="E44" s="68"/>
      <c r="F44" s="68"/>
      <c r="G44" s="10"/>
      <c r="H44" s="10">
        <f t="shared" si="2"/>
        <v>0</v>
      </c>
      <c r="I44" s="10"/>
      <c r="J44" s="10">
        <f t="shared" si="0"/>
        <v>0</v>
      </c>
      <c r="K44" s="11"/>
    </row>
    <row r="45" spans="1:11">
      <c r="A45" s="8"/>
      <c r="B45" s="12"/>
      <c r="C45" s="10">
        <f t="shared" si="3"/>
        <v>0</v>
      </c>
      <c r="D45" s="8"/>
      <c r="E45" s="68"/>
      <c r="F45" s="68"/>
      <c r="G45" s="10"/>
      <c r="H45" s="10">
        <f t="shared" si="2"/>
        <v>0</v>
      </c>
      <c r="I45" s="10"/>
      <c r="J45" s="10">
        <f t="shared" si="0"/>
        <v>0</v>
      </c>
      <c r="K45" s="11"/>
    </row>
    <row r="46" spans="1:11">
      <c r="A46" s="8"/>
      <c r="B46" s="12"/>
      <c r="C46" s="10">
        <f t="shared" si="3"/>
        <v>0</v>
      </c>
      <c r="D46" s="8"/>
      <c r="E46" s="68"/>
      <c r="F46" s="68"/>
      <c r="G46" s="10"/>
      <c r="H46" s="10">
        <f t="shared" si="2"/>
        <v>0</v>
      </c>
      <c r="I46" s="10"/>
      <c r="J46" s="10">
        <f t="shared" si="0"/>
        <v>0</v>
      </c>
      <c r="K46" s="11"/>
    </row>
    <row r="47" spans="1:11">
      <c r="A47" s="8"/>
      <c r="B47" s="12"/>
      <c r="C47" s="10">
        <f t="shared" si="3"/>
        <v>0</v>
      </c>
      <c r="D47" s="8"/>
      <c r="E47" s="68"/>
      <c r="F47" s="68"/>
      <c r="G47" s="10"/>
      <c r="H47" s="10">
        <f t="shared" si="2"/>
        <v>0</v>
      </c>
      <c r="I47" s="10"/>
      <c r="J47" s="10">
        <f t="shared" si="0"/>
        <v>0</v>
      </c>
      <c r="K47" s="11"/>
    </row>
    <row r="48" spans="1:11">
      <c r="A48" s="8"/>
      <c r="B48" s="12"/>
      <c r="C48" s="10">
        <f t="shared" si="3"/>
        <v>0</v>
      </c>
      <c r="D48" s="8"/>
      <c r="E48" s="68"/>
      <c r="F48" s="68"/>
      <c r="G48" s="10"/>
      <c r="H48" s="10">
        <f t="shared" si="2"/>
        <v>0</v>
      </c>
      <c r="I48" s="10"/>
      <c r="J48" s="10">
        <f t="shared" si="0"/>
        <v>0</v>
      </c>
      <c r="K48" s="11"/>
    </row>
    <row r="49" spans="1:11">
      <c r="A49" s="8"/>
      <c r="B49" s="12"/>
      <c r="C49" s="10">
        <f t="shared" si="3"/>
        <v>0</v>
      </c>
      <c r="D49" s="8"/>
      <c r="E49" s="68"/>
      <c r="F49" s="68"/>
      <c r="G49" s="10"/>
      <c r="H49" s="10">
        <f t="shared" si="2"/>
        <v>0</v>
      </c>
      <c r="I49" s="10"/>
      <c r="J49" s="10">
        <f t="shared" si="0"/>
        <v>0</v>
      </c>
      <c r="K49" s="11"/>
    </row>
    <row r="50" spans="1:11">
      <c r="A50" s="8"/>
      <c r="B50" s="12"/>
      <c r="C50" s="10">
        <f t="shared" si="3"/>
        <v>0</v>
      </c>
      <c r="D50" s="8"/>
      <c r="E50" s="68"/>
      <c r="F50" s="68"/>
      <c r="G50" s="10"/>
      <c r="H50" s="10">
        <f t="shared" si="2"/>
        <v>0</v>
      </c>
      <c r="I50" s="10"/>
      <c r="J50" s="10">
        <f t="shared" si="0"/>
        <v>0</v>
      </c>
      <c r="K50" s="11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3520</v>
      </c>
      <c r="I51" s="20">
        <f>SUM(I1:I50)</f>
        <v>3520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topLeftCell="A28"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19" activePane="bottomLeft" state="frozen"/>
      <selection pane="bottomLeft" activeCell="K19" sqref="K19"/>
    </sheetView>
  </sheetViews>
  <sheetFormatPr defaultRowHeight="14.25"/>
  <cols>
    <col min="1" max="1" width="10.375" style="2" customWidth="1"/>
    <col min="2" max="2" width="11.5" style="5" customWidth="1"/>
    <col min="3" max="3" width="12.875" style="30" customWidth="1"/>
    <col min="4" max="4" width="24.625" style="2" customWidth="1"/>
    <col min="5" max="5" width="6.75" style="2" customWidth="1"/>
    <col min="6" max="6" width="5.375" style="2" customWidth="1"/>
    <col min="7" max="7" width="9.875" style="30" customWidth="1"/>
    <col min="8" max="8" width="13.25" style="30" customWidth="1"/>
    <col min="9" max="9" width="11.375" style="30" customWidth="1"/>
    <col min="10" max="10" width="16.75" style="30" customWidth="1"/>
    <col min="11" max="11" width="10.625" style="2" customWidth="1"/>
    <col min="12" max="12" width="9" style="34" customWidth="1"/>
    <col min="13" max="16384" width="9" style="34"/>
  </cols>
  <sheetData>
    <row r="1" spans="1:11" ht="33.75" customHeight="1">
      <c r="A1" s="429" t="s">
        <v>506</v>
      </c>
      <c r="B1" s="403"/>
      <c r="C1" s="456"/>
      <c r="D1" s="429"/>
      <c r="E1" s="429"/>
      <c r="F1" s="429"/>
      <c r="G1" s="456"/>
      <c r="H1" s="456"/>
      <c r="I1" s="456"/>
      <c r="J1" s="456"/>
    </row>
    <row r="2" spans="1:11" s="7" customFormat="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 s="7" customFormat="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 s="7" customFormat="1">
      <c r="A4" s="8" t="s">
        <v>507</v>
      </c>
      <c r="B4" s="12">
        <v>44416</v>
      </c>
      <c r="C4" s="10">
        <v>0</v>
      </c>
      <c r="D4" s="8" t="s">
        <v>508</v>
      </c>
      <c r="E4" s="11">
        <v>25</v>
      </c>
      <c r="F4" s="11">
        <v>3</v>
      </c>
      <c r="G4" s="10">
        <v>200</v>
      </c>
      <c r="H4" s="10">
        <f>F4*G4</f>
        <v>600</v>
      </c>
      <c r="I4" s="22"/>
      <c r="J4" s="10">
        <f t="shared" ref="J4:J50" si="0">C4+H4-I4</f>
        <v>600</v>
      </c>
      <c r="K4" s="23" t="s">
        <v>443</v>
      </c>
    </row>
    <row r="5" spans="1:11" s="7" customFormat="1">
      <c r="A5" s="8"/>
      <c r="B5" s="12"/>
      <c r="C5" s="10">
        <f>J4</f>
        <v>600</v>
      </c>
      <c r="D5" s="8"/>
      <c r="E5" s="11"/>
      <c r="F5" s="11"/>
      <c r="G5" s="10"/>
      <c r="H5" s="10">
        <f>F5*G5</f>
        <v>0</v>
      </c>
      <c r="I5" s="22"/>
      <c r="J5" s="10">
        <f t="shared" si="0"/>
        <v>600</v>
      </c>
      <c r="K5" s="23"/>
    </row>
    <row r="6" spans="1:11" s="7" customFormat="1">
      <c r="A6" s="14"/>
      <c r="B6" s="12"/>
      <c r="C6" s="10">
        <f t="shared" ref="C6:C21" si="1">J5</f>
        <v>600</v>
      </c>
      <c r="D6" s="8"/>
      <c r="E6" s="11"/>
      <c r="F6" s="11"/>
      <c r="G6" s="10"/>
      <c r="H6" s="10">
        <f t="shared" ref="H6:H50" si="2">F6*G6</f>
        <v>0</v>
      </c>
      <c r="I6" s="22"/>
      <c r="J6" s="10">
        <f t="shared" si="0"/>
        <v>600</v>
      </c>
      <c r="K6" s="23"/>
    </row>
    <row r="7" spans="1:11" s="7" customFormat="1">
      <c r="A7" s="14"/>
      <c r="B7" s="12"/>
      <c r="C7" s="10">
        <f t="shared" si="1"/>
        <v>600</v>
      </c>
      <c r="D7" s="8"/>
      <c r="E7" s="11"/>
      <c r="F7" s="11"/>
      <c r="G7" s="10"/>
      <c r="H7" s="10">
        <f t="shared" si="2"/>
        <v>0</v>
      </c>
      <c r="I7" s="22"/>
      <c r="J7" s="10">
        <f t="shared" si="0"/>
        <v>600</v>
      </c>
      <c r="K7" s="23"/>
    </row>
    <row r="8" spans="1:11" s="7" customFormat="1">
      <c r="A8" s="14"/>
      <c r="B8" s="12"/>
      <c r="C8" s="10">
        <f t="shared" si="1"/>
        <v>600</v>
      </c>
      <c r="D8" s="8"/>
      <c r="E8" s="11"/>
      <c r="F8" s="11"/>
      <c r="G8" s="10"/>
      <c r="H8" s="10">
        <f t="shared" si="2"/>
        <v>0</v>
      </c>
      <c r="I8" s="22"/>
      <c r="J8" s="10">
        <f t="shared" si="0"/>
        <v>600</v>
      </c>
      <c r="K8" s="23"/>
    </row>
    <row r="9" spans="1:11" s="7" customFormat="1">
      <c r="A9" s="14"/>
      <c r="B9" s="12"/>
      <c r="C9" s="10">
        <f t="shared" si="1"/>
        <v>600</v>
      </c>
      <c r="D9" s="8"/>
      <c r="E9" s="11"/>
      <c r="F9" s="11"/>
      <c r="G9" s="10"/>
      <c r="H9" s="10">
        <f t="shared" si="2"/>
        <v>0</v>
      </c>
      <c r="I9" s="22"/>
      <c r="J9" s="10">
        <f t="shared" si="0"/>
        <v>600</v>
      </c>
      <c r="K9" s="23"/>
    </row>
    <row r="10" spans="1:11" s="7" customFormat="1">
      <c r="A10" s="15"/>
      <c r="B10" s="12"/>
      <c r="C10" s="10">
        <f t="shared" si="1"/>
        <v>600</v>
      </c>
      <c r="D10" s="8"/>
      <c r="E10" s="11"/>
      <c r="F10" s="11"/>
      <c r="G10" s="10"/>
      <c r="H10" s="10">
        <f t="shared" si="2"/>
        <v>0</v>
      </c>
      <c r="I10" s="22"/>
      <c r="J10" s="10">
        <f t="shared" si="0"/>
        <v>600</v>
      </c>
      <c r="K10" s="23"/>
    </row>
    <row r="11" spans="1:11" s="1" customFormat="1">
      <c r="A11" s="15"/>
      <c r="B11" s="16"/>
      <c r="C11" s="10">
        <f t="shared" si="1"/>
        <v>600</v>
      </c>
      <c r="D11" s="31"/>
      <c r="E11" s="32"/>
      <c r="F11" s="32"/>
      <c r="G11" s="22"/>
      <c r="H11" s="10">
        <f t="shared" si="2"/>
        <v>0</v>
      </c>
      <c r="I11" s="22"/>
      <c r="J11" s="10">
        <f t="shared" si="0"/>
        <v>600</v>
      </c>
      <c r="K11" s="24"/>
    </row>
    <row r="12" spans="1:11" s="7" customFormat="1">
      <c r="A12" s="14"/>
      <c r="B12" s="12"/>
      <c r="C12" s="10">
        <f t="shared" si="1"/>
        <v>600</v>
      </c>
      <c r="D12" s="8"/>
      <c r="E12" s="11"/>
      <c r="F12" s="11"/>
      <c r="G12" s="10"/>
      <c r="H12" s="10">
        <f t="shared" si="2"/>
        <v>0</v>
      </c>
      <c r="I12" s="22"/>
      <c r="J12" s="10">
        <f t="shared" si="0"/>
        <v>600</v>
      </c>
      <c r="K12" s="23"/>
    </row>
    <row r="13" spans="1:11" s="7" customFormat="1">
      <c r="A13" s="14"/>
      <c r="B13" s="12"/>
      <c r="C13" s="10">
        <f t="shared" si="1"/>
        <v>600</v>
      </c>
      <c r="D13" s="8"/>
      <c r="E13" s="11"/>
      <c r="F13" s="11"/>
      <c r="G13" s="10"/>
      <c r="H13" s="10">
        <f t="shared" si="2"/>
        <v>0</v>
      </c>
      <c r="I13" s="22"/>
      <c r="J13" s="10">
        <f t="shared" si="0"/>
        <v>600</v>
      </c>
      <c r="K13" s="23"/>
    </row>
    <row r="14" spans="1:11" s="7" customFormat="1">
      <c r="A14" s="14"/>
      <c r="B14" s="12"/>
      <c r="C14" s="10">
        <f t="shared" si="1"/>
        <v>600</v>
      </c>
      <c r="D14" s="8"/>
      <c r="E14" s="11"/>
      <c r="F14" s="11"/>
      <c r="G14" s="10"/>
      <c r="H14" s="10">
        <f t="shared" si="2"/>
        <v>0</v>
      </c>
      <c r="I14" s="10"/>
      <c r="J14" s="10">
        <f t="shared" si="0"/>
        <v>600</v>
      </c>
      <c r="K14" s="23"/>
    </row>
    <row r="15" spans="1:11" s="7" customFormat="1">
      <c r="A15" s="8"/>
      <c r="B15" s="12"/>
      <c r="C15" s="10">
        <f t="shared" si="1"/>
        <v>600</v>
      </c>
      <c r="D15" s="8"/>
      <c r="E15" s="11"/>
      <c r="F15" s="11"/>
      <c r="G15" s="10"/>
      <c r="H15" s="10">
        <f t="shared" si="2"/>
        <v>0</v>
      </c>
      <c r="I15" s="10"/>
      <c r="J15" s="10">
        <f t="shared" si="0"/>
        <v>600</v>
      </c>
      <c r="K15" s="23"/>
    </row>
    <row r="16" spans="1:11" s="7" customFormat="1">
      <c r="A16" s="8"/>
      <c r="B16" s="12"/>
      <c r="C16" s="10">
        <f t="shared" si="1"/>
        <v>600</v>
      </c>
      <c r="D16" s="8"/>
      <c r="E16" s="11"/>
      <c r="F16" s="11"/>
      <c r="G16" s="10"/>
      <c r="H16" s="10">
        <f t="shared" si="2"/>
        <v>0</v>
      </c>
      <c r="I16" s="10"/>
      <c r="J16" s="10">
        <f t="shared" si="0"/>
        <v>600</v>
      </c>
      <c r="K16" s="23"/>
    </row>
    <row r="17" spans="1:11" s="7" customFormat="1">
      <c r="A17" s="8"/>
      <c r="B17" s="12"/>
      <c r="C17" s="10">
        <f t="shared" si="1"/>
        <v>600</v>
      </c>
      <c r="D17" s="8"/>
      <c r="E17" s="11"/>
      <c r="F17" s="11"/>
      <c r="G17" s="10"/>
      <c r="H17" s="10">
        <f t="shared" si="2"/>
        <v>0</v>
      </c>
      <c r="I17" s="10"/>
      <c r="J17" s="10">
        <f t="shared" si="0"/>
        <v>600</v>
      </c>
      <c r="K17" s="23"/>
    </row>
    <row r="18" spans="1:11" s="7" customFormat="1">
      <c r="A18" s="14"/>
      <c r="B18" s="12"/>
      <c r="C18" s="10">
        <f t="shared" si="1"/>
        <v>600</v>
      </c>
      <c r="D18" s="8"/>
      <c r="E18" s="11"/>
      <c r="F18" s="11"/>
      <c r="G18" s="10"/>
      <c r="H18" s="10">
        <f t="shared" si="2"/>
        <v>0</v>
      </c>
      <c r="I18" s="10"/>
      <c r="J18" s="10">
        <f t="shared" si="0"/>
        <v>600</v>
      </c>
      <c r="K18" s="23"/>
    </row>
    <row r="19" spans="1:11" s="7" customFormat="1">
      <c r="A19" s="14"/>
      <c r="B19" s="12"/>
      <c r="C19" s="10">
        <f t="shared" si="1"/>
        <v>600</v>
      </c>
      <c r="D19" s="8"/>
      <c r="E19" s="11"/>
      <c r="F19" s="11"/>
      <c r="G19" s="10"/>
      <c r="H19" s="10">
        <f t="shared" si="2"/>
        <v>0</v>
      </c>
      <c r="I19" s="10"/>
      <c r="J19" s="10">
        <f t="shared" si="0"/>
        <v>600</v>
      </c>
      <c r="K19" s="23"/>
    </row>
    <row r="20" spans="1:11" s="7" customFormat="1">
      <c r="A20" s="14"/>
      <c r="B20" s="12"/>
      <c r="C20" s="10">
        <f t="shared" si="1"/>
        <v>600</v>
      </c>
      <c r="D20" s="8"/>
      <c r="E20" s="11"/>
      <c r="F20" s="11"/>
      <c r="G20" s="10"/>
      <c r="H20" s="10">
        <f t="shared" si="2"/>
        <v>0</v>
      </c>
      <c r="I20" s="10"/>
      <c r="J20" s="10">
        <f t="shared" si="0"/>
        <v>600</v>
      </c>
      <c r="K20" s="23"/>
    </row>
    <row r="21" spans="1:11" s="7" customFormat="1">
      <c r="A21" s="8"/>
      <c r="B21" s="12"/>
      <c r="C21" s="10">
        <f t="shared" si="1"/>
        <v>600</v>
      </c>
      <c r="D21" s="8"/>
      <c r="E21" s="11"/>
      <c r="F21" s="33"/>
      <c r="G21" s="10"/>
      <c r="H21" s="10">
        <f t="shared" si="2"/>
        <v>0</v>
      </c>
      <c r="I21" s="10"/>
      <c r="J21" s="10">
        <f t="shared" si="0"/>
        <v>600</v>
      </c>
      <c r="K21" s="23"/>
    </row>
    <row r="22" spans="1:11" s="7" customFormat="1">
      <c r="A22" s="8"/>
      <c r="B22" s="12"/>
      <c r="C22" s="10">
        <f t="shared" ref="C22:C50" si="3">J21</f>
        <v>600</v>
      </c>
      <c r="D22" s="8"/>
      <c r="E22" s="11"/>
      <c r="F22" s="33"/>
      <c r="G22" s="10"/>
      <c r="H22" s="10">
        <f t="shared" si="2"/>
        <v>0</v>
      </c>
      <c r="I22" s="10"/>
      <c r="J22" s="10">
        <f t="shared" si="0"/>
        <v>600</v>
      </c>
      <c r="K22" s="23"/>
    </row>
    <row r="23" spans="1:11" s="7" customFormat="1">
      <c r="A23" s="8"/>
      <c r="B23" s="12"/>
      <c r="C23" s="10">
        <f t="shared" si="3"/>
        <v>600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600</v>
      </c>
      <c r="K23" s="23"/>
    </row>
    <row r="24" spans="1:11" s="7" customFormat="1">
      <c r="A24" s="8"/>
      <c r="B24" s="12"/>
      <c r="C24" s="10">
        <f t="shared" si="3"/>
        <v>600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600</v>
      </c>
      <c r="K24" s="23"/>
    </row>
    <row r="25" spans="1:11" s="7" customFormat="1">
      <c r="A25" s="8"/>
      <c r="B25" s="12"/>
      <c r="C25" s="10">
        <f t="shared" si="3"/>
        <v>600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600</v>
      </c>
      <c r="K25" s="23"/>
    </row>
    <row r="26" spans="1:11" s="7" customFormat="1">
      <c r="A26" s="8"/>
      <c r="B26" s="12"/>
      <c r="C26" s="10">
        <f t="shared" si="3"/>
        <v>600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600</v>
      </c>
      <c r="K26" s="23"/>
    </row>
    <row r="27" spans="1:11" s="7" customFormat="1">
      <c r="A27" s="8"/>
      <c r="B27" s="12"/>
      <c r="C27" s="10">
        <f t="shared" si="3"/>
        <v>600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600</v>
      </c>
      <c r="K27" s="23"/>
    </row>
    <row r="28" spans="1:11" s="7" customFormat="1">
      <c r="A28" s="8"/>
      <c r="B28" s="12"/>
      <c r="C28" s="10">
        <f t="shared" si="3"/>
        <v>600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600</v>
      </c>
      <c r="K28" s="23"/>
    </row>
    <row r="29" spans="1:11" s="7" customFormat="1">
      <c r="A29" s="8"/>
      <c r="B29" s="12"/>
      <c r="C29" s="10">
        <f t="shared" si="3"/>
        <v>600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600</v>
      </c>
      <c r="K29" s="23"/>
    </row>
    <row r="30" spans="1:11" s="7" customFormat="1">
      <c r="A30" s="8"/>
      <c r="B30" s="12"/>
      <c r="C30" s="10">
        <f t="shared" si="3"/>
        <v>600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600</v>
      </c>
      <c r="K30" s="23"/>
    </row>
    <row r="31" spans="1:11" s="7" customFormat="1">
      <c r="A31" s="8"/>
      <c r="B31" s="12"/>
      <c r="C31" s="10">
        <f t="shared" si="3"/>
        <v>600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600</v>
      </c>
      <c r="K31" s="23"/>
    </row>
    <row r="32" spans="1:11" s="7" customFormat="1">
      <c r="A32" s="8"/>
      <c r="B32" s="12"/>
      <c r="C32" s="10">
        <f t="shared" si="3"/>
        <v>600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600</v>
      </c>
      <c r="K32" s="23"/>
    </row>
    <row r="33" spans="1:11" s="7" customFormat="1">
      <c r="A33" s="8"/>
      <c r="B33" s="12"/>
      <c r="C33" s="10">
        <f t="shared" si="3"/>
        <v>600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600</v>
      </c>
      <c r="K33" s="23"/>
    </row>
    <row r="34" spans="1:11" s="7" customFormat="1">
      <c r="A34" s="8"/>
      <c r="B34" s="12"/>
      <c r="C34" s="10">
        <f t="shared" si="3"/>
        <v>600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600</v>
      </c>
      <c r="K34" s="23"/>
    </row>
    <row r="35" spans="1:11" s="7" customFormat="1">
      <c r="A35" s="8"/>
      <c r="B35" s="12"/>
      <c r="C35" s="10">
        <f t="shared" si="3"/>
        <v>600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600</v>
      </c>
      <c r="K35" s="23"/>
    </row>
    <row r="36" spans="1:11" s="7" customFormat="1">
      <c r="A36" s="8"/>
      <c r="B36" s="12"/>
      <c r="C36" s="10">
        <f t="shared" si="3"/>
        <v>600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600</v>
      </c>
      <c r="K36" s="23"/>
    </row>
    <row r="37" spans="1:11" s="7" customFormat="1">
      <c r="A37" s="8"/>
      <c r="B37" s="12"/>
      <c r="C37" s="10">
        <f t="shared" si="3"/>
        <v>600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600</v>
      </c>
      <c r="K37" s="23"/>
    </row>
    <row r="38" spans="1:11" s="7" customFormat="1">
      <c r="A38" s="8"/>
      <c r="B38" s="12"/>
      <c r="C38" s="10">
        <f t="shared" si="3"/>
        <v>600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600</v>
      </c>
      <c r="K38" s="23"/>
    </row>
    <row r="39" spans="1:11" s="7" customFormat="1">
      <c r="A39" s="8"/>
      <c r="B39" s="12"/>
      <c r="C39" s="10">
        <f t="shared" si="3"/>
        <v>600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600</v>
      </c>
      <c r="K39" s="23"/>
    </row>
    <row r="40" spans="1:11" s="7" customFormat="1">
      <c r="A40" s="8"/>
      <c r="B40" s="12"/>
      <c r="C40" s="10">
        <f t="shared" si="3"/>
        <v>600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600</v>
      </c>
      <c r="K40" s="23"/>
    </row>
    <row r="41" spans="1:11" s="7" customFormat="1">
      <c r="A41" s="8"/>
      <c r="B41" s="12"/>
      <c r="C41" s="10">
        <f t="shared" si="3"/>
        <v>600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600</v>
      </c>
      <c r="K41" s="23"/>
    </row>
    <row r="42" spans="1:11" s="7" customFormat="1">
      <c r="A42" s="8"/>
      <c r="B42" s="12"/>
      <c r="C42" s="10">
        <f t="shared" si="3"/>
        <v>600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600</v>
      </c>
      <c r="K42" s="23"/>
    </row>
    <row r="43" spans="1:11" s="7" customFormat="1">
      <c r="A43" s="8"/>
      <c r="B43" s="12"/>
      <c r="C43" s="10">
        <f t="shared" si="3"/>
        <v>600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600</v>
      </c>
      <c r="K43" s="23"/>
    </row>
    <row r="44" spans="1:11" s="7" customFormat="1">
      <c r="A44" s="8"/>
      <c r="B44" s="12"/>
      <c r="C44" s="10">
        <f t="shared" si="3"/>
        <v>600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600</v>
      </c>
      <c r="K44" s="23"/>
    </row>
    <row r="45" spans="1:11" s="7" customFormat="1">
      <c r="A45" s="8"/>
      <c r="B45" s="12"/>
      <c r="C45" s="10">
        <f t="shared" si="3"/>
        <v>600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600</v>
      </c>
      <c r="K45" s="23"/>
    </row>
    <row r="46" spans="1:11" s="7" customFormat="1">
      <c r="A46" s="8"/>
      <c r="B46" s="12"/>
      <c r="C46" s="10">
        <f t="shared" si="3"/>
        <v>600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600</v>
      </c>
      <c r="K46" s="23"/>
    </row>
    <row r="47" spans="1:11" s="7" customFormat="1">
      <c r="A47" s="8"/>
      <c r="B47" s="12"/>
      <c r="C47" s="10">
        <f t="shared" si="3"/>
        <v>600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600</v>
      </c>
      <c r="K47" s="23"/>
    </row>
    <row r="48" spans="1:11" s="7" customFormat="1">
      <c r="A48" s="8"/>
      <c r="B48" s="12"/>
      <c r="C48" s="10">
        <f t="shared" si="3"/>
        <v>600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600</v>
      </c>
      <c r="K48" s="23"/>
    </row>
    <row r="49" spans="1:11" s="7" customFormat="1">
      <c r="A49" s="8"/>
      <c r="B49" s="12"/>
      <c r="C49" s="10">
        <f t="shared" si="3"/>
        <v>600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600</v>
      </c>
      <c r="K49" s="23"/>
    </row>
    <row r="50" spans="1:11" s="7" customFormat="1">
      <c r="A50" s="8"/>
      <c r="B50" s="12"/>
      <c r="C50" s="10">
        <f t="shared" si="3"/>
        <v>600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600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600</v>
      </c>
      <c r="I51" s="20">
        <f>SUM(I1:I50)</f>
        <v>0</v>
      </c>
      <c r="J51" s="20">
        <f>H51-I51</f>
        <v>600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U36" sqref="U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A51" sqref="A51:IV51"/>
    </sheetView>
  </sheetViews>
  <sheetFormatPr defaultRowHeight="14.25"/>
  <cols>
    <col min="1" max="1" width="9.875" style="4" customWidth="1"/>
    <col min="2" max="2" width="10.125" style="5" customWidth="1"/>
    <col min="3" max="3" width="14.125" style="6" customWidth="1"/>
    <col min="4" max="4" width="27.5" style="2" customWidth="1"/>
    <col min="5" max="5" width="6.75" style="4" customWidth="1"/>
    <col min="6" max="6" width="5.375" style="4" customWidth="1"/>
    <col min="7" max="7" width="9.375" style="6" customWidth="1"/>
    <col min="8" max="8" width="13.25" style="6" customWidth="1"/>
    <col min="9" max="9" width="11.125" style="6" customWidth="1"/>
    <col min="10" max="10" width="16.75" style="6" customWidth="1"/>
    <col min="11" max="11" width="11.625" style="34" customWidth="1"/>
    <col min="12" max="12" width="7" style="34" customWidth="1"/>
    <col min="13" max="13" width="9" style="34" customWidth="1"/>
    <col min="14" max="15" width="9.25" style="34" bestFit="1" customWidth="1"/>
    <col min="16" max="16384" width="9" style="34"/>
  </cols>
  <sheetData>
    <row r="1" spans="1:11" ht="33.75" customHeight="1">
      <c r="A1" s="429" t="s">
        <v>509</v>
      </c>
      <c r="B1" s="403"/>
      <c r="C1" s="439"/>
      <c r="D1" s="429"/>
      <c r="E1" s="446"/>
      <c r="F1" s="446"/>
      <c r="G1" s="439"/>
      <c r="H1" s="439"/>
      <c r="I1" s="439"/>
      <c r="J1" s="439"/>
    </row>
    <row r="2" spans="1:11" s="223" customFormat="1" ht="13.5">
      <c r="A2" s="461" t="s">
        <v>1</v>
      </c>
      <c r="B2" s="463" t="s">
        <v>331</v>
      </c>
      <c r="C2" s="465" t="s">
        <v>356</v>
      </c>
      <c r="D2" s="461" t="s">
        <v>332</v>
      </c>
      <c r="E2" s="226" t="s">
        <v>333</v>
      </c>
      <c r="F2" s="430" t="s">
        <v>334</v>
      </c>
      <c r="G2" s="460"/>
      <c r="H2" s="460"/>
      <c r="I2" s="228" t="s">
        <v>329</v>
      </c>
      <c r="J2" s="465" t="s">
        <v>335</v>
      </c>
      <c r="K2" s="467" t="s">
        <v>396</v>
      </c>
    </row>
    <row r="3" spans="1:11" s="223" customFormat="1" ht="13.5">
      <c r="A3" s="462"/>
      <c r="B3" s="464"/>
      <c r="C3" s="466"/>
      <c r="D3" s="462"/>
      <c r="E3" s="229"/>
      <c r="F3" s="230" t="s">
        <v>336</v>
      </c>
      <c r="G3" s="228" t="s">
        <v>337</v>
      </c>
      <c r="H3" s="228" t="s">
        <v>338</v>
      </c>
      <c r="I3" s="228" t="s">
        <v>338</v>
      </c>
      <c r="J3" s="466"/>
      <c r="K3" s="468"/>
    </row>
    <row r="4" spans="1:11" s="133" customFormat="1" ht="13.5">
      <c r="A4" s="56">
        <v>10669</v>
      </c>
      <c r="B4" s="135">
        <v>44263</v>
      </c>
      <c r="C4" s="106">
        <v>0</v>
      </c>
      <c r="D4" s="56" t="s">
        <v>510</v>
      </c>
      <c r="E4" s="56">
        <v>18</v>
      </c>
      <c r="F4" s="56">
        <v>22</v>
      </c>
      <c r="G4" s="106">
        <v>50</v>
      </c>
      <c r="H4" s="106">
        <f>F4*G4</f>
        <v>1100</v>
      </c>
      <c r="I4" s="106"/>
      <c r="J4" s="106">
        <f t="shared" ref="J4:J50" si="0">C4+H4-I4</f>
        <v>1100</v>
      </c>
      <c r="K4" s="235" t="s">
        <v>409</v>
      </c>
    </row>
    <row r="5" spans="1:11" s="133" customFormat="1" ht="13.5">
      <c r="A5" s="56">
        <v>10669</v>
      </c>
      <c r="B5" s="135"/>
      <c r="C5" s="106">
        <f>J4</f>
        <v>1100</v>
      </c>
      <c r="D5" s="56" t="s">
        <v>511</v>
      </c>
      <c r="E5" s="56"/>
      <c r="F5" s="56"/>
      <c r="G5" s="106"/>
      <c r="H5" s="106">
        <v>-100</v>
      </c>
      <c r="I5" s="106"/>
      <c r="J5" s="106">
        <f t="shared" si="0"/>
        <v>1000</v>
      </c>
      <c r="K5" s="235"/>
    </row>
    <row r="6" spans="1:11" s="133" customFormat="1" ht="13.5">
      <c r="A6" s="56">
        <v>10669</v>
      </c>
      <c r="B6" s="135">
        <v>44263</v>
      </c>
      <c r="C6" s="106">
        <f>J5</f>
        <v>1000</v>
      </c>
      <c r="D6" s="56" t="s">
        <v>510</v>
      </c>
      <c r="E6" s="56">
        <v>5</v>
      </c>
      <c r="F6" s="56">
        <v>4</v>
      </c>
      <c r="G6" s="106">
        <v>25</v>
      </c>
      <c r="H6" s="106">
        <f t="shared" ref="H6:H14" si="1">F6*G6</f>
        <v>100</v>
      </c>
      <c r="I6" s="106"/>
      <c r="J6" s="106">
        <f t="shared" si="0"/>
        <v>1100</v>
      </c>
      <c r="K6" s="235" t="s">
        <v>512</v>
      </c>
    </row>
    <row r="7" spans="1:11" s="133" customFormat="1" ht="13.5">
      <c r="A7" s="56">
        <v>10815</v>
      </c>
      <c r="B7" s="135">
        <v>44347</v>
      </c>
      <c r="C7" s="106">
        <f t="shared" ref="C7:C21" si="2">J6</f>
        <v>1100</v>
      </c>
      <c r="D7" s="56" t="s">
        <v>513</v>
      </c>
      <c r="E7" s="56">
        <v>75</v>
      </c>
      <c r="F7" s="56">
        <v>2</v>
      </c>
      <c r="G7" s="106">
        <v>187.5</v>
      </c>
      <c r="H7" s="106">
        <f t="shared" si="1"/>
        <v>375</v>
      </c>
      <c r="I7" s="106"/>
      <c r="J7" s="106">
        <f t="shared" si="0"/>
        <v>1475</v>
      </c>
      <c r="K7" s="235" t="s">
        <v>435</v>
      </c>
    </row>
    <row r="8" spans="1:11" s="133" customFormat="1" ht="13.5">
      <c r="A8" s="56">
        <v>10815</v>
      </c>
      <c r="B8" s="135">
        <v>44347</v>
      </c>
      <c r="C8" s="106">
        <f t="shared" si="2"/>
        <v>1475</v>
      </c>
      <c r="D8" s="56" t="s">
        <v>514</v>
      </c>
      <c r="E8" s="56">
        <v>60</v>
      </c>
      <c r="F8" s="56">
        <v>1</v>
      </c>
      <c r="G8" s="106">
        <v>150</v>
      </c>
      <c r="H8" s="106">
        <f t="shared" si="1"/>
        <v>150</v>
      </c>
      <c r="I8" s="106"/>
      <c r="J8" s="106">
        <f t="shared" si="0"/>
        <v>1625</v>
      </c>
      <c r="K8" s="235" t="s">
        <v>435</v>
      </c>
    </row>
    <row r="9" spans="1:11" s="133" customFormat="1" ht="13.5">
      <c r="A9" s="56">
        <v>10815</v>
      </c>
      <c r="B9" s="135">
        <v>44347</v>
      </c>
      <c r="C9" s="106">
        <f t="shared" si="2"/>
        <v>1625</v>
      </c>
      <c r="D9" s="56" t="s">
        <v>515</v>
      </c>
      <c r="E9" s="56">
        <v>60</v>
      </c>
      <c r="F9" s="56">
        <v>1</v>
      </c>
      <c r="G9" s="106">
        <v>150</v>
      </c>
      <c r="H9" s="106">
        <f t="shared" si="1"/>
        <v>150</v>
      </c>
      <c r="I9" s="106"/>
      <c r="J9" s="106">
        <f t="shared" si="0"/>
        <v>1775</v>
      </c>
      <c r="K9" s="235" t="s">
        <v>435</v>
      </c>
    </row>
    <row r="10" spans="1:11" s="133" customFormat="1" ht="13.5">
      <c r="A10" s="56">
        <v>10815</v>
      </c>
      <c r="B10" s="135">
        <v>44347</v>
      </c>
      <c r="C10" s="106">
        <f t="shared" si="2"/>
        <v>1775</v>
      </c>
      <c r="D10" s="56" t="s">
        <v>427</v>
      </c>
      <c r="E10" s="56">
        <v>10</v>
      </c>
      <c r="F10" s="56">
        <v>1</v>
      </c>
      <c r="G10" s="106">
        <v>120</v>
      </c>
      <c r="H10" s="106">
        <f t="shared" si="1"/>
        <v>120</v>
      </c>
      <c r="I10" s="106"/>
      <c r="J10" s="106">
        <f t="shared" si="0"/>
        <v>1895</v>
      </c>
      <c r="K10" s="235" t="s">
        <v>418</v>
      </c>
    </row>
    <row r="11" spans="1:11" s="133" customFormat="1" ht="13.5">
      <c r="A11" s="56">
        <v>10815</v>
      </c>
      <c r="B11" s="135">
        <v>44347</v>
      </c>
      <c r="C11" s="106">
        <f t="shared" si="2"/>
        <v>1895</v>
      </c>
      <c r="D11" s="56" t="s">
        <v>427</v>
      </c>
      <c r="E11" s="56">
        <v>12</v>
      </c>
      <c r="F11" s="56">
        <v>1</v>
      </c>
      <c r="G11" s="106">
        <v>140</v>
      </c>
      <c r="H11" s="106">
        <f t="shared" si="1"/>
        <v>140</v>
      </c>
      <c r="I11" s="106"/>
      <c r="J11" s="106">
        <f t="shared" si="0"/>
        <v>2035</v>
      </c>
      <c r="K11" s="235" t="s">
        <v>418</v>
      </c>
    </row>
    <row r="12" spans="1:11" s="225" customFormat="1" ht="13.5">
      <c r="A12" s="231"/>
      <c r="B12" s="232"/>
      <c r="C12" s="106">
        <f t="shared" si="2"/>
        <v>2035</v>
      </c>
      <c r="D12" s="233"/>
      <c r="E12" s="233"/>
      <c r="F12" s="233"/>
      <c r="G12" s="234"/>
      <c r="H12" s="106">
        <f t="shared" si="1"/>
        <v>0</v>
      </c>
      <c r="I12" s="236"/>
      <c r="J12" s="106">
        <f t="shared" si="0"/>
        <v>2035</v>
      </c>
      <c r="K12" s="237"/>
    </row>
    <row r="13" spans="1:11" s="133" customFormat="1" ht="13.5">
      <c r="A13" s="56"/>
      <c r="B13" s="135"/>
      <c r="C13" s="106">
        <f t="shared" si="2"/>
        <v>2035</v>
      </c>
      <c r="D13" s="56"/>
      <c r="E13" s="56"/>
      <c r="F13" s="56"/>
      <c r="G13" s="106"/>
      <c r="H13" s="106">
        <f t="shared" si="1"/>
        <v>0</v>
      </c>
      <c r="I13" s="106"/>
      <c r="J13" s="106">
        <f t="shared" si="0"/>
        <v>2035</v>
      </c>
      <c r="K13" s="235"/>
    </row>
    <row r="14" spans="1:11" s="133" customFormat="1" ht="13.5">
      <c r="A14" s="56"/>
      <c r="B14" s="135"/>
      <c r="C14" s="106">
        <f t="shared" si="2"/>
        <v>2035</v>
      </c>
      <c r="D14" s="56"/>
      <c r="E14" s="56"/>
      <c r="F14" s="56"/>
      <c r="G14" s="106"/>
      <c r="H14" s="106">
        <f t="shared" si="1"/>
        <v>0</v>
      </c>
      <c r="I14" s="106"/>
      <c r="J14" s="106">
        <f t="shared" si="0"/>
        <v>2035</v>
      </c>
      <c r="K14" s="235"/>
    </row>
    <row r="15" spans="1:11" s="133" customFormat="1" ht="13.5">
      <c r="A15" s="56"/>
      <c r="B15" s="135"/>
      <c r="C15" s="106">
        <f t="shared" si="2"/>
        <v>2035</v>
      </c>
      <c r="D15" s="56"/>
      <c r="E15" s="56"/>
      <c r="F15" s="56"/>
      <c r="G15" s="106"/>
      <c r="H15" s="106">
        <f t="shared" ref="H15:H38" si="3">F15*G15</f>
        <v>0</v>
      </c>
      <c r="I15" s="106"/>
      <c r="J15" s="106">
        <f t="shared" si="0"/>
        <v>2035</v>
      </c>
      <c r="K15" s="235"/>
    </row>
    <row r="16" spans="1:11" s="133" customFormat="1" ht="13.5">
      <c r="A16" s="56"/>
      <c r="B16" s="135"/>
      <c r="C16" s="106">
        <f t="shared" si="2"/>
        <v>2035</v>
      </c>
      <c r="D16" s="56"/>
      <c r="E16" s="56"/>
      <c r="F16" s="56"/>
      <c r="G16" s="106"/>
      <c r="H16" s="106">
        <f t="shared" si="3"/>
        <v>0</v>
      </c>
      <c r="I16" s="238"/>
      <c r="J16" s="106">
        <f t="shared" si="0"/>
        <v>2035</v>
      </c>
      <c r="K16" s="235"/>
    </row>
    <row r="17" spans="1:11" s="133" customFormat="1" ht="13.5">
      <c r="A17" s="56"/>
      <c r="B17" s="135"/>
      <c r="C17" s="106">
        <f t="shared" si="2"/>
        <v>2035</v>
      </c>
      <c r="D17" s="56"/>
      <c r="E17" s="56"/>
      <c r="F17" s="56"/>
      <c r="G17" s="106"/>
      <c r="H17" s="106">
        <f t="shared" si="3"/>
        <v>0</v>
      </c>
      <c r="I17" s="106"/>
      <c r="J17" s="106">
        <f t="shared" si="0"/>
        <v>2035</v>
      </c>
      <c r="K17" s="235"/>
    </row>
    <row r="18" spans="1:11" s="133" customFormat="1" ht="13.5">
      <c r="A18" s="56"/>
      <c r="B18" s="135"/>
      <c r="C18" s="106">
        <f t="shared" si="2"/>
        <v>2035</v>
      </c>
      <c r="D18" s="56"/>
      <c r="E18" s="56"/>
      <c r="F18" s="56"/>
      <c r="G18" s="106"/>
      <c r="H18" s="106">
        <f t="shared" si="3"/>
        <v>0</v>
      </c>
      <c r="I18" s="106"/>
      <c r="J18" s="106">
        <f t="shared" si="0"/>
        <v>2035</v>
      </c>
      <c r="K18" s="235"/>
    </row>
    <row r="19" spans="1:11" s="133" customFormat="1" ht="13.5">
      <c r="A19" s="56"/>
      <c r="B19" s="135"/>
      <c r="C19" s="106">
        <f t="shared" si="2"/>
        <v>2035</v>
      </c>
      <c r="D19" s="56"/>
      <c r="E19" s="56"/>
      <c r="F19" s="56"/>
      <c r="G19" s="106"/>
      <c r="H19" s="106">
        <f t="shared" si="3"/>
        <v>0</v>
      </c>
      <c r="I19" s="106"/>
      <c r="J19" s="106">
        <f t="shared" si="0"/>
        <v>2035</v>
      </c>
      <c r="K19" s="235"/>
    </row>
    <row r="20" spans="1:11" s="133" customFormat="1" ht="13.5">
      <c r="A20" s="56"/>
      <c r="B20" s="135"/>
      <c r="C20" s="106">
        <f t="shared" si="2"/>
        <v>2035</v>
      </c>
      <c r="D20" s="56"/>
      <c r="E20" s="56"/>
      <c r="F20" s="56"/>
      <c r="G20" s="106"/>
      <c r="H20" s="106">
        <f t="shared" si="3"/>
        <v>0</v>
      </c>
      <c r="I20" s="106"/>
      <c r="J20" s="106">
        <f t="shared" si="0"/>
        <v>2035</v>
      </c>
      <c r="K20" s="235"/>
    </row>
    <row r="21" spans="1:11" s="133" customFormat="1" ht="13.5">
      <c r="A21" s="56"/>
      <c r="B21" s="135"/>
      <c r="C21" s="106">
        <f t="shared" si="2"/>
        <v>2035</v>
      </c>
      <c r="D21" s="56"/>
      <c r="E21" s="56"/>
      <c r="F21" s="56"/>
      <c r="G21" s="106"/>
      <c r="H21" s="106">
        <f t="shared" si="3"/>
        <v>0</v>
      </c>
      <c r="I21" s="106"/>
      <c r="J21" s="106">
        <f t="shared" si="0"/>
        <v>2035</v>
      </c>
      <c r="K21" s="235"/>
    </row>
    <row r="22" spans="1:11" s="133" customFormat="1" ht="13.5">
      <c r="A22" s="56"/>
      <c r="B22" s="135"/>
      <c r="C22" s="106">
        <f t="shared" ref="C22:C50" si="4">J21</f>
        <v>2035</v>
      </c>
      <c r="D22" s="56"/>
      <c r="E22" s="56"/>
      <c r="F22" s="56"/>
      <c r="G22" s="106"/>
      <c r="H22" s="106">
        <f t="shared" si="3"/>
        <v>0</v>
      </c>
      <c r="I22" s="106"/>
      <c r="J22" s="106">
        <f t="shared" si="0"/>
        <v>2035</v>
      </c>
      <c r="K22" s="235"/>
    </row>
    <row r="23" spans="1:11" s="133" customFormat="1" ht="13.5">
      <c r="A23" s="56"/>
      <c r="B23" s="135"/>
      <c r="C23" s="106">
        <f t="shared" si="4"/>
        <v>2035</v>
      </c>
      <c r="D23" s="56"/>
      <c r="E23" s="56"/>
      <c r="F23" s="56"/>
      <c r="G23" s="106"/>
      <c r="H23" s="106">
        <f t="shared" si="3"/>
        <v>0</v>
      </c>
      <c r="I23" s="106"/>
      <c r="J23" s="106">
        <f t="shared" si="0"/>
        <v>2035</v>
      </c>
      <c r="K23" s="235"/>
    </row>
    <row r="24" spans="1:11" s="133" customFormat="1" ht="13.5">
      <c r="A24" s="56"/>
      <c r="B24" s="135"/>
      <c r="C24" s="106">
        <f t="shared" si="4"/>
        <v>2035</v>
      </c>
      <c r="D24" s="131"/>
      <c r="E24" s="56"/>
      <c r="F24" s="56"/>
      <c r="G24" s="106"/>
      <c r="H24" s="106">
        <f t="shared" si="3"/>
        <v>0</v>
      </c>
      <c r="I24" s="106"/>
      <c r="J24" s="106">
        <f t="shared" si="0"/>
        <v>2035</v>
      </c>
      <c r="K24" s="235"/>
    </row>
    <row r="25" spans="1:11" s="133" customFormat="1" ht="13.5">
      <c r="A25" s="56"/>
      <c r="B25" s="135"/>
      <c r="C25" s="106">
        <f t="shared" si="4"/>
        <v>2035</v>
      </c>
      <c r="D25" s="56"/>
      <c r="E25" s="56"/>
      <c r="F25" s="56"/>
      <c r="G25" s="106"/>
      <c r="H25" s="106">
        <f t="shared" si="3"/>
        <v>0</v>
      </c>
      <c r="I25" s="106"/>
      <c r="J25" s="106">
        <f t="shared" si="0"/>
        <v>2035</v>
      </c>
      <c r="K25" s="235"/>
    </row>
    <row r="26" spans="1:11" s="133" customFormat="1" ht="13.5">
      <c r="A26" s="56"/>
      <c r="B26" s="135"/>
      <c r="C26" s="106">
        <f t="shared" si="4"/>
        <v>2035</v>
      </c>
      <c r="D26" s="56"/>
      <c r="E26" s="56"/>
      <c r="F26" s="56"/>
      <c r="G26" s="106"/>
      <c r="H26" s="106">
        <f t="shared" si="3"/>
        <v>0</v>
      </c>
      <c r="I26" s="106"/>
      <c r="J26" s="106">
        <f t="shared" si="0"/>
        <v>2035</v>
      </c>
      <c r="K26" s="235"/>
    </row>
    <row r="27" spans="1:11" s="126" customFormat="1" ht="13.5">
      <c r="A27" s="56"/>
      <c r="B27" s="58"/>
      <c r="C27" s="106">
        <f t="shared" si="4"/>
        <v>2035</v>
      </c>
      <c r="D27" s="56"/>
      <c r="E27" s="56"/>
      <c r="F27" s="56"/>
      <c r="G27" s="106"/>
      <c r="H27" s="106">
        <f t="shared" si="3"/>
        <v>0</v>
      </c>
      <c r="I27" s="106"/>
      <c r="J27" s="106">
        <f t="shared" si="0"/>
        <v>2035</v>
      </c>
      <c r="K27" s="64"/>
    </row>
    <row r="28" spans="1:11" s="126" customFormat="1" ht="13.5">
      <c r="A28" s="56"/>
      <c r="B28" s="58"/>
      <c r="C28" s="106">
        <f t="shared" si="4"/>
        <v>2035</v>
      </c>
      <c r="D28" s="56"/>
      <c r="E28" s="56"/>
      <c r="F28" s="56"/>
      <c r="G28" s="106"/>
      <c r="H28" s="106">
        <f t="shared" si="3"/>
        <v>0</v>
      </c>
      <c r="I28" s="106"/>
      <c r="J28" s="106">
        <f t="shared" si="0"/>
        <v>2035</v>
      </c>
      <c r="K28" s="64"/>
    </row>
    <row r="29" spans="1:11" s="126" customFormat="1" ht="13.5">
      <c r="A29" s="56"/>
      <c r="B29" s="58"/>
      <c r="C29" s="106">
        <f t="shared" si="4"/>
        <v>2035</v>
      </c>
      <c r="D29" s="56"/>
      <c r="E29" s="56"/>
      <c r="F29" s="56"/>
      <c r="G29" s="106"/>
      <c r="H29" s="106">
        <f t="shared" si="3"/>
        <v>0</v>
      </c>
      <c r="I29" s="106"/>
      <c r="J29" s="106">
        <f t="shared" si="0"/>
        <v>2035</v>
      </c>
      <c r="K29" s="64"/>
    </row>
    <row r="30" spans="1:11" s="126" customFormat="1" ht="13.5">
      <c r="A30" s="56"/>
      <c r="B30" s="58"/>
      <c r="C30" s="106">
        <f t="shared" si="4"/>
        <v>2035</v>
      </c>
      <c r="D30" s="56"/>
      <c r="E30" s="56"/>
      <c r="F30" s="56"/>
      <c r="G30" s="106"/>
      <c r="H30" s="106">
        <f t="shared" si="3"/>
        <v>0</v>
      </c>
      <c r="I30" s="106"/>
      <c r="J30" s="106">
        <f t="shared" si="0"/>
        <v>2035</v>
      </c>
      <c r="K30" s="64"/>
    </row>
    <row r="31" spans="1:11" s="126" customFormat="1" ht="13.5">
      <c r="A31" s="56"/>
      <c r="B31" s="58"/>
      <c r="C31" s="106">
        <f t="shared" si="4"/>
        <v>2035</v>
      </c>
      <c r="D31" s="56"/>
      <c r="E31" s="56"/>
      <c r="F31" s="56"/>
      <c r="G31" s="106"/>
      <c r="H31" s="106">
        <f t="shared" si="3"/>
        <v>0</v>
      </c>
      <c r="I31" s="106"/>
      <c r="J31" s="106">
        <f t="shared" si="0"/>
        <v>2035</v>
      </c>
      <c r="K31" s="64"/>
    </row>
    <row r="32" spans="1:11" s="126" customFormat="1" ht="13.5">
      <c r="A32" s="56"/>
      <c r="B32" s="58"/>
      <c r="C32" s="106">
        <f t="shared" si="4"/>
        <v>2035</v>
      </c>
      <c r="D32" s="56"/>
      <c r="E32" s="56"/>
      <c r="F32" s="56"/>
      <c r="G32" s="106"/>
      <c r="H32" s="106">
        <f t="shared" si="3"/>
        <v>0</v>
      </c>
      <c r="I32" s="106"/>
      <c r="J32" s="106">
        <f t="shared" si="0"/>
        <v>2035</v>
      </c>
      <c r="K32" s="64"/>
    </row>
    <row r="33" spans="1:11" s="126" customFormat="1" ht="13.5">
      <c r="A33" s="56"/>
      <c r="B33" s="58"/>
      <c r="C33" s="106">
        <f t="shared" si="4"/>
        <v>2035</v>
      </c>
      <c r="D33" s="56"/>
      <c r="E33" s="56"/>
      <c r="F33" s="56"/>
      <c r="G33" s="106"/>
      <c r="H33" s="106">
        <f t="shared" si="3"/>
        <v>0</v>
      </c>
      <c r="I33" s="106"/>
      <c r="J33" s="106">
        <f t="shared" si="0"/>
        <v>2035</v>
      </c>
      <c r="K33" s="64"/>
    </row>
    <row r="34" spans="1:11" s="126" customFormat="1" ht="13.5">
      <c r="A34" s="56"/>
      <c r="B34" s="58"/>
      <c r="C34" s="106">
        <f t="shared" si="4"/>
        <v>2035</v>
      </c>
      <c r="D34" s="56"/>
      <c r="E34" s="56"/>
      <c r="F34" s="56"/>
      <c r="G34" s="106"/>
      <c r="H34" s="106">
        <f t="shared" si="3"/>
        <v>0</v>
      </c>
      <c r="I34" s="106"/>
      <c r="J34" s="106">
        <f t="shared" si="0"/>
        <v>2035</v>
      </c>
      <c r="K34" s="64"/>
    </row>
    <row r="35" spans="1:11" s="126" customFormat="1" ht="13.5">
      <c r="A35" s="56"/>
      <c r="B35" s="58"/>
      <c r="C35" s="106">
        <f t="shared" si="4"/>
        <v>2035</v>
      </c>
      <c r="D35" s="56"/>
      <c r="E35" s="56"/>
      <c r="F35" s="56"/>
      <c r="G35" s="106"/>
      <c r="H35" s="106">
        <f t="shared" si="3"/>
        <v>0</v>
      </c>
      <c r="I35" s="106"/>
      <c r="J35" s="106">
        <f t="shared" si="0"/>
        <v>2035</v>
      </c>
      <c r="K35" s="64"/>
    </row>
    <row r="36" spans="1:11" s="133" customFormat="1" ht="13.5">
      <c r="A36" s="56"/>
      <c r="B36" s="58"/>
      <c r="C36" s="106">
        <f t="shared" si="4"/>
        <v>2035</v>
      </c>
      <c r="D36" s="56"/>
      <c r="E36" s="56"/>
      <c r="F36" s="56"/>
      <c r="G36" s="106"/>
      <c r="H36" s="106">
        <f t="shared" si="3"/>
        <v>0</v>
      </c>
      <c r="I36" s="106"/>
      <c r="J36" s="106">
        <f t="shared" si="0"/>
        <v>2035</v>
      </c>
      <c r="K36" s="64"/>
    </row>
    <row r="37" spans="1:11" s="133" customFormat="1" ht="13.5">
      <c r="A37" s="56"/>
      <c r="B37" s="58"/>
      <c r="C37" s="106">
        <f t="shared" si="4"/>
        <v>2035</v>
      </c>
      <c r="D37" s="56"/>
      <c r="E37" s="56"/>
      <c r="F37" s="56"/>
      <c r="G37" s="106"/>
      <c r="H37" s="106">
        <f t="shared" si="3"/>
        <v>0</v>
      </c>
      <c r="I37" s="106"/>
      <c r="J37" s="106">
        <f t="shared" si="0"/>
        <v>2035</v>
      </c>
      <c r="K37" s="64"/>
    </row>
    <row r="38" spans="1:11" s="133" customFormat="1" ht="13.5">
      <c r="A38" s="56"/>
      <c r="B38" s="58"/>
      <c r="C38" s="106">
        <f t="shared" si="4"/>
        <v>2035</v>
      </c>
      <c r="D38" s="56"/>
      <c r="E38" s="56"/>
      <c r="F38" s="56"/>
      <c r="G38" s="106"/>
      <c r="H38" s="106">
        <f t="shared" si="3"/>
        <v>0</v>
      </c>
      <c r="I38" s="106"/>
      <c r="J38" s="106">
        <f t="shared" si="0"/>
        <v>2035</v>
      </c>
      <c r="K38" s="64"/>
    </row>
    <row r="39" spans="1:11" s="133" customFormat="1" ht="13.5">
      <c r="A39" s="56"/>
      <c r="B39" s="58"/>
      <c r="C39" s="106">
        <f t="shared" si="4"/>
        <v>2035</v>
      </c>
      <c r="D39" s="56"/>
      <c r="E39" s="56"/>
      <c r="F39" s="56"/>
      <c r="G39" s="106"/>
      <c r="H39" s="106">
        <f t="shared" ref="H39:H50" si="5">F39*G39</f>
        <v>0</v>
      </c>
      <c r="I39" s="106"/>
      <c r="J39" s="106">
        <f t="shared" si="0"/>
        <v>2035</v>
      </c>
      <c r="K39" s="64"/>
    </row>
    <row r="40" spans="1:11" s="133" customFormat="1" ht="13.5">
      <c r="A40" s="56"/>
      <c r="B40" s="58"/>
      <c r="C40" s="106">
        <f t="shared" si="4"/>
        <v>2035</v>
      </c>
      <c r="D40" s="56"/>
      <c r="E40" s="56"/>
      <c r="F40" s="56"/>
      <c r="G40" s="106"/>
      <c r="H40" s="106">
        <f t="shared" si="5"/>
        <v>0</v>
      </c>
      <c r="I40" s="106"/>
      <c r="J40" s="106">
        <f t="shared" si="0"/>
        <v>2035</v>
      </c>
      <c r="K40" s="64"/>
    </row>
    <row r="41" spans="1:11" s="133" customFormat="1" ht="13.5">
      <c r="A41" s="56"/>
      <c r="B41" s="58"/>
      <c r="C41" s="106">
        <f t="shared" si="4"/>
        <v>2035</v>
      </c>
      <c r="D41" s="56"/>
      <c r="E41" s="56"/>
      <c r="F41" s="56"/>
      <c r="G41" s="106"/>
      <c r="H41" s="106">
        <f t="shared" si="5"/>
        <v>0</v>
      </c>
      <c r="I41" s="106"/>
      <c r="J41" s="106">
        <f t="shared" si="0"/>
        <v>2035</v>
      </c>
      <c r="K41" s="64"/>
    </row>
    <row r="42" spans="1:11" s="133" customFormat="1" ht="13.5">
      <c r="A42" s="56"/>
      <c r="B42" s="58"/>
      <c r="C42" s="106">
        <f t="shared" si="4"/>
        <v>2035</v>
      </c>
      <c r="D42" s="56"/>
      <c r="E42" s="56"/>
      <c r="F42" s="56"/>
      <c r="G42" s="106"/>
      <c r="H42" s="106">
        <f t="shared" si="5"/>
        <v>0</v>
      </c>
      <c r="I42" s="106"/>
      <c r="J42" s="106">
        <f t="shared" si="0"/>
        <v>2035</v>
      </c>
      <c r="K42" s="64"/>
    </row>
    <row r="43" spans="1:11" s="133" customFormat="1" ht="13.5">
      <c r="A43" s="56"/>
      <c r="B43" s="58"/>
      <c r="C43" s="106">
        <f t="shared" si="4"/>
        <v>2035</v>
      </c>
      <c r="D43" s="56"/>
      <c r="E43" s="56"/>
      <c r="F43" s="56"/>
      <c r="G43" s="106"/>
      <c r="H43" s="106">
        <f t="shared" si="5"/>
        <v>0</v>
      </c>
      <c r="I43" s="106"/>
      <c r="J43" s="106">
        <f t="shared" si="0"/>
        <v>2035</v>
      </c>
      <c r="K43" s="64"/>
    </row>
    <row r="44" spans="1:11" s="133" customFormat="1" ht="13.5">
      <c r="A44" s="56"/>
      <c r="B44" s="58"/>
      <c r="C44" s="106">
        <f t="shared" si="4"/>
        <v>2035</v>
      </c>
      <c r="D44" s="56"/>
      <c r="E44" s="56"/>
      <c r="F44" s="56"/>
      <c r="G44" s="106"/>
      <c r="H44" s="106">
        <f t="shared" si="5"/>
        <v>0</v>
      </c>
      <c r="I44" s="106"/>
      <c r="J44" s="106">
        <f t="shared" si="0"/>
        <v>2035</v>
      </c>
      <c r="K44" s="64"/>
    </row>
    <row r="45" spans="1:11" s="133" customFormat="1" ht="13.5">
      <c r="A45" s="56"/>
      <c r="B45" s="58"/>
      <c r="C45" s="106">
        <f t="shared" si="4"/>
        <v>2035</v>
      </c>
      <c r="D45" s="56"/>
      <c r="E45" s="56"/>
      <c r="F45" s="56"/>
      <c r="G45" s="106"/>
      <c r="H45" s="106">
        <f t="shared" si="5"/>
        <v>0</v>
      </c>
      <c r="I45" s="106"/>
      <c r="J45" s="106">
        <f t="shared" si="0"/>
        <v>2035</v>
      </c>
      <c r="K45" s="64"/>
    </row>
    <row r="46" spans="1:11" s="133" customFormat="1" ht="13.5">
      <c r="A46" s="56"/>
      <c r="B46" s="58"/>
      <c r="C46" s="106">
        <f t="shared" si="4"/>
        <v>2035</v>
      </c>
      <c r="D46" s="56"/>
      <c r="E46" s="56"/>
      <c r="F46" s="56"/>
      <c r="G46" s="106"/>
      <c r="H46" s="106">
        <f t="shared" si="5"/>
        <v>0</v>
      </c>
      <c r="I46" s="106"/>
      <c r="J46" s="106">
        <f t="shared" si="0"/>
        <v>2035</v>
      </c>
      <c r="K46" s="64"/>
    </row>
    <row r="47" spans="1:11" s="133" customFormat="1" ht="13.5">
      <c r="A47" s="56"/>
      <c r="B47" s="58"/>
      <c r="C47" s="106">
        <f t="shared" si="4"/>
        <v>2035</v>
      </c>
      <c r="D47" s="56"/>
      <c r="E47" s="56"/>
      <c r="F47" s="56"/>
      <c r="G47" s="106"/>
      <c r="H47" s="106">
        <f t="shared" si="5"/>
        <v>0</v>
      </c>
      <c r="I47" s="106"/>
      <c r="J47" s="106">
        <f t="shared" si="0"/>
        <v>2035</v>
      </c>
      <c r="K47" s="64"/>
    </row>
    <row r="48" spans="1:11" s="133" customFormat="1" ht="13.5">
      <c r="A48" s="56"/>
      <c r="B48" s="58"/>
      <c r="C48" s="106">
        <f t="shared" si="4"/>
        <v>2035</v>
      </c>
      <c r="D48" s="56"/>
      <c r="E48" s="56"/>
      <c r="F48" s="56"/>
      <c r="G48" s="106"/>
      <c r="H48" s="106">
        <f t="shared" si="5"/>
        <v>0</v>
      </c>
      <c r="I48" s="106"/>
      <c r="J48" s="106">
        <f t="shared" si="0"/>
        <v>2035</v>
      </c>
      <c r="K48" s="64"/>
    </row>
    <row r="49" spans="1:11" s="133" customFormat="1" ht="13.5">
      <c r="A49" s="56"/>
      <c r="B49" s="58"/>
      <c r="C49" s="106">
        <f t="shared" si="4"/>
        <v>2035</v>
      </c>
      <c r="D49" s="56"/>
      <c r="E49" s="56"/>
      <c r="F49" s="56"/>
      <c r="G49" s="106"/>
      <c r="H49" s="106">
        <f t="shared" si="5"/>
        <v>0</v>
      </c>
      <c r="I49" s="106"/>
      <c r="J49" s="106">
        <f t="shared" si="0"/>
        <v>2035</v>
      </c>
      <c r="K49" s="64"/>
    </row>
    <row r="50" spans="1:11" s="133" customFormat="1" ht="13.5">
      <c r="A50" s="56"/>
      <c r="B50" s="58"/>
      <c r="C50" s="106">
        <f t="shared" si="4"/>
        <v>2035</v>
      </c>
      <c r="D50" s="56"/>
      <c r="E50" s="56"/>
      <c r="F50" s="56"/>
      <c r="G50" s="106"/>
      <c r="H50" s="106">
        <f t="shared" si="5"/>
        <v>0</v>
      </c>
      <c r="I50" s="106"/>
      <c r="J50" s="106">
        <f t="shared" si="0"/>
        <v>2035</v>
      </c>
      <c r="K50" s="64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2035</v>
      </c>
      <c r="I51" s="20">
        <f>SUM(I1:I50)</f>
        <v>0</v>
      </c>
      <c r="J51" s="20">
        <f>H51-I51</f>
        <v>2035</v>
      </c>
      <c r="K51" s="25"/>
    </row>
  </sheetData>
  <autoFilter ref="A3:M51"/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"/>
  <sheetViews>
    <sheetView zoomScaleSheetLayoutView="100" workbookViewId="0">
      <selection activeCell="A51" sqref="A51:IV51"/>
    </sheetView>
  </sheetViews>
  <sheetFormatPr defaultRowHeight="14.25"/>
  <cols>
    <col min="1" max="1" width="12.625" style="2" customWidth="1"/>
    <col min="2" max="2" width="10.125" style="5" customWidth="1"/>
    <col min="3" max="3" width="13.625" style="6" customWidth="1"/>
    <col min="4" max="4" width="16.75" style="2" customWidth="1"/>
    <col min="5" max="5" width="7.625" style="2" customWidth="1"/>
    <col min="6" max="6" width="9" style="2" customWidth="1"/>
    <col min="7" max="7" width="11.5" style="6" customWidth="1"/>
    <col min="8" max="8" width="13.25" style="6" customWidth="1"/>
    <col min="9" max="9" width="12.75" style="6" customWidth="1"/>
    <col min="10" max="10" width="16.75" style="6" customWidth="1"/>
    <col min="11" max="11" width="12.125" style="7" customWidth="1"/>
    <col min="12" max="16384" width="9" style="7"/>
  </cols>
  <sheetData>
    <row r="1" spans="1:11" ht="33.75" customHeight="1">
      <c r="A1" s="429" t="s">
        <v>516</v>
      </c>
      <c r="B1" s="403"/>
      <c r="C1" s="439"/>
      <c r="D1" s="429"/>
      <c r="E1" s="429"/>
      <c r="F1" s="429"/>
      <c r="G1" s="439"/>
      <c r="H1" s="439"/>
      <c r="I1" s="439"/>
      <c r="J1" s="439"/>
    </row>
    <row r="2" spans="1:11" ht="20.25" customHeight="1">
      <c r="A2" s="408" t="s">
        <v>1</v>
      </c>
      <c r="B2" s="410" t="s">
        <v>331</v>
      </c>
      <c r="C2" s="441" t="s">
        <v>356</v>
      </c>
      <c r="D2" s="408" t="s">
        <v>332</v>
      </c>
      <c r="E2" s="27" t="s">
        <v>333</v>
      </c>
      <c r="F2" s="406" t="s">
        <v>334</v>
      </c>
      <c r="G2" s="440"/>
      <c r="H2" s="440"/>
      <c r="I2" s="10" t="s">
        <v>329</v>
      </c>
      <c r="J2" s="441" t="s">
        <v>335</v>
      </c>
      <c r="K2" s="449" t="s">
        <v>396</v>
      </c>
    </row>
    <row r="3" spans="1:11" ht="20.25" customHeight="1">
      <c r="A3" s="409"/>
      <c r="B3" s="411"/>
      <c r="C3" s="442"/>
      <c r="D3" s="409"/>
      <c r="E3" s="29"/>
      <c r="F3" s="11" t="s">
        <v>336</v>
      </c>
      <c r="G3" s="10" t="s">
        <v>337</v>
      </c>
      <c r="H3" s="10" t="s">
        <v>338</v>
      </c>
      <c r="I3" s="10" t="s">
        <v>338</v>
      </c>
      <c r="J3" s="442"/>
      <c r="K3" s="449"/>
    </row>
    <row r="4" spans="1:11" ht="20.25" customHeight="1">
      <c r="A4" s="11"/>
      <c r="B4" s="9"/>
      <c r="C4" s="10">
        <v>0</v>
      </c>
      <c r="D4" s="8"/>
      <c r="E4" s="11"/>
      <c r="F4" s="11"/>
      <c r="G4" s="10"/>
      <c r="H4" s="10">
        <f>F4*G4</f>
        <v>0</v>
      </c>
      <c r="I4" s="10"/>
      <c r="J4" s="10">
        <f t="shared" ref="J4:J50" si="0">C4+H4-I4</f>
        <v>0</v>
      </c>
      <c r="K4" s="23"/>
    </row>
    <row r="5" spans="1:11" ht="20.25" customHeight="1">
      <c r="A5" s="29"/>
      <c r="B5" s="9"/>
      <c r="C5" s="10">
        <f>J4</f>
        <v>0</v>
      </c>
      <c r="D5" s="8"/>
      <c r="E5" s="11"/>
      <c r="F5" s="11"/>
      <c r="G5" s="10"/>
      <c r="H5" s="10">
        <f>F5*G5</f>
        <v>0</v>
      </c>
      <c r="I5" s="10"/>
      <c r="J5" s="10">
        <f t="shared" si="0"/>
        <v>0</v>
      </c>
      <c r="K5" s="23"/>
    </row>
    <row r="6" spans="1:11" ht="20.25" customHeight="1">
      <c r="A6" s="139"/>
      <c r="B6" s="9"/>
      <c r="C6" s="10">
        <f t="shared" ref="C6:C21" si="1">J5</f>
        <v>0</v>
      </c>
      <c r="D6" s="8"/>
      <c r="E6" s="11"/>
      <c r="F6" s="11"/>
      <c r="G6" s="10"/>
      <c r="H6" s="10">
        <f t="shared" ref="H6:H13" si="2">F6*G6</f>
        <v>0</v>
      </c>
      <c r="I6" s="10"/>
      <c r="J6" s="10">
        <f t="shared" si="0"/>
        <v>0</v>
      </c>
      <c r="K6" s="23"/>
    </row>
    <row r="7" spans="1:11" ht="20.25" customHeight="1">
      <c r="A7" s="139"/>
      <c r="B7" s="9"/>
      <c r="C7" s="10">
        <f t="shared" si="1"/>
        <v>0</v>
      </c>
      <c r="D7" s="8"/>
      <c r="E7" s="11"/>
      <c r="F7" s="11"/>
      <c r="G7" s="10"/>
      <c r="H7" s="10">
        <f t="shared" si="2"/>
        <v>0</v>
      </c>
      <c r="I7" s="10"/>
      <c r="J7" s="10">
        <f t="shared" si="0"/>
        <v>0</v>
      </c>
      <c r="K7" s="23"/>
    </row>
    <row r="8" spans="1:11" ht="20.25" customHeight="1">
      <c r="A8" s="11"/>
      <c r="B8" s="9"/>
      <c r="C8" s="10">
        <f t="shared" si="1"/>
        <v>0</v>
      </c>
      <c r="D8" s="8"/>
      <c r="E8" s="11"/>
      <c r="F8" s="11"/>
      <c r="G8" s="10"/>
      <c r="H8" s="10">
        <f t="shared" si="2"/>
        <v>0</v>
      </c>
      <c r="I8" s="10"/>
      <c r="J8" s="10">
        <f t="shared" si="0"/>
        <v>0</v>
      </c>
      <c r="K8" s="23"/>
    </row>
    <row r="9" spans="1:11" ht="20.25" customHeight="1">
      <c r="A9" s="11"/>
      <c r="B9" s="9"/>
      <c r="C9" s="10">
        <f t="shared" si="1"/>
        <v>0</v>
      </c>
      <c r="D9" s="8"/>
      <c r="E9" s="11"/>
      <c r="F9" s="11"/>
      <c r="G9" s="10"/>
      <c r="H9" s="10">
        <f t="shared" si="2"/>
        <v>0</v>
      </c>
      <c r="I9" s="10"/>
      <c r="J9" s="10">
        <f t="shared" si="0"/>
        <v>0</v>
      </c>
      <c r="K9" s="23"/>
    </row>
    <row r="10" spans="1:11" ht="20.25" customHeight="1">
      <c r="A10" s="11"/>
      <c r="B10" s="9"/>
      <c r="C10" s="10">
        <f t="shared" si="1"/>
        <v>0</v>
      </c>
      <c r="D10" s="8"/>
      <c r="E10" s="11"/>
      <c r="F10" s="11"/>
      <c r="G10" s="10"/>
      <c r="H10" s="10">
        <f t="shared" si="2"/>
        <v>0</v>
      </c>
      <c r="I10" s="10"/>
      <c r="J10" s="10">
        <f t="shared" si="0"/>
        <v>0</v>
      </c>
      <c r="K10" s="23"/>
    </row>
    <row r="11" spans="1:11" ht="20.25" customHeight="1">
      <c r="A11" s="11"/>
      <c r="B11" s="9"/>
      <c r="C11" s="10">
        <f t="shared" si="1"/>
        <v>0</v>
      </c>
      <c r="D11" s="8"/>
      <c r="E11" s="11"/>
      <c r="F11" s="11"/>
      <c r="G11" s="10"/>
      <c r="H11" s="10">
        <f t="shared" si="2"/>
        <v>0</v>
      </c>
      <c r="I11" s="22"/>
      <c r="J11" s="10">
        <f t="shared" si="0"/>
        <v>0</v>
      </c>
      <c r="K11" s="23"/>
    </row>
    <row r="12" spans="1:11" ht="20.25" customHeight="1">
      <c r="A12" s="11"/>
      <c r="B12" s="9"/>
      <c r="C12" s="10">
        <f t="shared" si="1"/>
        <v>0</v>
      </c>
      <c r="D12" s="8"/>
      <c r="E12" s="11"/>
      <c r="F12" s="11"/>
      <c r="G12" s="10"/>
      <c r="H12" s="10">
        <f t="shared" si="2"/>
        <v>0</v>
      </c>
      <c r="I12" s="22"/>
      <c r="J12" s="10">
        <f t="shared" si="0"/>
        <v>0</v>
      </c>
      <c r="K12" s="23"/>
    </row>
    <row r="13" spans="1:11" ht="20.25" customHeight="1">
      <c r="A13" s="11"/>
      <c r="B13" s="9"/>
      <c r="C13" s="10">
        <f t="shared" si="1"/>
        <v>0</v>
      </c>
      <c r="D13" s="8"/>
      <c r="E13" s="11"/>
      <c r="F13" s="11"/>
      <c r="G13" s="10"/>
      <c r="H13" s="10">
        <f t="shared" si="2"/>
        <v>0</v>
      </c>
      <c r="I13" s="10"/>
      <c r="J13" s="10">
        <f t="shared" si="0"/>
        <v>0</v>
      </c>
      <c r="K13" s="23"/>
    </row>
    <row r="14" spans="1:11" ht="20.25" customHeight="1">
      <c r="A14" s="11"/>
      <c r="B14" s="9"/>
      <c r="C14" s="10">
        <f t="shared" si="1"/>
        <v>0</v>
      </c>
      <c r="D14" s="11"/>
      <c r="E14" s="11"/>
      <c r="F14" s="11"/>
      <c r="G14" s="10"/>
      <c r="H14" s="10">
        <f t="shared" ref="H14:H50" si="3">F14*G14</f>
        <v>0</v>
      </c>
      <c r="I14" s="10"/>
      <c r="J14" s="10">
        <f t="shared" si="0"/>
        <v>0</v>
      </c>
      <c r="K14" s="23"/>
    </row>
    <row r="15" spans="1:11" ht="20.25" customHeight="1">
      <c r="A15" s="11"/>
      <c r="B15" s="9"/>
      <c r="C15" s="10">
        <f t="shared" si="1"/>
        <v>0</v>
      </c>
      <c r="D15" s="11"/>
      <c r="E15" s="11"/>
      <c r="F15" s="11"/>
      <c r="G15" s="10"/>
      <c r="H15" s="10">
        <f t="shared" si="3"/>
        <v>0</v>
      </c>
      <c r="I15" s="10"/>
      <c r="J15" s="10">
        <f t="shared" si="0"/>
        <v>0</v>
      </c>
      <c r="K15" s="23"/>
    </row>
    <row r="16" spans="1:11" ht="20.25" customHeight="1">
      <c r="A16" s="11"/>
      <c r="B16" s="9"/>
      <c r="C16" s="10">
        <f t="shared" si="1"/>
        <v>0</v>
      </c>
      <c r="D16" s="11"/>
      <c r="E16" s="11"/>
      <c r="F16" s="11"/>
      <c r="G16" s="10"/>
      <c r="H16" s="10">
        <f t="shared" si="3"/>
        <v>0</v>
      </c>
      <c r="I16" s="10"/>
      <c r="J16" s="10">
        <f t="shared" si="0"/>
        <v>0</v>
      </c>
      <c r="K16" s="23"/>
    </row>
    <row r="17" spans="1:13" ht="20.25" customHeight="1">
      <c r="A17" s="11"/>
      <c r="B17" s="9"/>
      <c r="C17" s="10">
        <f t="shared" si="1"/>
        <v>0</v>
      </c>
      <c r="D17" s="11"/>
      <c r="E17" s="11"/>
      <c r="F17" s="11"/>
      <c r="G17" s="10"/>
      <c r="H17" s="10">
        <f t="shared" si="3"/>
        <v>0</v>
      </c>
      <c r="I17" s="10"/>
      <c r="J17" s="10">
        <f t="shared" si="0"/>
        <v>0</v>
      </c>
      <c r="K17" s="23"/>
    </row>
    <row r="18" spans="1:13" ht="20.25" customHeight="1">
      <c r="A18" s="11"/>
      <c r="B18" s="9"/>
      <c r="C18" s="10">
        <f t="shared" si="1"/>
        <v>0</v>
      </c>
      <c r="D18" s="11"/>
      <c r="E18" s="11"/>
      <c r="F18" s="11"/>
      <c r="G18" s="10"/>
      <c r="H18" s="10">
        <f t="shared" si="3"/>
        <v>0</v>
      </c>
      <c r="I18" s="10"/>
      <c r="J18" s="10">
        <f t="shared" si="0"/>
        <v>0</v>
      </c>
      <c r="K18" s="23"/>
      <c r="M18" s="141"/>
    </row>
    <row r="19" spans="1:13" ht="20.25" customHeight="1">
      <c r="A19" s="11"/>
      <c r="B19" s="9"/>
      <c r="C19" s="10">
        <f t="shared" si="1"/>
        <v>0</v>
      </c>
      <c r="D19" s="11"/>
      <c r="E19" s="11"/>
      <c r="F19" s="11"/>
      <c r="G19" s="10"/>
      <c r="H19" s="10">
        <f t="shared" si="3"/>
        <v>0</v>
      </c>
      <c r="I19" s="10"/>
      <c r="J19" s="10">
        <f t="shared" si="0"/>
        <v>0</v>
      </c>
      <c r="K19" s="23"/>
    </row>
    <row r="20" spans="1:13" ht="20.25" customHeight="1">
      <c r="A20" s="11"/>
      <c r="B20" s="9"/>
      <c r="C20" s="10">
        <f t="shared" si="1"/>
        <v>0</v>
      </c>
      <c r="E20" s="11"/>
      <c r="F20" s="11"/>
      <c r="G20" s="10"/>
      <c r="H20" s="10">
        <f t="shared" si="3"/>
        <v>0</v>
      </c>
      <c r="I20" s="10"/>
      <c r="J20" s="10">
        <f t="shared" si="0"/>
        <v>0</v>
      </c>
      <c r="K20" s="23"/>
    </row>
    <row r="21" spans="1:13" ht="20.25" customHeight="1">
      <c r="A21" s="11"/>
      <c r="B21" s="9"/>
      <c r="C21" s="10">
        <f t="shared" si="1"/>
        <v>0</v>
      </c>
      <c r="D21" s="11"/>
      <c r="E21" s="11"/>
      <c r="F21" s="11"/>
      <c r="G21" s="10"/>
      <c r="H21" s="10">
        <f t="shared" si="3"/>
        <v>0</v>
      </c>
      <c r="I21" s="10"/>
      <c r="J21" s="10">
        <f t="shared" si="0"/>
        <v>0</v>
      </c>
      <c r="K21" s="23"/>
    </row>
    <row r="22" spans="1:13">
      <c r="A22" s="11"/>
      <c r="B22" s="9"/>
      <c r="C22" s="10">
        <f t="shared" ref="C22:C50" si="4">J21</f>
        <v>0</v>
      </c>
      <c r="D22" s="11"/>
      <c r="E22" s="11"/>
      <c r="F22" s="11"/>
      <c r="G22" s="10"/>
      <c r="H22" s="10">
        <f t="shared" si="3"/>
        <v>0</v>
      </c>
      <c r="I22" s="10"/>
      <c r="J22" s="10">
        <f t="shared" si="0"/>
        <v>0</v>
      </c>
      <c r="K22" s="23"/>
    </row>
    <row r="23" spans="1:13" ht="20.25" customHeight="1">
      <c r="A23" s="11"/>
      <c r="B23" s="9"/>
      <c r="C23" s="10">
        <f t="shared" si="4"/>
        <v>0</v>
      </c>
      <c r="D23" s="11"/>
      <c r="E23" s="11"/>
      <c r="F23" s="11"/>
      <c r="G23" s="10"/>
      <c r="H23" s="10">
        <f t="shared" si="3"/>
        <v>0</v>
      </c>
      <c r="I23" s="10"/>
      <c r="J23" s="10">
        <f t="shared" si="0"/>
        <v>0</v>
      </c>
      <c r="K23" s="23"/>
    </row>
    <row r="24" spans="1:13" ht="20.25" customHeight="1">
      <c r="A24" s="11"/>
      <c r="B24" s="9"/>
      <c r="C24" s="10">
        <f t="shared" si="4"/>
        <v>0</v>
      </c>
      <c r="D24" s="11"/>
      <c r="E24" s="11"/>
      <c r="F24" s="11"/>
      <c r="G24" s="10"/>
      <c r="H24" s="10">
        <f t="shared" si="3"/>
        <v>0</v>
      </c>
      <c r="I24" s="10"/>
      <c r="J24" s="10">
        <f t="shared" si="0"/>
        <v>0</v>
      </c>
      <c r="K24" s="23"/>
    </row>
    <row r="25" spans="1:13" ht="20.25" customHeight="1">
      <c r="A25" s="11"/>
      <c r="B25" s="9"/>
      <c r="C25" s="10">
        <f t="shared" si="4"/>
        <v>0</v>
      </c>
      <c r="D25" s="11"/>
      <c r="E25" s="11"/>
      <c r="F25" s="11"/>
      <c r="G25" s="10"/>
      <c r="H25" s="10">
        <f t="shared" si="3"/>
        <v>0</v>
      </c>
      <c r="I25" s="10"/>
      <c r="J25" s="10">
        <f t="shared" si="0"/>
        <v>0</v>
      </c>
      <c r="K25" s="23"/>
    </row>
    <row r="26" spans="1:13" ht="20.25" customHeight="1">
      <c r="A26" s="11"/>
      <c r="B26" s="9"/>
      <c r="C26" s="10">
        <f t="shared" si="4"/>
        <v>0</v>
      </c>
      <c r="D26" s="11"/>
      <c r="E26" s="11"/>
      <c r="F26" s="11"/>
      <c r="G26" s="10"/>
      <c r="H26" s="10">
        <f t="shared" si="3"/>
        <v>0</v>
      </c>
      <c r="I26" s="10"/>
      <c r="J26" s="10">
        <f t="shared" si="0"/>
        <v>0</v>
      </c>
      <c r="K26" s="23"/>
    </row>
    <row r="27" spans="1:13" ht="20.25" customHeight="1">
      <c r="A27" s="11"/>
      <c r="B27" s="9"/>
      <c r="C27" s="10">
        <f t="shared" si="4"/>
        <v>0</v>
      </c>
      <c r="D27" s="11"/>
      <c r="E27" s="11"/>
      <c r="F27" s="11"/>
      <c r="G27" s="10"/>
      <c r="H27" s="10">
        <f t="shared" si="3"/>
        <v>0</v>
      </c>
      <c r="I27" s="10"/>
      <c r="J27" s="10">
        <f t="shared" si="0"/>
        <v>0</v>
      </c>
      <c r="K27" s="23"/>
    </row>
    <row r="28" spans="1:13" ht="20.25" customHeight="1">
      <c r="A28" s="11"/>
      <c r="B28" s="9"/>
      <c r="C28" s="10">
        <f t="shared" si="4"/>
        <v>0</v>
      </c>
      <c r="D28" s="11"/>
      <c r="E28" s="11"/>
      <c r="F28" s="11"/>
      <c r="G28" s="10"/>
      <c r="H28" s="10">
        <f t="shared" si="3"/>
        <v>0</v>
      </c>
      <c r="I28" s="10"/>
      <c r="J28" s="10">
        <f t="shared" si="0"/>
        <v>0</v>
      </c>
      <c r="K28" s="23"/>
    </row>
    <row r="29" spans="1:13" ht="20.25" customHeight="1">
      <c r="A29" s="11"/>
      <c r="B29" s="9"/>
      <c r="C29" s="10">
        <f t="shared" si="4"/>
        <v>0</v>
      </c>
      <c r="D29" s="11"/>
      <c r="E29" s="11"/>
      <c r="F29" s="11"/>
      <c r="G29" s="10"/>
      <c r="H29" s="10">
        <f t="shared" si="3"/>
        <v>0</v>
      </c>
      <c r="I29" s="10"/>
      <c r="J29" s="10">
        <f t="shared" si="0"/>
        <v>0</v>
      </c>
      <c r="K29" s="23"/>
    </row>
    <row r="30" spans="1:13" ht="20.25" customHeight="1">
      <c r="A30" s="11"/>
      <c r="B30" s="9"/>
      <c r="C30" s="10">
        <f t="shared" si="4"/>
        <v>0</v>
      </c>
      <c r="D30" s="11"/>
      <c r="E30" s="11"/>
      <c r="F30" s="11"/>
      <c r="G30" s="10"/>
      <c r="H30" s="10">
        <f t="shared" si="3"/>
        <v>0</v>
      </c>
      <c r="I30" s="10"/>
      <c r="J30" s="10">
        <f t="shared" si="0"/>
        <v>0</v>
      </c>
      <c r="K30" s="23"/>
    </row>
    <row r="31" spans="1:13" ht="20.25" customHeight="1">
      <c r="A31" s="11"/>
      <c r="B31" s="9"/>
      <c r="C31" s="10">
        <f t="shared" si="4"/>
        <v>0</v>
      </c>
      <c r="D31" s="11"/>
      <c r="E31" s="11"/>
      <c r="F31" s="11"/>
      <c r="G31" s="10"/>
      <c r="H31" s="10">
        <f t="shared" si="3"/>
        <v>0</v>
      </c>
      <c r="I31" s="10"/>
      <c r="J31" s="10">
        <f t="shared" si="0"/>
        <v>0</v>
      </c>
      <c r="K31" s="23"/>
    </row>
    <row r="32" spans="1:13" ht="20.25" customHeight="1">
      <c r="A32" s="11"/>
      <c r="B32" s="9"/>
      <c r="C32" s="10">
        <f t="shared" si="4"/>
        <v>0</v>
      </c>
      <c r="D32" s="11"/>
      <c r="E32" s="11"/>
      <c r="F32" s="11"/>
      <c r="G32" s="10"/>
      <c r="H32" s="10">
        <f t="shared" si="3"/>
        <v>0</v>
      </c>
      <c r="I32" s="10"/>
      <c r="J32" s="10">
        <f t="shared" si="0"/>
        <v>0</v>
      </c>
      <c r="K32" s="23"/>
    </row>
    <row r="33" spans="1:11" ht="20.25" customHeight="1">
      <c r="A33" s="11"/>
      <c r="B33" s="9"/>
      <c r="C33" s="10">
        <f t="shared" si="4"/>
        <v>0</v>
      </c>
      <c r="D33" s="11"/>
      <c r="E33" s="11"/>
      <c r="F33" s="11"/>
      <c r="G33" s="10"/>
      <c r="H33" s="10">
        <f t="shared" si="3"/>
        <v>0</v>
      </c>
      <c r="I33" s="10"/>
      <c r="J33" s="10">
        <f t="shared" si="0"/>
        <v>0</v>
      </c>
      <c r="K33" s="23"/>
    </row>
    <row r="34" spans="1:11" ht="20.25" customHeight="1">
      <c r="A34" s="11"/>
      <c r="B34" s="9"/>
      <c r="C34" s="10">
        <f t="shared" si="4"/>
        <v>0</v>
      </c>
      <c r="D34" s="11"/>
      <c r="E34" s="11"/>
      <c r="F34" s="11"/>
      <c r="G34" s="10"/>
      <c r="H34" s="10">
        <f t="shared" si="3"/>
        <v>0</v>
      </c>
      <c r="I34" s="10"/>
      <c r="J34" s="10">
        <f t="shared" si="0"/>
        <v>0</v>
      </c>
      <c r="K34" s="23"/>
    </row>
    <row r="35" spans="1:11" ht="20.25" customHeight="1">
      <c r="A35" s="11"/>
      <c r="B35" s="9"/>
      <c r="C35" s="10">
        <f t="shared" si="4"/>
        <v>0</v>
      </c>
      <c r="D35" s="11"/>
      <c r="E35" s="11"/>
      <c r="F35" s="11"/>
      <c r="G35" s="10"/>
      <c r="H35" s="10">
        <f t="shared" si="3"/>
        <v>0</v>
      </c>
      <c r="I35" s="10"/>
      <c r="J35" s="10">
        <f t="shared" si="0"/>
        <v>0</v>
      </c>
      <c r="K35" s="23"/>
    </row>
    <row r="36" spans="1:11" ht="20.25" customHeight="1">
      <c r="A36" s="11"/>
      <c r="B36" s="9"/>
      <c r="C36" s="10">
        <f t="shared" si="4"/>
        <v>0</v>
      </c>
      <c r="D36" s="11"/>
      <c r="E36" s="11"/>
      <c r="F36" s="11"/>
      <c r="G36" s="10"/>
      <c r="H36" s="10">
        <f t="shared" si="3"/>
        <v>0</v>
      </c>
      <c r="I36" s="10"/>
      <c r="J36" s="10">
        <f t="shared" si="0"/>
        <v>0</v>
      </c>
      <c r="K36" s="23"/>
    </row>
    <row r="37" spans="1:11" ht="20.25" customHeight="1">
      <c r="A37" s="11"/>
      <c r="B37" s="9"/>
      <c r="C37" s="10">
        <f t="shared" si="4"/>
        <v>0</v>
      </c>
      <c r="D37" s="11"/>
      <c r="E37" s="11"/>
      <c r="F37" s="11"/>
      <c r="G37" s="10"/>
      <c r="H37" s="10">
        <f t="shared" si="3"/>
        <v>0</v>
      </c>
      <c r="I37" s="10"/>
      <c r="J37" s="10">
        <f t="shared" si="0"/>
        <v>0</v>
      </c>
      <c r="K37" s="23"/>
    </row>
    <row r="38" spans="1:11" ht="20.25" customHeight="1">
      <c r="A38" s="11"/>
      <c r="B38" s="9"/>
      <c r="C38" s="10">
        <f t="shared" si="4"/>
        <v>0</v>
      </c>
      <c r="D38" s="11"/>
      <c r="E38" s="11"/>
      <c r="F38" s="11"/>
      <c r="G38" s="10"/>
      <c r="H38" s="10">
        <f t="shared" si="3"/>
        <v>0</v>
      </c>
      <c r="I38" s="10"/>
      <c r="J38" s="10">
        <f t="shared" si="0"/>
        <v>0</v>
      </c>
      <c r="K38" s="23"/>
    </row>
    <row r="39" spans="1:11" ht="20.25" customHeight="1">
      <c r="A39" s="11"/>
      <c r="B39" s="9"/>
      <c r="C39" s="10">
        <f t="shared" si="4"/>
        <v>0</v>
      </c>
      <c r="D39" s="11"/>
      <c r="E39" s="11"/>
      <c r="F39" s="11"/>
      <c r="G39" s="10"/>
      <c r="H39" s="10">
        <f t="shared" si="3"/>
        <v>0</v>
      </c>
      <c r="I39" s="10"/>
      <c r="J39" s="10">
        <f t="shared" si="0"/>
        <v>0</v>
      </c>
      <c r="K39" s="23"/>
    </row>
    <row r="40" spans="1:11" ht="20.25" customHeight="1">
      <c r="A40" s="11"/>
      <c r="B40" s="9"/>
      <c r="C40" s="10">
        <f t="shared" si="4"/>
        <v>0</v>
      </c>
      <c r="D40" s="11"/>
      <c r="E40" s="11"/>
      <c r="F40" s="11"/>
      <c r="G40" s="10"/>
      <c r="H40" s="10">
        <f t="shared" si="3"/>
        <v>0</v>
      </c>
      <c r="I40" s="10"/>
      <c r="J40" s="10">
        <f t="shared" si="0"/>
        <v>0</v>
      </c>
      <c r="K40" s="23"/>
    </row>
    <row r="41" spans="1:11" ht="20.25" customHeight="1">
      <c r="A41" s="11"/>
      <c r="B41" s="9"/>
      <c r="C41" s="10">
        <f t="shared" si="4"/>
        <v>0</v>
      </c>
      <c r="D41" s="11"/>
      <c r="E41" s="11"/>
      <c r="F41" s="11"/>
      <c r="G41" s="10"/>
      <c r="H41" s="10">
        <f t="shared" si="3"/>
        <v>0</v>
      </c>
      <c r="I41" s="10"/>
      <c r="J41" s="10">
        <f t="shared" si="0"/>
        <v>0</v>
      </c>
      <c r="K41" s="23"/>
    </row>
    <row r="42" spans="1:11" ht="20.25" customHeight="1">
      <c r="A42" s="11"/>
      <c r="B42" s="9"/>
      <c r="C42" s="10">
        <f t="shared" si="4"/>
        <v>0</v>
      </c>
      <c r="D42" s="11"/>
      <c r="E42" s="11"/>
      <c r="F42" s="11"/>
      <c r="G42" s="10"/>
      <c r="H42" s="10">
        <f t="shared" si="3"/>
        <v>0</v>
      </c>
      <c r="I42" s="10"/>
      <c r="J42" s="10">
        <f t="shared" si="0"/>
        <v>0</v>
      </c>
      <c r="K42" s="23"/>
    </row>
    <row r="43" spans="1:11" ht="20.25" customHeight="1">
      <c r="A43" s="11"/>
      <c r="B43" s="9"/>
      <c r="C43" s="10">
        <f t="shared" si="4"/>
        <v>0</v>
      </c>
      <c r="D43" s="11"/>
      <c r="E43" s="11"/>
      <c r="F43" s="11"/>
      <c r="G43" s="10"/>
      <c r="H43" s="10">
        <f t="shared" si="3"/>
        <v>0</v>
      </c>
      <c r="I43" s="10"/>
      <c r="J43" s="10">
        <f t="shared" si="0"/>
        <v>0</v>
      </c>
      <c r="K43" s="23"/>
    </row>
    <row r="44" spans="1:11" ht="20.25" customHeight="1">
      <c r="A44" s="11"/>
      <c r="B44" s="9"/>
      <c r="C44" s="10">
        <f t="shared" si="4"/>
        <v>0</v>
      </c>
      <c r="D44" s="11"/>
      <c r="E44" s="11"/>
      <c r="F44" s="11"/>
      <c r="G44" s="10"/>
      <c r="H44" s="10">
        <f t="shared" si="3"/>
        <v>0</v>
      </c>
      <c r="I44" s="10"/>
      <c r="J44" s="10">
        <f t="shared" si="0"/>
        <v>0</v>
      </c>
      <c r="K44" s="23"/>
    </row>
    <row r="45" spans="1:11" ht="20.25" customHeight="1">
      <c r="A45" s="11"/>
      <c r="B45" s="9"/>
      <c r="C45" s="10">
        <f t="shared" si="4"/>
        <v>0</v>
      </c>
      <c r="D45" s="11"/>
      <c r="E45" s="11"/>
      <c r="F45" s="11"/>
      <c r="G45" s="10"/>
      <c r="H45" s="10">
        <f t="shared" si="3"/>
        <v>0</v>
      </c>
      <c r="I45" s="10"/>
      <c r="J45" s="10">
        <f t="shared" si="0"/>
        <v>0</v>
      </c>
      <c r="K45" s="23"/>
    </row>
    <row r="46" spans="1:11" ht="20.25" customHeight="1">
      <c r="A46" s="11"/>
      <c r="B46" s="9"/>
      <c r="C46" s="10">
        <f t="shared" si="4"/>
        <v>0</v>
      </c>
      <c r="D46" s="11"/>
      <c r="E46" s="11"/>
      <c r="F46" s="11"/>
      <c r="G46" s="10"/>
      <c r="H46" s="10">
        <f t="shared" si="3"/>
        <v>0</v>
      </c>
      <c r="I46" s="10"/>
      <c r="J46" s="10">
        <f t="shared" si="0"/>
        <v>0</v>
      </c>
      <c r="K46" s="23"/>
    </row>
    <row r="47" spans="1:11" ht="20.25" customHeight="1">
      <c r="A47" s="11"/>
      <c r="B47" s="9"/>
      <c r="C47" s="10">
        <f t="shared" si="4"/>
        <v>0</v>
      </c>
      <c r="D47" s="11"/>
      <c r="E47" s="11"/>
      <c r="F47" s="11"/>
      <c r="G47" s="10"/>
      <c r="H47" s="10">
        <f t="shared" si="3"/>
        <v>0</v>
      </c>
      <c r="I47" s="10"/>
      <c r="J47" s="10">
        <f t="shared" si="0"/>
        <v>0</v>
      </c>
      <c r="K47" s="23"/>
    </row>
    <row r="48" spans="1:11" ht="20.25" customHeight="1">
      <c r="A48" s="11"/>
      <c r="B48" s="9"/>
      <c r="C48" s="10">
        <f t="shared" si="4"/>
        <v>0</v>
      </c>
      <c r="D48" s="11"/>
      <c r="E48" s="11"/>
      <c r="F48" s="11"/>
      <c r="G48" s="10"/>
      <c r="H48" s="10">
        <f t="shared" si="3"/>
        <v>0</v>
      </c>
      <c r="I48" s="10"/>
      <c r="J48" s="10">
        <f t="shared" si="0"/>
        <v>0</v>
      </c>
      <c r="K48" s="23"/>
    </row>
    <row r="49" spans="1:11" ht="20.25" customHeight="1">
      <c r="A49" s="11"/>
      <c r="B49" s="9"/>
      <c r="C49" s="10">
        <f t="shared" si="4"/>
        <v>0</v>
      </c>
      <c r="D49" s="11"/>
      <c r="E49" s="11"/>
      <c r="F49" s="11"/>
      <c r="G49" s="10"/>
      <c r="H49" s="10">
        <f t="shared" si="3"/>
        <v>0</v>
      </c>
      <c r="I49" s="10"/>
      <c r="J49" s="10">
        <f t="shared" si="0"/>
        <v>0</v>
      </c>
      <c r="K49" s="23"/>
    </row>
    <row r="50" spans="1:11" ht="20.25" customHeight="1">
      <c r="A50" s="11"/>
      <c r="B50" s="9"/>
      <c r="C50" s="10">
        <f t="shared" si="4"/>
        <v>0</v>
      </c>
      <c r="D50" s="11"/>
      <c r="E50" s="11"/>
      <c r="F50" s="11"/>
      <c r="G50" s="10"/>
      <c r="H50" s="10">
        <f t="shared" si="3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16" activePane="bottomLeft" state="frozen"/>
      <selection pane="bottomLeft" activeCell="A51" sqref="A51:IV51"/>
    </sheetView>
  </sheetViews>
  <sheetFormatPr defaultRowHeight="14.25"/>
  <cols>
    <col min="1" max="1" width="12.625" style="2" customWidth="1"/>
    <col min="2" max="2" width="10.125" style="5" customWidth="1"/>
    <col min="3" max="3" width="13.625" style="30" customWidth="1"/>
    <col min="4" max="4" width="15.25" style="2" customWidth="1"/>
    <col min="5" max="5" width="7.625" style="2" customWidth="1"/>
    <col min="6" max="6" width="9" style="2" customWidth="1"/>
    <col min="7" max="7" width="9" style="30" customWidth="1"/>
    <col min="8" max="8" width="13.25" style="30" customWidth="1"/>
    <col min="9" max="9" width="15.125" style="30" customWidth="1"/>
    <col min="10" max="10" width="16.75" style="30" customWidth="1"/>
    <col min="11" max="11" width="12" style="34" customWidth="1"/>
    <col min="12" max="16384" width="9" style="34"/>
  </cols>
  <sheetData>
    <row r="1" spans="1:11" ht="33.75" customHeight="1">
      <c r="A1" s="429" t="s">
        <v>517</v>
      </c>
      <c r="B1" s="403"/>
      <c r="C1" s="456"/>
      <c r="D1" s="429"/>
      <c r="E1" s="429"/>
      <c r="F1" s="429"/>
      <c r="G1" s="456"/>
      <c r="H1" s="456"/>
      <c r="I1" s="456"/>
      <c r="J1" s="456"/>
    </row>
    <row r="2" spans="1:11" s="7" customFormat="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 s="7" customFormat="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 s="7" customFormat="1">
      <c r="A4" s="8"/>
      <c r="B4" s="12"/>
      <c r="C4" s="10">
        <v>0</v>
      </c>
      <c r="D4" s="8"/>
      <c r="E4" s="11"/>
      <c r="F4" s="11"/>
      <c r="G4" s="10"/>
      <c r="H4" s="10">
        <f>F4*G4</f>
        <v>0</v>
      </c>
      <c r="I4" s="22"/>
      <c r="J4" s="10"/>
      <c r="K4" s="23"/>
    </row>
    <row r="5" spans="1:11" s="7" customFormat="1">
      <c r="A5" s="8"/>
      <c r="B5" s="12"/>
      <c r="C5" s="10">
        <f>J4</f>
        <v>0</v>
      </c>
      <c r="D5" s="8"/>
      <c r="E5" s="11"/>
      <c r="F5" s="11"/>
      <c r="G5" s="10"/>
      <c r="H5" s="10">
        <f>F5*G5</f>
        <v>0</v>
      </c>
      <c r="I5" s="22"/>
      <c r="J5" s="10">
        <f t="shared" ref="J5:J50" si="0">C5+H5-I5</f>
        <v>0</v>
      </c>
      <c r="K5" s="23"/>
    </row>
    <row r="6" spans="1:11" s="7" customFormat="1">
      <c r="A6" s="14"/>
      <c r="B6" s="12"/>
      <c r="C6" s="10">
        <f t="shared" ref="C6:C16" si="1">J5</f>
        <v>0</v>
      </c>
      <c r="D6" s="8"/>
      <c r="E6" s="11"/>
      <c r="F6" s="11"/>
      <c r="G6" s="10"/>
      <c r="H6" s="10">
        <f>F6*G6</f>
        <v>0</v>
      </c>
      <c r="I6" s="22"/>
      <c r="J6" s="10">
        <f t="shared" si="0"/>
        <v>0</v>
      </c>
      <c r="K6" s="23"/>
    </row>
    <row r="7" spans="1:11" s="7" customFormat="1">
      <c r="A7" s="14"/>
      <c r="B7" s="12"/>
      <c r="C7" s="10">
        <f t="shared" si="1"/>
        <v>0</v>
      </c>
      <c r="D7" s="8"/>
      <c r="E7" s="11"/>
      <c r="F7" s="11"/>
      <c r="G7" s="10"/>
      <c r="H7" s="10">
        <f t="shared" ref="H7:H50" si="2">F7*G7</f>
        <v>0</v>
      </c>
      <c r="I7" s="22"/>
      <c r="J7" s="10">
        <f t="shared" si="0"/>
        <v>0</v>
      </c>
      <c r="K7" s="138"/>
    </row>
    <row r="8" spans="1:11" s="7" customFormat="1">
      <c r="A8" s="14"/>
      <c r="B8" s="12"/>
      <c r="C8" s="10">
        <f t="shared" si="1"/>
        <v>0</v>
      </c>
      <c r="D8" s="8"/>
      <c r="E8" s="11"/>
      <c r="F8" s="11"/>
      <c r="G8" s="10"/>
      <c r="H8" s="10">
        <f t="shared" si="2"/>
        <v>0</v>
      </c>
      <c r="I8" s="22"/>
      <c r="J8" s="10">
        <f t="shared" si="0"/>
        <v>0</v>
      </c>
      <c r="K8" s="138"/>
    </row>
    <row r="9" spans="1:11" s="7" customFormat="1">
      <c r="A9" s="14"/>
      <c r="B9" s="12"/>
      <c r="C9" s="10">
        <f t="shared" si="1"/>
        <v>0</v>
      </c>
      <c r="D9" s="8"/>
      <c r="E9" s="11"/>
      <c r="F9" s="11"/>
      <c r="G9" s="10"/>
      <c r="H9" s="10">
        <f t="shared" si="2"/>
        <v>0</v>
      </c>
      <c r="I9" s="22"/>
      <c r="J9" s="10">
        <f t="shared" si="0"/>
        <v>0</v>
      </c>
      <c r="K9" s="23"/>
    </row>
    <row r="10" spans="1:11" s="7" customFormat="1">
      <c r="A10" s="15"/>
      <c r="B10" s="12"/>
      <c r="C10" s="10">
        <f t="shared" si="1"/>
        <v>0</v>
      </c>
      <c r="D10" s="8"/>
      <c r="E10" s="11"/>
      <c r="F10" s="11"/>
      <c r="G10" s="10"/>
      <c r="H10" s="10">
        <f t="shared" si="2"/>
        <v>0</v>
      </c>
      <c r="I10" s="22"/>
      <c r="J10" s="10">
        <f t="shared" si="0"/>
        <v>0</v>
      </c>
      <c r="K10" s="23"/>
    </row>
    <row r="11" spans="1:11" s="1" customFormat="1">
      <c r="A11" s="15"/>
      <c r="B11" s="16"/>
      <c r="C11" s="10">
        <f t="shared" si="1"/>
        <v>0</v>
      </c>
      <c r="D11" s="31"/>
      <c r="E11" s="32"/>
      <c r="F11" s="32"/>
      <c r="G11" s="22"/>
      <c r="H11" s="10">
        <f t="shared" si="2"/>
        <v>0</v>
      </c>
      <c r="I11" s="22"/>
      <c r="J11" s="10">
        <f t="shared" si="0"/>
        <v>0</v>
      </c>
      <c r="K11" s="24"/>
    </row>
    <row r="12" spans="1:11" s="7" customFormat="1">
      <c r="A12" s="14"/>
      <c r="B12" s="12"/>
      <c r="C12" s="10">
        <f t="shared" si="1"/>
        <v>0</v>
      </c>
      <c r="D12" s="8"/>
      <c r="E12" s="11"/>
      <c r="F12" s="11"/>
      <c r="G12" s="10"/>
      <c r="H12" s="10">
        <f t="shared" si="2"/>
        <v>0</v>
      </c>
      <c r="I12" s="22"/>
      <c r="J12" s="10">
        <f t="shared" si="0"/>
        <v>0</v>
      </c>
      <c r="K12" s="23"/>
    </row>
    <row r="13" spans="1:11" s="7" customFormat="1">
      <c r="A13" s="14"/>
      <c r="B13" s="12"/>
      <c r="C13" s="10">
        <f t="shared" si="1"/>
        <v>0</v>
      </c>
      <c r="D13" s="8"/>
      <c r="E13" s="11"/>
      <c r="F13" s="11"/>
      <c r="G13" s="10"/>
      <c r="H13" s="10">
        <f t="shared" si="2"/>
        <v>0</v>
      </c>
      <c r="I13" s="22"/>
      <c r="J13" s="10">
        <f t="shared" si="0"/>
        <v>0</v>
      </c>
      <c r="K13" s="23"/>
    </row>
    <row r="14" spans="1:11" s="7" customFormat="1">
      <c r="A14" s="14"/>
      <c r="B14" s="12"/>
      <c r="C14" s="10">
        <f t="shared" si="1"/>
        <v>0</v>
      </c>
      <c r="D14" s="8"/>
      <c r="E14" s="11"/>
      <c r="F14" s="11"/>
      <c r="G14" s="10"/>
      <c r="H14" s="10">
        <f t="shared" si="2"/>
        <v>0</v>
      </c>
      <c r="I14" s="10"/>
      <c r="J14" s="10">
        <f t="shared" si="0"/>
        <v>0</v>
      </c>
      <c r="K14" s="23"/>
    </row>
    <row r="15" spans="1:11" s="7" customFormat="1">
      <c r="A15" s="8"/>
      <c r="B15" s="12"/>
      <c r="C15" s="10">
        <f t="shared" si="1"/>
        <v>0</v>
      </c>
      <c r="D15" s="8"/>
      <c r="E15" s="11"/>
      <c r="F15" s="11"/>
      <c r="G15" s="10"/>
      <c r="H15" s="10">
        <f t="shared" si="2"/>
        <v>0</v>
      </c>
      <c r="I15" s="10"/>
      <c r="J15" s="10">
        <f t="shared" si="0"/>
        <v>0</v>
      </c>
      <c r="K15" s="23"/>
    </row>
    <row r="16" spans="1:11" s="7" customFormat="1">
      <c r="A16" s="8"/>
      <c r="B16" s="12"/>
      <c r="C16" s="10">
        <f t="shared" si="1"/>
        <v>0</v>
      </c>
      <c r="D16" s="8"/>
      <c r="E16" s="11"/>
      <c r="F16" s="11"/>
      <c r="G16" s="10"/>
      <c r="H16" s="10">
        <f t="shared" si="2"/>
        <v>0</v>
      </c>
      <c r="I16" s="10"/>
      <c r="J16" s="10">
        <f t="shared" si="0"/>
        <v>0</v>
      </c>
      <c r="K16" s="23"/>
    </row>
    <row r="17" spans="1:11" s="7" customFormat="1">
      <c r="A17" s="8"/>
      <c r="B17" s="12"/>
      <c r="C17" s="10">
        <f t="shared" ref="C17:C50" si="3">J16</f>
        <v>0</v>
      </c>
      <c r="D17" s="8"/>
      <c r="E17" s="11"/>
      <c r="F17" s="11"/>
      <c r="G17" s="10"/>
      <c r="H17" s="10">
        <f t="shared" si="2"/>
        <v>0</v>
      </c>
      <c r="I17" s="10"/>
      <c r="J17" s="10">
        <f t="shared" si="0"/>
        <v>0</v>
      </c>
      <c r="K17" s="23"/>
    </row>
    <row r="18" spans="1:11" s="7" customFormat="1">
      <c r="A18" s="14"/>
      <c r="B18" s="12"/>
      <c r="C18" s="10">
        <f t="shared" si="3"/>
        <v>0</v>
      </c>
      <c r="D18" s="8"/>
      <c r="E18" s="11"/>
      <c r="F18" s="11"/>
      <c r="G18" s="10"/>
      <c r="H18" s="10">
        <f t="shared" si="2"/>
        <v>0</v>
      </c>
      <c r="I18" s="10"/>
      <c r="J18" s="10">
        <f t="shared" si="0"/>
        <v>0</v>
      </c>
      <c r="K18" s="23"/>
    </row>
    <row r="19" spans="1:11" s="7" customFormat="1">
      <c r="A19" s="14"/>
      <c r="B19" s="12"/>
      <c r="C19" s="10">
        <f t="shared" si="3"/>
        <v>0</v>
      </c>
      <c r="D19" s="8"/>
      <c r="E19" s="11"/>
      <c r="F19" s="11"/>
      <c r="G19" s="10"/>
      <c r="H19" s="10">
        <f t="shared" si="2"/>
        <v>0</v>
      </c>
      <c r="I19" s="10"/>
      <c r="J19" s="10">
        <f t="shared" si="0"/>
        <v>0</v>
      </c>
      <c r="K19" s="23"/>
    </row>
    <row r="20" spans="1:11" s="7" customFormat="1">
      <c r="A20" s="14"/>
      <c r="B20" s="12"/>
      <c r="C20" s="10">
        <f t="shared" si="3"/>
        <v>0</v>
      </c>
      <c r="D20" s="8"/>
      <c r="E20" s="11"/>
      <c r="F20" s="11"/>
      <c r="G20" s="10"/>
      <c r="H20" s="10">
        <f t="shared" si="2"/>
        <v>0</v>
      </c>
      <c r="I20" s="10"/>
      <c r="J20" s="10">
        <f t="shared" si="0"/>
        <v>0</v>
      </c>
      <c r="K20" s="23"/>
    </row>
    <row r="21" spans="1:11" s="7" customFormat="1">
      <c r="A21" s="8"/>
      <c r="B21" s="12"/>
      <c r="C21" s="10">
        <f t="shared" si="3"/>
        <v>0</v>
      </c>
      <c r="D21" s="8"/>
      <c r="E21" s="11"/>
      <c r="F21" s="11"/>
      <c r="G21" s="10"/>
      <c r="H21" s="10">
        <f t="shared" si="2"/>
        <v>0</v>
      </c>
      <c r="I21" s="10"/>
      <c r="J21" s="10">
        <f t="shared" si="0"/>
        <v>0</v>
      </c>
      <c r="K21" s="23"/>
    </row>
    <row r="22" spans="1:11" s="7" customFormat="1">
      <c r="A22" s="8"/>
      <c r="B22" s="12"/>
      <c r="C22" s="10">
        <f t="shared" si="3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 s="7" customFormat="1">
      <c r="A23" s="8"/>
      <c r="B23" s="12"/>
      <c r="C23" s="10">
        <f t="shared" si="3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 s="7" customFormat="1">
      <c r="A24" s="8"/>
      <c r="B24" s="12"/>
      <c r="C24" s="10">
        <f t="shared" si="3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 s="7" customFormat="1">
      <c r="A25" s="8"/>
      <c r="B25" s="12"/>
      <c r="C25" s="10">
        <f t="shared" si="3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 s="7" customFormat="1">
      <c r="A26" s="8"/>
      <c r="B26" s="12"/>
      <c r="C26" s="10">
        <f t="shared" si="3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 s="7" customFormat="1">
      <c r="A27" s="8"/>
      <c r="B27" s="12"/>
      <c r="C27" s="10">
        <f t="shared" si="3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 s="7" customFormat="1">
      <c r="A28" s="8"/>
      <c r="B28" s="12"/>
      <c r="C28" s="10">
        <f t="shared" si="3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 s="7" customFormat="1">
      <c r="A29" s="8"/>
      <c r="B29" s="12"/>
      <c r="C29" s="10">
        <f t="shared" si="3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 s="7" customFormat="1">
      <c r="A30" s="8"/>
      <c r="B30" s="12"/>
      <c r="C30" s="10">
        <f t="shared" si="3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 s="7" customFormat="1">
      <c r="A31" s="8"/>
      <c r="B31" s="12"/>
      <c r="C31" s="10">
        <f t="shared" si="3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 s="7" customFormat="1">
      <c r="A32" s="8"/>
      <c r="B32" s="12"/>
      <c r="C32" s="10">
        <f t="shared" si="3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 s="7" customFormat="1">
      <c r="A33" s="8"/>
      <c r="B33" s="12"/>
      <c r="C33" s="10">
        <f t="shared" si="3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 s="7" customFormat="1">
      <c r="A34" s="8"/>
      <c r="B34" s="12"/>
      <c r="C34" s="10">
        <f t="shared" si="3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 s="7" customFormat="1">
      <c r="A35" s="8"/>
      <c r="B35" s="12"/>
      <c r="C35" s="10">
        <f t="shared" si="3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 s="7" customFormat="1">
      <c r="A36" s="8"/>
      <c r="B36" s="12"/>
      <c r="C36" s="10">
        <f t="shared" si="3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 s="7" customFormat="1">
      <c r="A37" s="8"/>
      <c r="B37" s="12"/>
      <c r="C37" s="10">
        <f t="shared" si="3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 s="7" customFormat="1">
      <c r="A38" s="8"/>
      <c r="B38" s="12"/>
      <c r="C38" s="10">
        <f t="shared" si="3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 s="7" customFormat="1">
      <c r="A39" s="8"/>
      <c r="B39" s="12"/>
      <c r="C39" s="10">
        <f t="shared" si="3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 s="7" customFormat="1">
      <c r="A40" s="8"/>
      <c r="B40" s="12"/>
      <c r="C40" s="10">
        <f t="shared" si="3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 s="7" customFormat="1">
      <c r="A41" s="8"/>
      <c r="B41" s="12"/>
      <c r="C41" s="10">
        <f t="shared" si="3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 s="7" customFormat="1">
      <c r="A42" s="8"/>
      <c r="B42" s="12"/>
      <c r="C42" s="10">
        <f t="shared" si="3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 s="7" customFormat="1">
      <c r="A43" s="8"/>
      <c r="B43" s="12"/>
      <c r="C43" s="10">
        <f t="shared" si="3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 s="7" customFormat="1">
      <c r="A44" s="8"/>
      <c r="B44" s="12"/>
      <c r="C44" s="10">
        <f t="shared" si="3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 s="7" customFormat="1">
      <c r="A45" s="8"/>
      <c r="B45" s="12"/>
      <c r="C45" s="10">
        <f t="shared" si="3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 s="7" customFormat="1">
      <c r="A46" s="8"/>
      <c r="B46" s="12"/>
      <c r="C46" s="10">
        <f t="shared" si="3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 s="7" customFormat="1">
      <c r="A47" s="8"/>
      <c r="B47" s="12"/>
      <c r="C47" s="10">
        <f t="shared" si="3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 s="7" customFormat="1">
      <c r="A48" s="8"/>
      <c r="B48" s="12"/>
      <c r="C48" s="10">
        <f t="shared" si="3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 s="7" customFormat="1">
      <c r="A49" s="8"/>
      <c r="B49" s="12"/>
      <c r="C49" s="10">
        <f t="shared" si="3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 s="7" customFormat="1">
      <c r="A50" s="8"/>
      <c r="B50" s="12"/>
      <c r="C50" s="10">
        <f t="shared" si="3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"/>
  <sheetViews>
    <sheetView zoomScaleSheetLayoutView="100" workbookViewId="0">
      <pane ySplit="3" topLeftCell="A4" activePane="bottomLeft" state="frozen"/>
      <selection pane="bottomLeft" activeCell="A51" sqref="A51:IV51"/>
    </sheetView>
  </sheetViews>
  <sheetFormatPr defaultRowHeight="14.25"/>
  <cols>
    <col min="1" max="1" width="12.625" style="2" customWidth="1"/>
    <col min="2" max="2" width="10.125" style="26" customWidth="1"/>
    <col min="3" max="3" width="14.25" style="30" customWidth="1"/>
    <col min="4" max="4" width="18.5" style="2" customWidth="1"/>
    <col min="5" max="5" width="7.625" style="66" customWidth="1"/>
    <col min="6" max="6" width="9" style="66" customWidth="1"/>
    <col min="7" max="7" width="9" style="6" customWidth="1"/>
    <col min="8" max="8" width="13.25" style="6" customWidth="1"/>
    <col min="9" max="9" width="11.375" style="6" customWidth="1"/>
    <col min="10" max="10" width="16.75" style="6" customWidth="1"/>
    <col min="11" max="16384" width="9" style="34"/>
  </cols>
  <sheetData>
    <row r="1" spans="1:11" ht="33.75" customHeight="1">
      <c r="A1" s="429" t="s">
        <v>518</v>
      </c>
      <c r="B1" s="445"/>
      <c r="C1" s="456"/>
      <c r="D1" s="429"/>
      <c r="E1" s="455"/>
      <c r="F1" s="455"/>
      <c r="G1" s="439"/>
      <c r="H1" s="439"/>
      <c r="I1" s="439"/>
      <c r="J1" s="439"/>
    </row>
    <row r="2" spans="1:11" s="7" customFormat="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 s="7" customFormat="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 s="7" customFormat="1">
      <c r="A4" s="8"/>
      <c r="B4" s="12"/>
      <c r="C4" s="10">
        <v>0</v>
      </c>
      <c r="D4" s="8"/>
      <c r="E4" s="11"/>
      <c r="F4" s="11"/>
      <c r="G4" s="10"/>
      <c r="H4" s="10">
        <f t="shared" ref="H4:H14" si="0">F4*G4</f>
        <v>0</v>
      </c>
      <c r="I4" s="22"/>
      <c r="J4" s="10"/>
      <c r="K4" s="23"/>
    </row>
    <row r="5" spans="1:11" s="7" customFormat="1">
      <c r="A5" s="8"/>
      <c r="B5" s="12"/>
      <c r="C5" s="10">
        <f t="shared" ref="C5:C14" si="1">J4</f>
        <v>0</v>
      </c>
      <c r="D5" s="8"/>
      <c r="E5" s="11"/>
      <c r="F5" s="11"/>
      <c r="G5" s="10"/>
      <c r="H5" s="10">
        <f t="shared" si="0"/>
        <v>0</v>
      </c>
      <c r="I5" s="22"/>
      <c r="J5" s="10">
        <f t="shared" ref="J5:J50" si="2">C5+H5-I5</f>
        <v>0</v>
      </c>
      <c r="K5" s="23"/>
    </row>
    <row r="6" spans="1:11" s="7" customFormat="1">
      <c r="A6" s="14"/>
      <c r="B6" s="12"/>
      <c r="C6" s="10">
        <f t="shared" si="1"/>
        <v>0</v>
      </c>
      <c r="D6" s="8"/>
      <c r="E6" s="11"/>
      <c r="F6" s="11"/>
      <c r="G6" s="10"/>
      <c r="H6" s="10">
        <f t="shared" si="0"/>
        <v>0</v>
      </c>
      <c r="I6" s="22"/>
      <c r="J6" s="10">
        <f t="shared" si="2"/>
        <v>0</v>
      </c>
      <c r="K6" s="23"/>
    </row>
    <row r="7" spans="1:11" s="7" customFormat="1">
      <c r="A7" s="14"/>
      <c r="B7" s="12"/>
      <c r="C7" s="10">
        <f t="shared" si="1"/>
        <v>0</v>
      </c>
      <c r="D7" s="8"/>
      <c r="E7" s="11"/>
      <c r="F7" s="11"/>
      <c r="G7" s="10"/>
      <c r="H7" s="10">
        <f t="shared" si="0"/>
        <v>0</v>
      </c>
      <c r="I7" s="22"/>
      <c r="J7" s="10">
        <f t="shared" si="2"/>
        <v>0</v>
      </c>
      <c r="K7" s="138"/>
    </row>
    <row r="8" spans="1:11" s="7" customFormat="1">
      <c r="A8" s="14"/>
      <c r="B8" s="12"/>
      <c r="C8" s="10">
        <f t="shared" si="1"/>
        <v>0</v>
      </c>
      <c r="D8" s="8"/>
      <c r="E8" s="11"/>
      <c r="F8" s="11"/>
      <c r="G8" s="10"/>
      <c r="H8" s="10">
        <f t="shared" si="0"/>
        <v>0</v>
      </c>
      <c r="I8" s="22"/>
      <c r="J8" s="10">
        <f t="shared" si="2"/>
        <v>0</v>
      </c>
      <c r="K8" s="138"/>
    </row>
    <row r="9" spans="1:11" s="7" customFormat="1">
      <c r="A9" s="14"/>
      <c r="B9" s="12"/>
      <c r="C9" s="10">
        <f t="shared" si="1"/>
        <v>0</v>
      </c>
      <c r="D9" s="8"/>
      <c r="E9" s="11"/>
      <c r="F9" s="11"/>
      <c r="G9" s="10"/>
      <c r="H9" s="10">
        <f t="shared" si="0"/>
        <v>0</v>
      </c>
      <c r="I9" s="22"/>
      <c r="J9" s="10">
        <f t="shared" si="2"/>
        <v>0</v>
      </c>
      <c r="K9" s="23"/>
    </row>
    <row r="10" spans="1:11" s="7" customFormat="1">
      <c r="A10" s="15"/>
      <c r="B10" s="12"/>
      <c r="C10" s="10">
        <f t="shared" si="1"/>
        <v>0</v>
      </c>
      <c r="D10" s="8"/>
      <c r="E10" s="11"/>
      <c r="F10" s="11"/>
      <c r="G10" s="10"/>
      <c r="H10" s="10">
        <f t="shared" si="0"/>
        <v>0</v>
      </c>
      <c r="I10" s="22"/>
      <c r="J10" s="10">
        <f t="shared" si="2"/>
        <v>0</v>
      </c>
      <c r="K10" s="23"/>
    </row>
    <row r="11" spans="1:11" s="1" customFormat="1">
      <c r="A11" s="15"/>
      <c r="B11" s="16"/>
      <c r="C11" s="10">
        <f t="shared" si="1"/>
        <v>0</v>
      </c>
      <c r="D11" s="31"/>
      <c r="E11" s="32"/>
      <c r="F11" s="32"/>
      <c r="G11" s="22"/>
      <c r="H11" s="10">
        <f t="shared" si="0"/>
        <v>0</v>
      </c>
      <c r="I11" s="22"/>
      <c r="J11" s="10">
        <f t="shared" si="2"/>
        <v>0</v>
      </c>
      <c r="K11" s="24"/>
    </row>
    <row r="12" spans="1:11" s="7" customFormat="1">
      <c r="A12" s="14"/>
      <c r="B12" s="12"/>
      <c r="C12" s="10">
        <f t="shared" si="1"/>
        <v>0</v>
      </c>
      <c r="D12" s="8"/>
      <c r="E12" s="11"/>
      <c r="F12" s="11"/>
      <c r="G12" s="10"/>
      <c r="H12" s="10">
        <f t="shared" si="0"/>
        <v>0</v>
      </c>
      <c r="I12" s="22"/>
      <c r="J12" s="10">
        <f t="shared" si="2"/>
        <v>0</v>
      </c>
      <c r="K12" s="23"/>
    </row>
    <row r="13" spans="1:11" s="7" customFormat="1">
      <c r="A13" s="14"/>
      <c r="B13" s="12"/>
      <c r="C13" s="10">
        <f t="shared" si="1"/>
        <v>0</v>
      </c>
      <c r="D13" s="8"/>
      <c r="E13" s="11"/>
      <c r="F13" s="11"/>
      <c r="G13" s="10"/>
      <c r="H13" s="10">
        <f t="shared" si="0"/>
        <v>0</v>
      </c>
      <c r="I13" s="22"/>
      <c r="J13" s="10">
        <f t="shared" si="2"/>
        <v>0</v>
      </c>
      <c r="K13" s="23"/>
    </row>
    <row r="14" spans="1:11" s="7" customFormat="1">
      <c r="A14" s="14"/>
      <c r="B14" s="12"/>
      <c r="C14" s="10">
        <f t="shared" si="1"/>
        <v>0</v>
      </c>
      <c r="D14" s="8"/>
      <c r="E14" s="11"/>
      <c r="F14" s="11"/>
      <c r="G14" s="10"/>
      <c r="H14" s="10">
        <f t="shared" si="0"/>
        <v>0</v>
      </c>
      <c r="I14" s="10"/>
      <c r="J14" s="10">
        <f t="shared" si="2"/>
        <v>0</v>
      </c>
      <c r="K14" s="23"/>
    </row>
    <row r="15" spans="1:11" s="7" customFormat="1">
      <c r="A15" s="8"/>
      <c r="B15" s="12"/>
      <c r="C15" s="10">
        <f t="shared" ref="C15:C50" si="3">J14</f>
        <v>0</v>
      </c>
      <c r="D15" s="8"/>
      <c r="E15" s="11"/>
      <c r="F15" s="11"/>
      <c r="G15" s="10"/>
      <c r="H15" s="10">
        <f t="shared" ref="H15:H50" si="4">F15*G15</f>
        <v>0</v>
      </c>
      <c r="I15" s="10"/>
      <c r="J15" s="10">
        <f t="shared" si="2"/>
        <v>0</v>
      </c>
      <c r="K15" s="23"/>
    </row>
    <row r="16" spans="1:11" s="7" customFormat="1">
      <c r="A16" s="8"/>
      <c r="B16" s="12"/>
      <c r="C16" s="10">
        <f t="shared" si="3"/>
        <v>0</v>
      </c>
      <c r="D16" s="8"/>
      <c r="E16" s="11"/>
      <c r="F16" s="11"/>
      <c r="G16" s="10"/>
      <c r="H16" s="10">
        <f t="shared" si="4"/>
        <v>0</v>
      </c>
      <c r="I16" s="10"/>
      <c r="J16" s="10">
        <f t="shared" si="2"/>
        <v>0</v>
      </c>
      <c r="K16" s="23"/>
    </row>
    <row r="17" spans="1:13" s="7" customFormat="1">
      <c r="A17" s="8"/>
      <c r="B17" s="12"/>
      <c r="C17" s="10">
        <f t="shared" si="3"/>
        <v>0</v>
      </c>
      <c r="D17" s="8"/>
      <c r="E17" s="11"/>
      <c r="F17" s="11"/>
      <c r="G17" s="10"/>
      <c r="H17" s="10">
        <f t="shared" si="4"/>
        <v>0</v>
      </c>
      <c r="I17" s="10"/>
      <c r="J17" s="10">
        <f t="shared" si="2"/>
        <v>0</v>
      </c>
      <c r="K17" s="23"/>
    </row>
    <row r="18" spans="1:13" s="7" customFormat="1">
      <c r="A18" s="14"/>
      <c r="B18" s="12"/>
      <c r="C18" s="10">
        <f t="shared" si="3"/>
        <v>0</v>
      </c>
      <c r="D18" s="8"/>
      <c r="E18" s="11"/>
      <c r="F18" s="11"/>
      <c r="G18" s="10"/>
      <c r="H18" s="10">
        <f t="shared" si="4"/>
        <v>0</v>
      </c>
      <c r="I18" s="10"/>
      <c r="J18" s="10">
        <f t="shared" si="2"/>
        <v>0</v>
      </c>
      <c r="K18" s="23"/>
    </row>
    <row r="19" spans="1:13" s="7" customFormat="1">
      <c r="A19" s="14"/>
      <c r="B19" s="12"/>
      <c r="C19" s="10">
        <f t="shared" si="3"/>
        <v>0</v>
      </c>
      <c r="D19" s="8"/>
      <c r="E19" s="11"/>
      <c r="F19" s="11"/>
      <c r="G19" s="10"/>
      <c r="H19" s="10">
        <f t="shared" si="4"/>
        <v>0</v>
      </c>
      <c r="I19" s="10"/>
      <c r="J19" s="10">
        <f t="shared" si="2"/>
        <v>0</v>
      </c>
      <c r="K19" s="23"/>
    </row>
    <row r="20" spans="1:13" s="7" customFormat="1">
      <c r="A20" s="14"/>
      <c r="B20" s="12"/>
      <c r="C20" s="10">
        <f t="shared" si="3"/>
        <v>0</v>
      </c>
      <c r="D20" s="8"/>
      <c r="E20" s="11"/>
      <c r="F20" s="11"/>
      <c r="G20" s="10"/>
      <c r="H20" s="10">
        <f t="shared" si="4"/>
        <v>0</v>
      </c>
      <c r="I20" s="10"/>
      <c r="J20" s="10">
        <f t="shared" si="2"/>
        <v>0</v>
      </c>
      <c r="K20" s="23"/>
    </row>
    <row r="21" spans="1:13" s="7" customFormat="1">
      <c r="A21" s="8"/>
      <c r="B21" s="12"/>
      <c r="C21" s="10">
        <f t="shared" si="3"/>
        <v>0</v>
      </c>
      <c r="D21" s="8"/>
      <c r="E21" s="11"/>
      <c r="F21" s="11"/>
      <c r="G21" s="10"/>
      <c r="H21" s="10">
        <f t="shared" si="4"/>
        <v>0</v>
      </c>
      <c r="I21" s="10"/>
      <c r="J21" s="10">
        <f t="shared" si="2"/>
        <v>0</v>
      </c>
      <c r="K21" s="23"/>
    </row>
    <row r="22" spans="1:13" s="7" customFormat="1">
      <c r="A22" s="8"/>
      <c r="B22" s="12"/>
      <c r="C22" s="10">
        <f t="shared" si="3"/>
        <v>0</v>
      </c>
      <c r="D22" s="8"/>
      <c r="E22" s="11"/>
      <c r="F22" s="11"/>
      <c r="G22" s="10"/>
      <c r="H22" s="10">
        <f t="shared" si="4"/>
        <v>0</v>
      </c>
      <c r="I22" s="10"/>
      <c r="J22" s="10">
        <f t="shared" si="2"/>
        <v>0</v>
      </c>
      <c r="K22" s="23"/>
    </row>
    <row r="23" spans="1:13" s="7" customFormat="1">
      <c r="A23" s="8"/>
      <c r="B23" s="12"/>
      <c r="C23" s="10">
        <f t="shared" si="3"/>
        <v>0</v>
      </c>
      <c r="D23" s="8"/>
      <c r="E23" s="11"/>
      <c r="F23" s="11"/>
      <c r="G23" s="10"/>
      <c r="H23" s="10">
        <f t="shared" si="4"/>
        <v>0</v>
      </c>
      <c r="I23" s="10"/>
      <c r="J23" s="10">
        <f t="shared" si="2"/>
        <v>0</v>
      </c>
      <c r="K23" s="23"/>
    </row>
    <row r="24" spans="1:13" s="7" customFormat="1">
      <c r="A24" s="8"/>
      <c r="B24" s="12"/>
      <c r="C24" s="10">
        <f t="shared" si="3"/>
        <v>0</v>
      </c>
      <c r="D24" s="8"/>
      <c r="E24" s="11"/>
      <c r="F24" s="11"/>
      <c r="G24" s="10"/>
      <c r="H24" s="10">
        <f t="shared" si="4"/>
        <v>0</v>
      </c>
      <c r="I24" s="10"/>
      <c r="J24" s="10">
        <f t="shared" si="2"/>
        <v>0</v>
      </c>
      <c r="K24" s="23"/>
    </row>
    <row r="25" spans="1:13" s="7" customFormat="1">
      <c r="A25" s="8"/>
      <c r="B25" s="12"/>
      <c r="C25" s="10">
        <f t="shared" si="3"/>
        <v>0</v>
      </c>
      <c r="D25" s="8"/>
      <c r="E25" s="11"/>
      <c r="F25" s="11"/>
      <c r="G25" s="10"/>
      <c r="H25" s="10">
        <f t="shared" si="4"/>
        <v>0</v>
      </c>
      <c r="I25" s="10"/>
      <c r="J25" s="10">
        <f t="shared" si="2"/>
        <v>0</v>
      </c>
      <c r="K25" s="23"/>
    </row>
    <row r="26" spans="1:13" s="7" customFormat="1">
      <c r="A26" s="8"/>
      <c r="B26" s="12"/>
      <c r="C26" s="10">
        <f t="shared" si="3"/>
        <v>0</v>
      </c>
      <c r="D26" s="8"/>
      <c r="E26" s="11"/>
      <c r="F26" s="11"/>
      <c r="G26" s="10"/>
      <c r="H26" s="10">
        <f t="shared" si="4"/>
        <v>0</v>
      </c>
      <c r="I26" s="10"/>
      <c r="J26" s="10">
        <f t="shared" si="2"/>
        <v>0</v>
      </c>
      <c r="K26" s="23"/>
    </row>
    <row r="27" spans="1:13" s="7" customFormat="1">
      <c r="A27" s="8"/>
      <c r="B27" s="12"/>
      <c r="C27" s="10">
        <f t="shared" si="3"/>
        <v>0</v>
      </c>
      <c r="D27" s="8"/>
      <c r="E27" s="11"/>
      <c r="F27" s="11"/>
      <c r="G27" s="10"/>
      <c r="H27" s="10">
        <f t="shared" si="4"/>
        <v>0</v>
      </c>
      <c r="I27" s="10"/>
      <c r="J27" s="10">
        <f t="shared" si="2"/>
        <v>0</v>
      </c>
      <c r="K27" s="23"/>
    </row>
    <row r="28" spans="1:13" s="7" customFormat="1">
      <c r="A28" s="8"/>
      <c r="B28" s="12"/>
      <c r="C28" s="10">
        <f t="shared" si="3"/>
        <v>0</v>
      </c>
      <c r="D28" s="8"/>
      <c r="E28" s="11"/>
      <c r="F28" s="11"/>
      <c r="G28" s="10"/>
      <c r="H28" s="10">
        <f t="shared" si="4"/>
        <v>0</v>
      </c>
      <c r="I28" s="10"/>
      <c r="J28" s="10">
        <f t="shared" si="2"/>
        <v>0</v>
      </c>
      <c r="K28" s="23"/>
      <c r="M28" s="141"/>
    </row>
    <row r="29" spans="1:13" s="7" customFormat="1">
      <c r="A29" s="8"/>
      <c r="B29" s="12"/>
      <c r="C29" s="10">
        <f t="shared" si="3"/>
        <v>0</v>
      </c>
      <c r="D29" s="8"/>
      <c r="E29" s="11"/>
      <c r="F29" s="11"/>
      <c r="G29" s="10"/>
      <c r="H29" s="10">
        <f t="shared" si="4"/>
        <v>0</v>
      </c>
      <c r="I29" s="10"/>
      <c r="J29" s="10">
        <f t="shared" si="2"/>
        <v>0</v>
      </c>
      <c r="K29" s="23"/>
    </row>
    <row r="30" spans="1:13" s="7" customFormat="1">
      <c r="A30" s="8"/>
      <c r="B30" s="12"/>
      <c r="C30" s="10">
        <f t="shared" si="3"/>
        <v>0</v>
      </c>
      <c r="D30" s="8"/>
      <c r="E30" s="11"/>
      <c r="F30" s="11"/>
      <c r="G30" s="10"/>
      <c r="H30" s="10">
        <f t="shared" si="4"/>
        <v>0</v>
      </c>
      <c r="I30" s="10"/>
      <c r="J30" s="10">
        <f t="shared" si="2"/>
        <v>0</v>
      </c>
      <c r="K30" s="23"/>
    </row>
    <row r="31" spans="1:13" s="7" customFormat="1">
      <c r="A31" s="8"/>
      <c r="B31" s="12"/>
      <c r="C31" s="10">
        <f t="shared" si="3"/>
        <v>0</v>
      </c>
      <c r="D31" s="8"/>
      <c r="E31" s="11"/>
      <c r="F31" s="11"/>
      <c r="G31" s="10"/>
      <c r="H31" s="10">
        <f t="shared" si="4"/>
        <v>0</v>
      </c>
      <c r="I31" s="10"/>
      <c r="J31" s="10">
        <f t="shared" si="2"/>
        <v>0</v>
      </c>
      <c r="K31" s="23"/>
    </row>
    <row r="32" spans="1:13" s="7" customFormat="1">
      <c r="A32" s="8"/>
      <c r="B32" s="12"/>
      <c r="C32" s="10">
        <f t="shared" si="3"/>
        <v>0</v>
      </c>
      <c r="D32" s="8"/>
      <c r="E32" s="11"/>
      <c r="F32" s="11"/>
      <c r="G32" s="10"/>
      <c r="H32" s="10">
        <f t="shared" si="4"/>
        <v>0</v>
      </c>
      <c r="I32" s="10"/>
      <c r="J32" s="10">
        <f t="shared" si="2"/>
        <v>0</v>
      </c>
      <c r="K32" s="23"/>
    </row>
    <row r="33" spans="1:11" s="7" customFormat="1">
      <c r="A33" s="8"/>
      <c r="B33" s="12"/>
      <c r="C33" s="10">
        <f t="shared" si="3"/>
        <v>0</v>
      </c>
      <c r="D33" s="8"/>
      <c r="E33" s="11"/>
      <c r="F33" s="11"/>
      <c r="G33" s="10"/>
      <c r="H33" s="10">
        <f t="shared" si="4"/>
        <v>0</v>
      </c>
      <c r="I33" s="10"/>
      <c r="J33" s="10">
        <f t="shared" si="2"/>
        <v>0</v>
      </c>
      <c r="K33" s="23"/>
    </row>
    <row r="34" spans="1:11" s="7" customFormat="1">
      <c r="A34" s="8"/>
      <c r="B34" s="12"/>
      <c r="C34" s="10">
        <f t="shared" si="3"/>
        <v>0</v>
      </c>
      <c r="D34" s="8"/>
      <c r="E34" s="11"/>
      <c r="F34" s="11"/>
      <c r="G34" s="10"/>
      <c r="H34" s="10">
        <f t="shared" si="4"/>
        <v>0</v>
      </c>
      <c r="I34" s="10"/>
      <c r="J34" s="10">
        <f t="shared" si="2"/>
        <v>0</v>
      </c>
      <c r="K34" s="23"/>
    </row>
    <row r="35" spans="1:11" s="7" customFormat="1">
      <c r="A35" s="8"/>
      <c r="B35" s="12"/>
      <c r="C35" s="10">
        <f t="shared" si="3"/>
        <v>0</v>
      </c>
      <c r="D35" s="8"/>
      <c r="E35" s="11"/>
      <c r="F35" s="11"/>
      <c r="G35" s="10"/>
      <c r="H35" s="10">
        <f t="shared" si="4"/>
        <v>0</v>
      </c>
      <c r="I35" s="10"/>
      <c r="J35" s="10">
        <f t="shared" si="2"/>
        <v>0</v>
      </c>
      <c r="K35" s="23"/>
    </row>
    <row r="36" spans="1:11" s="7" customFormat="1">
      <c r="A36" s="8"/>
      <c r="B36" s="12"/>
      <c r="C36" s="10">
        <f t="shared" si="3"/>
        <v>0</v>
      </c>
      <c r="D36" s="8"/>
      <c r="E36" s="11"/>
      <c r="F36" s="11"/>
      <c r="G36" s="10"/>
      <c r="H36" s="10">
        <f t="shared" si="4"/>
        <v>0</v>
      </c>
      <c r="I36" s="10"/>
      <c r="J36" s="10">
        <f t="shared" si="2"/>
        <v>0</v>
      </c>
      <c r="K36" s="23"/>
    </row>
    <row r="37" spans="1:11" s="7" customFormat="1">
      <c r="A37" s="8"/>
      <c r="B37" s="12"/>
      <c r="C37" s="10">
        <f t="shared" si="3"/>
        <v>0</v>
      </c>
      <c r="D37" s="8"/>
      <c r="E37" s="11"/>
      <c r="F37" s="11"/>
      <c r="G37" s="10"/>
      <c r="H37" s="10">
        <f t="shared" si="4"/>
        <v>0</v>
      </c>
      <c r="I37" s="10"/>
      <c r="J37" s="10">
        <f t="shared" si="2"/>
        <v>0</v>
      </c>
      <c r="K37" s="23"/>
    </row>
    <row r="38" spans="1:11" s="7" customFormat="1">
      <c r="A38" s="8"/>
      <c r="B38" s="12"/>
      <c r="C38" s="10">
        <f t="shared" si="3"/>
        <v>0</v>
      </c>
      <c r="D38" s="8"/>
      <c r="E38" s="11"/>
      <c r="F38" s="11"/>
      <c r="G38" s="10"/>
      <c r="H38" s="10">
        <f t="shared" si="4"/>
        <v>0</v>
      </c>
      <c r="I38" s="10"/>
      <c r="J38" s="10">
        <f t="shared" si="2"/>
        <v>0</v>
      </c>
      <c r="K38" s="23"/>
    </row>
    <row r="39" spans="1:11" s="7" customFormat="1">
      <c r="A39" s="8"/>
      <c r="B39" s="12"/>
      <c r="C39" s="10">
        <f t="shared" si="3"/>
        <v>0</v>
      </c>
      <c r="D39" s="8"/>
      <c r="E39" s="11"/>
      <c r="F39" s="11"/>
      <c r="G39" s="10"/>
      <c r="H39" s="10">
        <f t="shared" si="4"/>
        <v>0</v>
      </c>
      <c r="I39" s="10"/>
      <c r="J39" s="10">
        <f t="shared" si="2"/>
        <v>0</v>
      </c>
      <c r="K39" s="23"/>
    </row>
    <row r="40" spans="1:11" s="7" customFormat="1">
      <c r="A40" s="8"/>
      <c r="B40" s="12"/>
      <c r="C40" s="10">
        <f t="shared" si="3"/>
        <v>0</v>
      </c>
      <c r="D40" s="8"/>
      <c r="E40" s="11"/>
      <c r="F40" s="11"/>
      <c r="G40" s="10"/>
      <c r="H40" s="10">
        <f t="shared" si="4"/>
        <v>0</v>
      </c>
      <c r="I40" s="10"/>
      <c r="J40" s="10">
        <f t="shared" si="2"/>
        <v>0</v>
      </c>
      <c r="K40" s="23"/>
    </row>
    <row r="41" spans="1:11" s="7" customFormat="1">
      <c r="A41" s="8"/>
      <c r="B41" s="12"/>
      <c r="C41" s="10">
        <f t="shared" si="3"/>
        <v>0</v>
      </c>
      <c r="D41" s="8"/>
      <c r="E41" s="11"/>
      <c r="F41" s="11"/>
      <c r="G41" s="10"/>
      <c r="H41" s="10">
        <f t="shared" si="4"/>
        <v>0</v>
      </c>
      <c r="I41" s="10"/>
      <c r="J41" s="10">
        <f t="shared" si="2"/>
        <v>0</v>
      </c>
      <c r="K41" s="23"/>
    </row>
    <row r="42" spans="1:11" s="7" customFormat="1">
      <c r="A42" s="8"/>
      <c r="B42" s="12"/>
      <c r="C42" s="10">
        <f t="shared" si="3"/>
        <v>0</v>
      </c>
      <c r="D42" s="8"/>
      <c r="E42" s="11"/>
      <c r="F42" s="11"/>
      <c r="G42" s="10"/>
      <c r="H42" s="10">
        <f t="shared" si="4"/>
        <v>0</v>
      </c>
      <c r="I42" s="10"/>
      <c r="J42" s="10">
        <f t="shared" si="2"/>
        <v>0</v>
      </c>
      <c r="K42" s="23"/>
    </row>
    <row r="43" spans="1:11" s="7" customFormat="1">
      <c r="A43" s="8"/>
      <c r="B43" s="12"/>
      <c r="C43" s="10">
        <f t="shared" si="3"/>
        <v>0</v>
      </c>
      <c r="D43" s="8"/>
      <c r="E43" s="11"/>
      <c r="F43" s="11"/>
      <c r="G43" s="10"/>
      <c r="H43" s="10">
        <f t="shared" si="4"/>
        <v>0</v>
      </c>
      <c r="I43" s="10"/>
      <c r="J43" s="10">
        <f t="shared" si="2"/>
        <v>0</v>
      </c>
      <c r="K43" s="23"/>
    </row>
    <row r="44" spans="1:11" s="7" customFormat="1">
      <c r="A44" s="8"/>
      <c r="B44" s="12"/>
      <c r="C44" s="10">
        <f t="shared" si="3"/>
        <v>0</v>
      </c>
      <c r="D44" s="8"/>
      <c r="E44" s="11"/>
      <c r="F44" s="11"/>
      <c r="G44" s="10"/>
      <c r="H44" s="10">
        <f t="shared" si="4"/>
        <v>0</v>
      </c>
      <c r="I44" s="10"/>
      <c r="J44" s="10">
        <f t="shared" si="2"/>
        <v>0</v>
      </c>
      <c r="K44" s="23"/>
    </row>
    <row r="45" spans="1:11" s="7" customFormat="1">
      <c r="A45" s="8"/>
      <c r="B45" s="12"/>
      <c r="C45" s="10">
        <f t="shared" si="3"/>
        <v>0</v>
      </c>
      <c r="D45" s="8"/>
      <c r="E45" s="11"/>
      <c r="F45" s="11"/>
      <c r="G45" s="10"/>
      <c r="H45" s="10">
        <f t="shared" si="4"/>
        <v>0</v>
      </c>
      <c r="I45" s="10"/>
      <c r="J45" s="10">
        <f t="shared" si="2"/>
        <v>0</v>
      </c>
      <c r="K45" s="23"/>
    </row>
    <row r="46" spans="1:11" s="7" customFormat="1">
      <c r="A46" s="8"/>
      <c r="B46" s="12"/>
      <c r="C46" s="10">
        <f t="shared" si="3"/>
        <v>0</v>
      </c>
      <c r="D46" s="8"/>
      <c r="E46" s="11"/>
      <c r="F46" s="11"/>
      <c r="G46" s="10"/>
      <c r="H46" s="10">
        <f t="shared" si="4"/>
        <v>0</v>
      </c>
      <c r="I46" s="10"/>
      <c r="J46" s="10">
        <f t="shared" si="2"/>
        <v>0</v>
      </c>
      <c r="K46" s="23"/>
    </row>
    <row r="47" spans="1:11" s="7" customFormat="1">
      <c r="A47" s="8"/>
      <c r="B47" s="12"/>
      <c r="C47" s="10">
        <f t="shared" si="3"/>
        <v>0</v>
      </c>
      <c r="D47" s="8"/>
      <c r="E47" s="11"/>
      <c r="F47" s="11"/>
      <c r="G47" s="10"/>
      <c r="H47" s="10">
        <f t="shared" si="4"/>
        <v>0</v>
      </c>
      <c r="I47" s="10"/>
      <c r="J47" s="10">
        <f t="shared" si="2"/>
        <v>0</v>
      </c>
      <c r="K47" s="23"/>
    </row>
    <row r="48" spans="1:11" s="7" customFormat="1">
      <c r="A48" s="8"/>
      <c r="B48" s="12"/>
      <c r="C48" s="10">
        <f t="shared" si="3"/>
        <v>0</v>
      </c>
      <c r="D48" s="8"/>
      <c r="E48" s="11"/>
      <c r="F48" s="11"/>
      <c r="G48" s="10"/>
      <c r="H48" s="10">
        <f t="shared" si="4"/>
        <v>0</v>
      </c>
      <c r="I48" s="10"/>
      <c r="J48" s="10">
        <f t="shared" si="2"/>
        <v>0</v>
      </c>
      <c r="K48" s="23"/>
    </row>
    <row r="49" spans="1:11" s="7" customFormat="1">
      <c r="A49" s="8"/>
      <c r="B49" s="12"/>
      <c r="C49" s="10">
        <f t="shared" si="3"/>
        <v>0</v>
      </c>
      <c r="D49" s="8"/>
      <c r="E49" s="11"/>
      <c r="F49" s="11"/>
      <c r="G49" s="10"/>
      <c r="H49" s="10">
        <f t="shared" si="4"/>
        <v>0</v>
      </c>
      <c r="I49" s="10"/>
      <c r="J49" s="10">
        <f t="shared" si="2"/>
        <v>0</v>
      </c>
      <c r="K49" s="23"/>
    </row>
    <row r="50" spans="1:11" s="7" customFormat="1">
      <c r="A50" s="8"/>
      <c r="B50" s="12"/>
      <c r="C50" s="10">
        <f t="shared" si="3"/>
        <v>0</v>
      </c>
      <c r="D50" s="8"/>
      <c r="E50" s="11"/>
      <c r="F50" s="11"/>
      <c r="G50" s="10"/>
      <c r="H50" s="10">
        <f t="shared" si="4"/>
        <v>0</v>
      </c>
      <c r="I50" s="10"/>
      <c r="J50" s="10">
        <f t="shared" si="2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13" activePane="bottomLeft" state="frozen"/>
      <selection pane="bottomLeft" activeCell="A51" sqref="A51:IV51"/>
    </sheetView>
  </sheetViews>
  <sheetFormatPr defaultRowHeight="14.25"/>
  <cols>
    <col min="1" max="1" width="12.625" style="2" customWidth="1"/>
    <col min="2" max="2" width="13.375" style="5" customWidth="1"/>
    <col min="3" max="3" width="16.875" style="30" customWidth="1"/>
    <col min="4" max="4" width="14.5" style="2" customWidth="1"/>
    <col min="5" max="5" width="7.625" style="2" customWidth="1"/>
    <col min="6" max="6" width="9" style="2" customWidth="1"/>
    <col min="7" max="7" width="9" style="30" customWidth="1"/>
    <col min="8" max="8" width="13.25" style="30" customWidth="1"/>
    <col min="9" max="9" width="10.875" style="30" customWidth="1"/>
    <col min="10" max="10" width="16.75" style="30" customWidth="1"/>
    <col min="11" max="11" width="11.375" style="7" customWidth="1"/>
    <col min="12" max="16384" width="9" style="34"/>
  </cols>
  <sheetData>
    <row r="1" spans="1:11" ht="33.75" customHeight="1">
      <c r="A1" s="429" t="s">
        <v>519</v>
      </c>
      <c r="B1" s="403"/>
      <c r="C1" s="456"/>
      <c r="D1" s="429"/>
      <c r="E1" s="429"/>
      <c r="F1" s="429"/>
      <c r="G1" s="456"/>
      <c r="H1" s="456"/>
      <c r="I1" s="456"/>
      <c r="J1" s="456"/>
    </row>
    <row r="2" spans="1:11" s="7" customFormat="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/>
      <c r="J2" s="440" t="s">
        <v>335</v>
      </c>
      <c r="K2" s="443" t="s">
        <v>396</v>
      </c>
    </row>
    <row r="3" spans="1:11" s="7" customFormat="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 s="7" customFormat="1">
      <c r="A4" s="8"/>
      <c r="B4" s="12"/>
      <c r="C4" s="10">
        <v>0</v>
      </c>
      <c r="D4" s="8"/>
      <c r="E4" s="11"/>
      <c r="F4" s="11"/>
      <c r="G4" s="10"/>
      <c r="H4" s="10">
        <f t="shared" ref="H4:H14" si="0">F4*G4</f>
        <v>0</v>
      </c>
      <c r="I4" s="22"/>
      <c r="J4" s="10"/>
      <c r="K4" s="23"/>
    </row>
    <row r="5" spans="1:11" s="7" customFormat="1">
      <c r="A5" s="8"/>
      <c r="B5" s="12"/>
      <c r="C5" s="10">
        <f t="shared" ref="C5:C14" si="1">J4</f>
        <v>0</v>
      </c>
      <c r="D5" s="8"/>
      <c r="E5" s="11"/>
      <c r="F5" s="11"/>
      <c r="G5" s="10"/>
      <c r="H5" s="10">
        <f t="shared" si="0"/>
        <v>0</v>
      </c>
      <c r="I5" s="22"/>
      <c r="J5" s="10">
        <f t="shared" ref="J5:J50" si="2">C5+H5-I5</f>
        <v>0</v>
      </c>
      <c r="K5" s="23"/>
    </row>
    <row r="6" spans="1:11" s="7" customFormat="1">
      <c r="A6" s="14"/>
      <c r="B6" s="12"/>
      <c r="C6" s="10">
        <f t="shared" si="1"/>
        <v>0</v>
      </c>
      <c r="D6" s="8"/>
      <c r="E6" s="11"/>
      <c r="F6" s="11"/>
      <c r="G6" s="10"/>
      <c r="H6" s="10">
        <f t="shared" si="0"/>
        <v>0</v>
      </c>
      <c r="I6" s="22"/>
      <c r="J6" s="10">
        <f t="shared" si="2"/>
        <v>0</v>
      </c>
      <c r="K6" s="23"/>
    </row>
    <row r="7" spans="1:11" s="7" customFormat="1">
      <c r="A7" s="14"/>
      <c r="B7" s="12"/>
      <c r="C7" s="10">
        <f t="shared" si="1"/>
        <v>0</v>
      </c>
      <c r="D7" s="8"/>
      <c r="E7" s="11"/>
      <c r="F7" s="11"/>
      <c r="G7" s="10"/>
      <c r="H7" s="10">
        <f t="shared" si="0"/>
        <v>0</v>
      </c>
      <c r="I7" s="22"/>
      <c r="J7" s="10">
        <f t="shared" si="2"/>
        <v>0</v>
      </c>
      <c r="K7" s="138"/>
    </row>
    <row r="8" spans="1:11" s="7" customFormat="1">
      <c r="A8" s="14"/>
      <c r="B8" s="12"/>
      <c r="C8" s="10">
        <f t="shared" si="1"/>
        <v>0</v>
      </c>
      <c r="D8" s="8"/>
      <c r="E8" s="11"/>
      <c r="F8" s="11"/>
      <c r="G8" s="10"/>
      <c r="H8" s="10">
        <f t="shared" si="0"/>
        <v>0</v>
      </c>
      <c r="I8" s="22"/>
      <c r="J8" s="10">
        <f t="shared" si="2"/>
        <v>0</v>
      </c>
      <c r="K8" s="138"/>
    </row>
    <row r="9" spans="1:11" s="7" customFormat="1">
      <c r="A9" s="14"/>
      <c r="B9" s="12"/>
      <c r="C9" s="10">
        <f t="shared" si="1"/>
        <v>0</v>
      </c>
      <c r="D9" s="8"/>
      <c r="E9" s="11"/>
      <c r="F9" s="11"/>
      <c r="G9" s="10"/>
      <c r="H9" s="10">
        <f t="shared" si="0"/>
        <v>0</v>
      </c>
      <c r="I9" s="22"/>
      <c r="J9" s="10">
        <f t="shared" si="2"/>
        <v>0</v>
      </c>
      <c r="K9" s="23"/>
    </row>
    <row r="10" spans="1:11" s="7" customFormat="1">
      <c r="A10" s="15"/>
      <c r="B10" s="12"/>
      <c r="C10" s="10">
        <f t="shared" si="1"/>
        <v>0</v>
      </c>
      <c r="D10" s="8"/>
      <c r="E10" s="11"/>
      <c r="F10" s="11"/>
      <c r="G10" s="10"/>
      <c r="H10" s="10">
        <f t="shared" si="0"/>
        <v>0</v>
      </c>
      <c r="I10" s="22"/>
      <c r="J10" s="10">
        <f t="shared" si="2"/>
        <v>0</v>
      </c>
      <c r="K10" s="23"/>
    </row>
    <row r="11" spans="1:11" s="1" customFormat="1">
      <c r="A11" s="15"/>
      <c r="B11" s="16"/>
      <c r="C11" s="10">
        <f t="shared" si="1"/>
        <v>0</v>
      </c>
      <c r="D11" s="224"/>
      <c r="E11" s="32"/>
      <c r="F11" s="32"/>
      <c r="G11" s="22"/>
      <c r="H11" s="10">
        <f t="shared" si="0"/>
        <v>0</v>
      </c>
      <c r="I11" s="22"/>
      <c r="J11" s="10">
        <f t="shared" si="2"/>
        <v>0</v>
      </c>
      <c r="K11" s="24"/>
    </row>
    <row r="12" spans="1:11" s="7" customFormat="1">
      <c r="A12" s="14"/>
      <c r="B12" s="12"/>
      <c r="C12" s="10">
        <f t="shared" si="1"/>
        <v>0</v>
      </c>
      <c r="D12" s="8"/>
      <c r="E12" s="11"/>
      <c r="F12" s="11"/>
      <c r="G12" s="10"/>
      <c r="H12" s="10">
        <f t="shared" si="0"/>
        <v>0</v>
      </c>
      <c r="I12" s="22"/>
      <c r="J12" s="10">
        <f t="shared" si="2"/>
        <v>0</v>
      </c>
      <c r="K12" s="23"/>
    </row>
    <row r="13" spans="1:11" s="7" customFormat="1">
      <c r="A13" s="14"/>
      <c r="B13" s="12"/>
      <c r="C13" s="10">
        <f t="shared" si="1"/>
        <v>0</v>
      </c>
      <c r="D13" s="8"/>
      <c r="E13" s="11"/>
      <c r="F13" s="11"/>
      <c r="G13" s="10"/>
      <c r="H13" s="10">
        <f t="shared" si="0"/>
        <v>0</v>
      </c>
      <c r="I13" s="22"/>
      <c r="J13" s="10">
        <f t="shared" si="2"/>
        <v>0</v>
      </c>
      <c r="K13" s="23"/>
    </row>
    <row r="14" spans="1:11" s="7" customFormat="1">
      <c r="A14" s="14"/>
      <c r="B14" s="12"/>
      <c r="C14" s="10">
        <f t="shared" si="1"/>
        <v>0</v>
      </c>
      <c r="D14" s="8"/>
      <c r="E14" s="11"/>
      <c r="F14" s="11"/>
      <c r="G14" s="10"/>
      <c r="H14" s="10">
        <f t="shared" si="0"/>
        <v>0</v>
      </c>
      <c r="I14" s="10"/>
      <c r="J14" s="10">
        <f t="shared" si="2"/>
        <v>0</v>
      </c>
      <c r="K14" s="23"/>
    </row>
    <row r="15" spans="1:11" s="7" customFormat="1">
      <c r="A15" s="8"/>
      <c r="B15" s="12"/>
      <c r="C15" s="10">
        <f t="shared" ref="C15:C50" si="3">J14</f>
        <v>0</v>
      </c>
      <c r="D15" s="8"/>
      <c r="E15" s="11"/>
      <c r="F15" s="11"/>
      <c r="G15" s="10"/>
      <c r="H15" s="10">
        <f t="shared" ref="H15:H50" si="4">F15*G15</f>
        <v>0</v>
      </c>
      <c r="I15" s="10"/>
      <c r="J15" s="10">
        <f t="shared" si="2"/>
        <v>0</v>
      </c>
      <c r="K15" s="23"/>
    </row>
    <row r="16" spans="1:11" s="7" customFormat="1">
      <c r="A16" s="8"/>
      <c r="B16" s="12"/>
      <c r="C16" s="10">
        <f t="shared" si="3"/>
        <v>0</v>
      </c>
      <c r="D16" s="8"/>
      <c r="E16" s="11"/>
      <c r="F16" s="11"/>
      <c r="G16" s="10"/>
      <c r="H16" s="10">
        <f t="shared" si="4"/>
        <v>0</v>
      </c>
      <c r="I16" s="10"/>
      <c r="J16" s="10">
        <f t="shared" si="2"/>
        <v>0</v>
      </c>
      <c r="K16" s="23"/>
    </row>
    <row r="17" spans="1:11" s="7" customFormat="1">
      <c r="A17" s="8"/>
      <c r="B17" s="12"/>
      <c r="C17" s="10">
        <f t="shared" si="3"/>
        <v>0</v>
      </c>
      <c r="D17" s="8"/>
      <c r="E17" s="11"/>
      <c r="F17" s="11"/>
      <c r="G17" s="10"/>
      <c r="H17" s="10">
        <f t="shared" si="4"/>
        <v>0</v>
      </c>
      <c r="I17" s="10"/>
      <c r="J17" s="10">
        <f t="shared" si="2"/>
        <v>0</v>
      </c>
      <c r="K17" s="23"/>
    </row>
    <row r="18" spans="1:11" s="7" customFormat="1">
      <c r="A18" s="14"/>
      <c r="B18" s="12"/>
      <c r="C18" s="10">
        <f t="shared" si="3"/>
        <v>0</v>
      </c>
      <c r="D18" s="8"/>
      <c r="E18" s="11"/>
      <c r="F18" s="11"/>
      <c r="G18" s="10"/>
      <c r="H18" s="10">
        <f t="shared" si="4"/>
        <v>0</v>
      </c>
      <c r="I18" s="10"/>
      <c r="J18" s="10">
        <f t="shared" si="2"/>
        <v>0</v>
      </c>
      <c r="K18" s="23"/>
    </row>
    <row r="19" spans="1:11" s="7" customFormat="1">
      <c r="A19" s="14"/>
      <c r="B19" s="12"/>
      <c r="C19" s="10">
        <f t="shared" si="3"/>
        <v>0</v>
      </c>
      <c r="D19" s="8"/>
      <c r="E19" s="11"/>
      <c r="F19" s="11"/>
      <c r="G19" s="10"/>
      <c r="H19" s="10">
        <f t="shared" si="4"/>
        <v>0</v>
      </c>
      <c r="I19" s="10"/>
      <c r="J19" s="10">
        <f t="shared" si="2"/>
        <v>0</v>
      </c>
      <c r="K19" s="23"/>
    </row>
    <row r="20" spans="1:11" s="7" customFormat="1">
      <c r="A20" s="14"/>
      <c r="B20" s="12"/>
      <c r="C20" s="10">
        <f t="shared" si="3"/>
        <v>0</v>
      </c>
      <c r="D20" s="8"/>
      <c r="E20" s="11"/>
      <c r="F20" s="11"/>
      <c r="G20" s="10"/>
      <c r="H20" s="10">
        <f t="shared" si="4"/>
        <v>0</v>
      </c>
      <c r="I20" s="10"/>
      <c r="J20" s="10">
        <f t="shared" si="2"/>
        <v>0</v>
      </c>
      <c r="K20" s="23"/>
    </row>
    <row r="21" spans="1:11" s="7" customFormat="1">
      <c r="A21" s="8"/>
      <c r="B21" s="12"/>
      <c r="C21" s="10">
        <f t="shared" si="3"/>
        <v>0</v>
      </c>
      <c r="D21" s="8"/>
      <c r="E21" s="11"/>
      <c r="F21" s="11"/>
      <c r="G21" s="10"/>
      <c r="H21" s="10">
        <f t="shared" si="4"/>
        <v>0</v>
      </c>
      <c r="I21" s="10"/>
      <c r="J21" s="10">
        <f t="shared" si="2"/>
        <v>0</v>
      </c>
      <c r="K21" s="23"/>
    </row>
    <row r="22" spans="1:11" s="7" customFormat="1">
      <c r="A22" s="8"/>
      <c r="B22" s="12"/>
      <c r="C22" s="10">
        <f t="shared" si="3"/>
        <v>0</v>
      </c>
      <c r="D22" s="8"/>
      <c r="E22" s="11"/>
      <c r="F22" s="11"/>
      <c r="G22" s="10"/>
      <c r="H22" s="10">
        <f t="shared" si="4"/>
        <v>0</v>
      </c>
      <c r="I22" s="10"/>
      <c r="J22" s="10">
        <f t="shared" si="2"/>
        <v>0</v>
      </c>
      <c r="K22" s="23"/>
    </row>
    <row r="23" spans="1:11" s="7" customFormat="1">
      <c r="A23" s="8"/>
      <c r="B23" s="12"/>
      <c r="C23" s="10">
        <f t="shared" si="3"/>
        <v>0</v>
      </c>
      <c r="D23" s="8"/>
      <c r="E23" s="11"/>
      <c r="F23" s="11"/>
      <c r="G23" s="10"/>
      <c r="H23" s="10">
        <f t="shared" si="4"/>
        <v>0</v>
      </c>
      <c r="I23" s="10"/>
      <c r="J23" s="10">
        <f t="shared" si="2"/>
        <v>0</v>
      </c>
      <c r="K23" s="23"/>
    </row>
    <row r="24" spans="1:11" s="7" customFormat="1">
      <c r="A24" s="8"/>
      <c r="B24" s="12"/>
      <c r="C24" s="10">
        <f t="shared" si="3"/>
        <v>0</v>
      </c>
      <c r="D24" s="8"/>
      <c r="E24" s="11"/>
      <c r="F24" s="11"/>
      <c r="G24" s="10"/>
      <c r="H24" s="10">
        <f t="shared" si="4"/>
        <v>0</v>
      </c>
      <c r="I24" s="10"/>
      <c r="J24" s="10">
        <f t="shared" si="2"/>
        <v>0</v>
      </c>
      <c r="K24" s="23"/>
    </row>
    <row r="25" spans="1:11" s="7" customFormat="1">
      <c r="A25" s="8"/>
      <c r="B25" s="12"/>
      <c r="C25" s="10">
        <f t="shared" si="3"/>
        <v>0</v>
      </c>
      <c r="D25" s="8"/>
      <c r="E25" s="11"/>
      <c r="F25" s="11"/>
      <c r="G25" s="10"/>
      <c r="H25" s="10">
        <f t="shared" si="4"/>
        <v>0</v>
      </c>
      <c r="I25" s="10"/>
      <c r="J25" s="10">
        <f t="shared" si="2"/>
        <v>0</v>
      </c>
      <c r="K25" s="23"/>
    </row>
    <row r="26" spans="1:11" s="7" customFormat="1">
      <c r="A26" s="8"/>
      <c r="B26" s="12"/>
      <c r="C26" s="10">
        <f t="shared" si="3"/>
        <v>0</v>
      </c>
      <c r="D26" s="8"/>
      <c r="E26" s="11"/>
      <c r="F26" s="11"/>
      <c r="G26" s="10"/>
      <c r="H26" s="10">
        <f t="shared" si="4"/>
        <v>0</v>
      </c>
      <c r="I26" s="10"/>
      <c r="J26" s="10">
        <f t="shared" si="2"/>
        <v>0</v>
      </c>
      <c r="K26" s="23"/>
    </row>
    <row r="27" spans="1:11" s="7" customFormat="1">
      <c r="A27" s="8"/>
      <c r="B27" s="12"/>
      <c r="C27" s="10">
        <f t="shared" si="3"/>
        <v>0</v>
      </c>
      <c r="D27" s="8"/>
      <c r="E27" s="11"/>
      <c r="F27" s="11"/>
      <c r="G27" s="10"/>
      <c r="H27" s="10">
        <f t="shared" si="4"/>
        <v>0</v>
      </c>
      <c r="I27" s="10"/>
      <c r="J27" s="10">
        <f t="shared" si="2"/>
        <v>0</v>
      </c>
      <c r="K27" s="23"/>
    </row>
    <row r="28" spans="1:11" s="7" customFormat="1">
      <c r="A28" s="8"/>
      <c r="B28" s="12"/>
      <c r="C28" s="10">
        <f t="shared" si="3"/>
        <v>0</v>
      </c>
      <c r="D28" s="8"/>
      <c r="E28" s="11"/>
      <c r="F28" s="11"/>
      <c r="G28" s="10"/>
      <c r="H28" s="10">
        <f t="shared" si="4"/>
        <v>0</v>
      </c>
      <c r="I28" s="10"/>
      <c r="J28" s="10">
        <f t="shared" si="2"/>
        <v>0</v>
      </c>
      <c r="K28" s="23"/>
    </row>
    <row r="29" spans="1:11" s="7" customFormat="1">
      <c r="A29" s="8"/>
      <c r="B29" s="12"/>
      <c r="C29" s="10">
        <f t="shared" si="3"/>
        <v>0</v>
      </c>
      <c r="D29" s="8"/>
      <c r="E29" s="11"/>
      <c r="F29" s="11"/>
      <c r="G29" s="10"/>
      <c r="H29" s="10">
        <f t="shared" si="4"/>
        <v>0</v>
      </c>
      <c r="I29" s="10"/>
      <c r="J29" s="10">
        <f t="shared" si="2"/>
        <v>0</v>
      </c>
      <c r="K29" s="23"/>
    </row>
    <row r="30" spans="1:11" s="7" customFormat="1">
      <c r="A30" s="8"/>
      <c r="B30" s="12"/>
      <c r="C30" s="10">
        <f t="shared" si="3"/>
        <v>0</v>
      </c>
      <c r="D30" s="8"/>
      <c r="E30" s="11"/>
      <c r="F30" s="11"/>
      <c r="G30" s="10"/>
      <c r="H30" s="10">
        <f t="shared" si="4"/>
        <v>0</v>
      </c>
      <c r="I30" s="10"/>
      <c r="J30" s="10">
        <f t="shared" si="2"/>
        <v>0</v>
      </c>
      <c r="K30" s="23"/>
    </row>
    <row r="31" spans="1:11" s="7" customFormat="1">
      <c r="A31" s="8"/>
      <c r="B31" s="12"/>
      <c r="C31" s="10">
        <f t="shared" si="3"/>
        <v>0</v>
      </c>
      <c r="D31" s="8"/>
      <c r="E31" s="11"/>
      <c r="F31" s="11"/>
      <c r="G31" s="10"/>
      <c r="H31" s="10">
        <f t="shared" si="4"/>
        <v>0</v>
      </c>
      <c r="I31" s="10"/>
      <c r="J31" s="10">
        <f t="shared" si="2"/>
        <v>0</v>
      </c>
      <c r="K31" s="23"/>
    </row>
    <row r="32" spans="1:11" s="7" customFormat="1">
      <c r="A32" s="8"/>
      <c r="B32" s="12"/>
      <c r="C32" s="10">
        <f t="shared" si="3"/>
        <v>0</v>
      </c>
      <c r="D32" s="8"/>
      <c r="E32" s="11"/>
      <c r="F32" s="11"/>
      <c r="G32" s="10"/>
      <c r="H32" s="10">
        <f t="shared" si="4"/>
        <v>0</v>
      </c>
      <c r="I32" s="10"/>
      <c r="J32" s="10">
        <f t="shared" si="2"/>
        <v>0</v>
      </c>
      <c r="K32" s="23"/>
    </row>
    <row r="33" spans="1:11" s="7" customFormat="1">
      <c r="A33" s="8"/>
      <c r="B33" s="12"/>
      <c r="C33" s="10">
        <f t="shared" si="3"/>
        <v>0</v>
      </c>
      <c r="D33" s="8"/>
      <c r="E33" s="11"/>
      <c r="F33" s="11"/>
      <c r="G33" s="10"/>
      <c r="H33" s="10">
        <f t="shared" si="4"/>
        <v>0</v>
      </c>
      <c r="I33" s="10"/>
      <c r="J33" s="10">
        <f t="shared" si="2"/>
        <v>0</v>
      </c>
      <c r="K33" s="23"/>
    </row>
    <row r="34" spans="1:11" s="7" customFormat="1">
      <c r="A34" s="8"/>
      <c r="B34" s="12"/>
      <c r="C34" s="10">
        <f t="shared" si="3"/>
        <v>0</v>
      </c>
      <c r="D34" s="8"/>
      <c r="E34" s="11"/>
      <c r="F34" s="11"/>
      <c r="G34" s="10"/>
      <c r="H34" s="10">
        <f t="shared" si="4"/>
        <v>0</v>
      </c>
      <c r="I34" s="10"/>
      <c r="J34" s="10">
        <f t="shared" si="2"/>
        <v>0</v>
      </c>
      <c r="K34" s="23"/>
    </row>
    <row r="35" spans="1:11" s="7" customFormat="1">
      <c r="A35" s="8"/>
      <c r="B35" s="12"/>
      <c r="C35" s="10">
        <f t="shared" si="3"/>
        <v>0</v>
      </c>
      <c r="D35" s="8"/>
      <c r="E35" s="11"/>
      <c r="F35" s="11"/>
      <c r="G35" s="10"/>
      <c r="H35" s="10">
        <f t="shared" si="4"/>
        <v>0</v>
      </c>
      <c r="I35" s="10"/>
      <c r="J35" s="10">
        <f t="shared" si="2"/>
        <v>0</v>
      </c>
      <c r="K35" s="23"/>
    </row>
    <row r="36" spans="1:11" s="7" customFormat="1">
      <c r="A36" s="8"/>
      <c r="B36" s="12"/>
      <c r="C36" s="10">
        <f t="shared" si="3"/>
        <v>0</v>
      </c>
      <c r="D36" s="8"/>
      <c r="E36" s="11"/>
      <c r="F36" s="11"/>
      <c r="G36" s="10"/>
      <c r="H36" s="10">
        <f t="shared" si="4"/>
        <v>0</v>
      </c>
      <c r="I36" s="10"/>
      <c r="J36" s="10">
        <f t="shared" si="2"/>
        <v>0</v>
      </c>
      <c r="K36" s="23"/>
    </row>
    <row r="37" spans="1:11" s="7" customFormat="1">
      <c r="A37" s="8"/>
      <c r="B37" s="12"/>
      <c r="C37" s="10">
        <f t="shared" si="3"/>
        <v>0</v>
      </c>
      <c r="D37" s="8"/>
      <c r="E37" s="11"/>
      <c r="F37" s="11"/>
      <c r="G37" s="10"/>
      <c r="H37" s="10">
        <f t="shared" si="4"/>
        <v>0</v>
      </c>
      <c r="I37" s="10"/>
      <c r="J37" s="10">
        <f t="shared" si="2"/>
        <v>0</v>
      </c>
      <c r="K37" s="23"/>
    </row>
    <row r="38" spans="1:11" s="7" customFormat="1">
      <c r="A38" s="8"/>
      <c r="B38" s="12"/>
      <c r="C38" s="10">
        <f t="shared" si="3"/>
        <v>0</v>
      </c>
      <c r="D38" s="8"/>
      <c r="E38" s="11"/>
      <c r="F38" s="11"/>
      <c r="G38" s="10"/>
      <c r="H38" s="10">
        <f t="shared" si="4"/>
        <v>0</v>
      </c>
      <c r="I38" s="10"/>
      <c r="J38" s="10">
        <f t="shared" si="2"/>
        <v>0</v>
      </c>
      <c r="K38" s="23"/>
    </row>
    <row r="39" spans="1:11" s="7" customFormat="1">
      <c r="A39" s="8"/>
      <c r="B39" s="12"/>
      <c r="C39" s="10">
        <f t="shared" si="3"/>
        <v>0</v>
      </c>
      <c r="D39" s="8"/>
      <c r="E39" s="11"/>
      <c r="F39" s="11"/>
      <c r="G39" s="10"/>
      <c r="H39" s="10">
        <f t="shared" si="4"/>
        <v>0</v>
      </c>
      <c r="I39" s="10"/>
      <c r="J39" s="10">
        <f t="shared" si="2"/>
        <v>0</v>
      </c>
      <c r="K39" s="23"/>
    </row>
    <row r="40" spans="1:11" s="7" customFormat="1">
      <c r="A40" s="8"/>
      <c r="B40" s="12"/>
      <c r="C40" s="10">
        <f t="shared" si="3"/>
        <v>0</v>
      </c>
      <c r="D40" s="8"/>
      <c r="E40" s="11"/>
      <c r="F40" s="11"/>
      <c r="G40" s="10"/>
      <c r="H40" s="10">
        <f t="shared" si="4"/>
        <v>0</v>
      </c>
      <c r="I40" s="10"/>
      <c r="J40" s="10">
        <f t="shared" si="2"/>
        <v>0</v>
      </c>
      <c r="K40" s="23"/>
    </row>
    <row r="41" spans="1:11" s="7" customFormat="1">
      <c r="A41" s="8"/>
      <c r="B41" s="12"/>
      <c r="C41" s="10">
        <f t="shared" si="3"/>
        <v>0</v>
      </c>
      <c r="D41" s="8"/>
      <c r="E41" s="11"/>
      <c r="F41" s="11"/>
      <c r="G41" s="10"/>
      <c r="H41" s="10">
        <f t="shared" si="4"/>
        <v>0</v>
      </c>
      <c r="I41" s="10"/>
      <c r="J41" s="10">
        <f t="shared" si="2"/>
        <v>0</v>
      </c>
      <c r="K41" s="23"/>
    </row>
    <row r="42" spans="1:11" s="7" customFormat="1">
      <c r="A42" s="8"/>
      <c r="B42" s="12"/>
      <c r="C42" s="10">
        <f t="shared" si="3"/>
        <v>0</v>
      </c>
      <c r="D42" s="8"/>
      <c r="E42" s="11"/>
      <c r="F42" s="11"/>
      <c r="G42" s="10"/>
      <c r="H42" s="10">
        <f t="shared" si="4"/>
        <v>0</v>
      </c>
      <c r="I42" s="10"/>
      <c r="J42" s="10">
        <f t="shared" si="2"/>
        <v>0</v>
      </c>
      <c r="K42" s="23"/>
    </row>
    <row r="43" spans="1:11" s="7" customFormat="1">
      <c r="A43" s="8"/>
      <c r="B43" s="12"/>
      <c r="C43" s="10">
        <f t="shared" si="3"/>
        <v>0</v>
      </c>
      <c r="D43" s="8"/>
      <c r="E43" s="11"/>
      <c r="F43" s="11"/>
      <c r="G43" s="10"/>
      <c r="H43" s="10">
        <f t="shared" si="4"/>
        <v>0</v>
      </c>
      <c r="I43" s="10"/>
      <c r="J43" s="10">
        <f t="shared" si="2"/>
        <v>0</v>
      </c>
      <c r="K43" s="23"/>
    </row>
    <row r="44" spans="1:11" s="7" customFormat="1">
      <c r="A44" s="8"/>
      <c r="B44" s="12"/>
      <c r="C44" s="10">
        <f t="shared" si="3"/>
        <v>0</v>
      </c>
      <c r="D44" s="8"/>
      <c r="E44" s="11"/>
      <c r="F44" s="11"/>
      <c r="G44" s="10"/>
      <c r="H44" s="10">
        <f t="shared" si="4"/>
        <v>0</v>
      </c>
      <c r="I44" s="10"/>
      <c r="J44" s="10">
        <f t="shared" si="2"/>
        <v>0</v>
      </c>
      <c r="K44" s="23"/>
    </row>
    <row r="45" spans="1:11" s="7" customFormat="1">
      <c r="A45" s="8"/>
      <c r="B45" s="12"/>
      <c r="C45" s="10">
        <f t="shared" si="3"/>
        <v>0</v>
      </c>
      <c r="D45" s="8"/>
      <c r="E45" s="11"/>
      <c r="F45" s="11"/>
      <c r="G45" s="10"/>
      <c r="H45" s="10">
        <f t="shared" si="4"/>
        <v>0</v>
      </c>
      <c r="I45" s="10"/>
      <c r="J45" s="10">
        <f t="shared" si="2"/>
        <v>0</v>
      </c>
      <c r="K45" s="23"/>
    </row>
    <row r="46" spans="1:11" s="7" customFormat="1">
      <c r="A46" s="8"/>
      <c r="B46" s="12"/>
      <c r="C46" s="10">
        <f t="shared" si="3"/>
        <v>0</v>
      </c>
      <c r="D46" s="8"/>
      <c r="E46" s="11"/>
      <c r="F46" s="11"/>
      <c r="G46" s="10"/>
      <c r="H46" s="10">
        <f t="shared" si="4"/>
        <v>0</v>
      </c>
      <c r="I46" s="10"/>
      <c r="J46" s="10">
        <f t="shared" si="2"/>
        <v>0</v>
      </c>
      <c r="K46" s="23"/>
    </row>
    <row r="47" spans="1:11" s="7" customFormat="1">
      <c r="A47" s="8"/>
      <c r="B47" s="12"/>
      <c r="C47" s="10">
        <f t="shared" si="3"/>
        <v>0</v>
      </c>
      <c r="D47" s="8"/>
      <c r="E47" s="11"/>
      <c r="F47" s="11"/>
      <c r="G47" s="10"/>
      <c r="H47" s="10">
        <f t="shared" si="4"/>
        <v>0</v>
      </c>
      <c r="I47" s="10"/>
      <c r="J47" s="10">
        <f t="shared" si="2"/>
        <v>0</v>
      </c>
      <c r="K47" s="23"/>
    </row>
    <row r="48" spans="1:11" s="7" customFormat="1">
      <c r="A48" s="8"/>
      <c r="B48" s="12"/>
      <c r="C48" s="10">
        <f t="shared" si="3"/>
        <v>0</v>
      </c>
      <c r="D48" s="8"/>
      <c r="E48" s="11"/>
      <c r="F48" s="11"/>
      <c r="G48" s="10"/>
      <c r="H48" s="10">
        <f t="shared" si="4"/>
        <v>0</v>
      </c>
      <c r="I48" s="10"/>
      <c r="J48" s="10">
        <f t="shared" si="2"/>
        <v>0</v>
      </c>
      <c r="K48" s="23"/>
    </row>
    <row r="49" spans="1:11" s="7" customFormat="1">
      <c r="A49" s="8"/>
      <c r="B49" s="12"/>
      <c r="C49" s="10">
        <f t="shared" si="3"/>
        <v>0</v>
      </c>
      <c r="D49" s="8"/>
      <c r="E49" s="11"/>
      <c r="F49" s="11"/>
      <c r="G49" s="10"/>
      <c r="H49" s="10">
        <f t="shared" si="4"/>
        <v>0</v>
      </c>
      <c r="I49" s="10"/>
      <c r="J49" s="10">
        <f t="shared" si="2"/>
        <v>0</v>
      </c>
      <c r="K49" s="23"/>
    </row>
    <row r="50" spans="1:11" s="7" customFormat="1">
      <c r="A50" s="8"/>
      <c r="B50" s="12"/>
      <c r="C50" s="10">
        <f t="shared" si="3"/>
        <v>0</v>
      </c>
      <c r="D50" s="8"/>
      <c r="E50" s="11"/>
      <c r="F50" s="11"/>
      <c r="G50" s="10"/>
      <c r="H50" s="10">
        <f t="shared" si="4"/>
        <v>0</v>
      </c>
      <c r="I50" s="10"/>
      <c r="J50" s="10">
        <f t="shared" si="2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A51" sqref="A51:IV51"/>
    </sheetView>
  </sheetViews>
  <sheetFormatPr defaultRowHeight="13.5"/>
  <cols>
    <col min="1" max="1" width="10.375" style="220" customWidth="1"/>
    <col min="2" max="2" width="11.5" style="221" customWidth="1"/>
    <col min="3" max="3" width="14.125" style="222" customWidth="1"/>
    <col min="4" max="4" width="21.625" style="220" customWidth="1"/>
    <col min="5" max="5" width="6.75" style="220" customWidth="1"/>
    <col min="6" max="6" width="5.375" style="220" customWidth="1"/>
    <col min="7" max="7" width="9" style="222" customWidth="1"/>
    <col min="8" max="8" width="13.25" style="222" customWidth="1"/>
    <col min="9" max="9" width="12.375" style="222" customWidth="1"/>
    <col min="10" max="10" width="16.75" style="222" customWidth="1"/>
    <col min="11" max="11" width="15.125" style="223" customWidth="1"/>
    <col min="12" max="16" width="9" style="223" customWidth="1"/>
    <col min="17" max="16384" width="9" style="223"/>
  </cols>
  <sheetData>
    <row r="1" spans="1:11" ht="32.1" customHeight="1">
      <c r="A1" s="429" t="s">
        <v>520</v>
      </c>
      <c r="B1" s="403"/>
      <c r="C1" s="459"/>
      <c r="D1" s="429"/>
      <c r="E1" s="429"/>
      <c r="F1" s="429"/>
      <c r="G1" s="429"/>
      <c r="H1" s="429"/>
      <c r="I1" s="429"/>
      <c r="J1" s="402"/>
    </row>
    <row r="2" spans="1:11" s="7" customFormat="1" ht="14.25">
      <c r="A2" s="453" t="s">
        <v>1</v>
      </c>
      <c r="B2" s="454" t="s">
        <v>331</v>
      </c>
      <c r="C2" s="470" t="s">
        <v>356</v>
      </c>
      <c r="D2" s="406" t="s">
        <v>332</v>
      </c>
      <c r="E2" s="406" t="s">
        <v>333</v>
      </c>
      <c r="F2" s="406" t="s">
        <v>334</v>
      </c>
      <c r="G2" s="469"/>
      <c r="H2" s="469"/>
      <c r="I2" s="144" t="s">
        <v>329</v>
      </c>
      <c r="J2" s="470" t="s">
        <v>335</v>
      </c>
      <c r="K2" s="443" t="s">
        <v>396</v>
      </c>
    </row>
    <row r="3" spans="1:11" s="7" customFormat="1" ht="14.25">
      <c r="A3" s="453"/>
      <c r="B3" s="454"/>
      <c r="C3" s="470"/>
      <c r="D3" s="406"/>
      <c r="E3" s="406"/>
      <c r="F3" s="11" t="s">
        <v>336</v>
      </c>
      <c r="G3" s="144" t="s">
        <v>337</v>
      </c>
      <c r="H3" s="144" t="s">
        <v>338</v>
      </c>
      <c r="I3" s="144" t="s">
        <v>338</v>
      </c>
      <c r="J3" s="470"/>
      <c r="K3" s="444"/>
    </row>
    <row r="4" spans="1:11" s="7" customFormat="1" ht="14.25">
      <c r="A4" s="8">
        <v>10821</v>
      </c>
      <c r="B4" s="12">
        <v>44349</v>
      </c>
      <c r="C4" s="144">
        <v>0</v>
      </c>
      <c r="D4" s="8" t="s">
        <v>521</v>
      </c>
      <c r="E4" s="11">
        <v>20</v>
      </c>
      <c r="F4" s="11">
        <v>22</v>
      </c>
      <c r="G4" s="144">
        <v>60</v>
      </c>
      <c r="H4" s="145">
        <f>F4*G4</f>
        <v>1320</v>
      </c>
      <c r="I4" s="149"/>
      <c r="J4" s="144">
        <f t="shared" ref="J4:J50" si="0">C4+H4-I4</f>
        <v>1320</v>
      </c>
      <c r="K4" s="23" t="s">
        <v>443</v>
      </c>
    </row>
    <row r="5" spans="1:11" s="7" customFormat="1" ht="14.25">
      <c r="A5" s="8"/>
      <c r="B5" s="12"/>
      <c r="C5" s="144">
        <f>J4</f>
        <v>1320</v>
      </c>
      <c r="D5" s="8" t="s">
        <v>511</v>
      </c>
      <c r="E5" s="11"/>
      <c r="F5" s="11"/>
      <c r="G5" s="144"/>
      <c r="H5" s="145">
        <v>-120</v>
      </c>
      <c r="I5" s="149"/>
      <c r="J5" s="144">
        <f t="shared" si="0"/>
        <v>1200</v>
      </c>
      <c r="K5" s="23"/>
    </row>
    <row r="6" spans="1:11" s="7" customFormat="1" ht="14.25">
      <c r="A6" s="8">
        <v>10821</v>
      </c>
      <c r="B6" s="12">
        <v>44349</v>
      </c>
      <c r="C6" s="144">
        <f t="shared" ref="C6:C13" si="1">J5</f>
        <v>1200</v>
      </c>
      <c r="D6" s="8" t="s">
        <v>521</v>
      </c>
      <c r="E6" s="11">
        <v>5</v>
      </c>
      <c r="F6" s="11">
        <v>5</v>
      </c>
      <c r="G6" s="144">
        <v>25</v>
      </c>
      <c r="H6" s="145">
        <f t="shared" ref="H6:H50" si="2">F6*G6</f>
        <v>125</v>
      </c>
      <c r="I6" s="149"/>
      <c r="J6" s="144">
        <f t="shared" si="0"/>
        <v>1325</v>
      </c>
      <c r="K6" s="23" t="s">
        <v>512</v>
      </c>
    </row>
    <row r="7" spans="1:11" s="7" customFormat="1" ht="14.25">
      <c r="A7" s="14">
        <v>10897</v>
      </c>
      <c r="B7" s="12">
        <v>44398</v>
      </c>
      <c r="C7" s="144">
        <f t="shared" si="1"/>
        <v>1325</v>
      </c>
      <c r="D7" s="8" t="s">
        <v>440</v>
      </c>
      <c r="E7" s="11">
        <v>5</v>
      </c>
      <c r="F7" s="11">
        <v>20</v>
      </c>
      <c r="G7" s="144">
        <v>25</v>
      </c>
      <c r="H7" s="145">
        <f t="shared" si="2"/>
        <v>500</v>
      </c>
      <c r="I7" s="149"/>
      <c r="J7" s="144">
        <f t="shared" si="0"/>
        <v>1825</v>
      </c>
      <c r="K7" s="23" t="s">
        <v>522</v>
      </c>
    </row>
    <row r="8" spans="1:11" s="7" customFormat="1" ht="14.25">
      <c r="A8" s="14"/>
      <c r="B8" s="12">
        <v>44350</v>
      </c>
      <c r="C8" s="144">
        <f t="shared" si="1"/>
        <v>1825</v>
      </c>
      <c r="D8" s="8" t="s">
        <v>523</v>
      </c>
      <c r="E8" s="11"/>
      <c r="F8" s="11"/>
      <c r="G8" s="144"/>
      <c r="H8" s="144">
        <f t="shared" si="2"/>
        <v>0</v>
      </c>
      <c r="I8" s="149">
        <v>1325</v>
      </c>
      <c r="J8" s="144">
        <f t="shared" si="0"/>
        <v>500</v>
      </c>
      <c r="K8" s="138"/>
    </row>
    <row r="9" spans="1:11" s="7" customFormat="1" ht="14.25">
      <c r="A9" s="14"/>
      <c r="B9" s="12">
        <v>44399</v>
      </c>
      <c r="C9" s="144">
        <f t="shared" si="1"/>
        <v>500</v>
      </c>
      <c r="D9" s="8" t="s">
        <v>524</v>
      </c>
      <c r="E9" s="11"/>
      <c r="F9" s="11"/>
      <c r="G9" s="144"/>
      <c r="H9" s="144">
        <f t="shared" si="2"/>
        <v>0</v>
      </c>
      <c r="I9" s="149">
        <v>500</v>
      </c>
      <c r="J9" s="144">
        <f t="shared" si="0"/>
        <v>0</v>
      </c>
      <c r="K9" s="23"/>
    </row>
    <row r="10" spans="1:11" s="7" customFormat="1" ht="14.25">
      <c r="A10" s="15"/>
      <c r="B10" s="12"/>
      <c r="C10" s="144">
        <f t="shared" si="1"/>
        <v>0</v>
      </c>
      <c r="D10" s="8"/>
      <c r="E10" s="11"/>
      <c r="F10" s="11"/>
      <c r="G10" s="144"/>
      <c r="H10" s="144">
        <f t="shared" si="2"/>
        <v>0</v>
      </c>
      <c r="I10" s="149"/>
      <c r="J10" s="144">
        <f t="shared" si="0"/>
        <v>0</v>
      </c>
      <c r="K10" s="23"/>
    </row>
    <row r="11" spans="1:11" s="1" customFormat="1" ht="14.25">
      <c r="A11" s="15"/>
      <c r="B11" s="16"/>
      <c r="C11" s="144">
        <f t="shared" si="1"/>
        <v>0</v>
      </c>
      <c r="D11" s="31"/>
      <c r="E11" s="32"/>
      <c r="F11" s="32"/>
      <c r="G11" s="149"/>
      <c r="H11" s="144">
        <f t="shared" si="2"/>
        <v>0</v>
      </c>
      <c r="I11" s="149"/>
      <c r="J11" s="144">
        <f t="shared" si="0"/>
        <v>0</v>
      </c>
      <c r="K11" s="24"/>
    </row>
    <row r="12" spans="1:11" s="7" customFormat="1" ht="14.25">
      <c r="A12" s="14"/>
      <c r="B12" s="12"/>
      <c r="C12" s="144">
        <f t="shared" si="1"/>
        <v>0</v>
      </c>
      <c r="D12" s="8"/>
      <c r="E12" s="11"/>
      <c r="F12" s="11"/>
      <c r="G12" s="144"/>
      <c r="H12" s="144">
        <f t="shared" si="2"/>
        <v>0</v>
      </c>
      <c r="I12" s="149"/>
      <c r="J12" s="144">
        <f t="shared" si="0"/>
        <v>0</v>
      </c>
      <c r="K12" s="23"/>
    </row>
    <row r="13" spans="1:11" s="7" customFormat="1" ht="14.25">
      <c r="A13" s="14"/>
      <c r="B13" s="12"/>
      <c r="C13" s="144">
        <f t="shared" si="1"/>
        <v>0</v>
      </c>
      <c r="D13" s="8"/>
      <c r="E13" s="11"/>
      <c r="F13" s="11"/>
      <c r="G13" s="144"/>
      <c r="H13" s="144">
        <f t="shared" si="2"/>
        <v>0</v>
      </c>
      <c r="I13" s="149"/>
      <c r="J13" s="144">
        <f t="shared" si="0"/>
        <v>0</v>
      </c>
      <c r="K13" s="23"/>
    </row>
    <row r="14" spans="1:11" s="7" customFormat="1" ht="14.25">
      <c r="A14" s="14"/>
      <c r="B14" s="12"/>
      <c r="C14" s="144">
        <f t="shared" ref="C14:C50" si="3">J13</f>
        <v>0</v>
      </c>
      <c r="D14" s="8"/>
      <c r="E14" s="11"/>
      <c r="F14" s="11"/>
      <c r="G14" s="144"/>
      <c r="H14" s="144">
        <f t="shared" si="2"/>
        <v>0</v>
      </c>
      <c r="I14" s="144"/>
      <c r="J14" s="144">
        <f t="shared" si="0"/>
        <v>0</v>
      </c>
      <c r="K14" s="23"/>
    </row>
    <row r="15" spans="1:11" s="7" customFormat="1" ht="14.25">
      <c r="A15" s="8"/>
      <c r="B15" s="12"/>
      <c r="C15" s="144">
        <f t="shared" si="3"/>
        <v>0</v>
      </c>
      <c r="D15" s="8"/>
      <c r="E15" s="11"/>
      <c r="F15" s="11"/>
      <c r="G15" s="144"/>
      <c r="H15" s="144">
        <f t="shared" si="2"/>
        <v>0</v>
      </c>
      <c r="I15" s="144"/>
      <c r="J15" s="144">
        <f t="shared" si="0"/>
        <v>0</v>
      </c>
      <c r="K15" s="23"/>
    </row>
    <row r="16" spans="1:11" s="7" customFormat="1" ht="14.25">
      <c r="A16" s="8"/>
      <c r="B16" s="12"/>
      <c r="C16" s="144">
        <f t="shared" si="3"/>
        <v>0</v>
      </c>
      <c r="D16" s="8"/>
      <c r="E16" s="11"/>
      <c r="F16" s="11"/>
      <c r="G16" s="144"/>
      <c r="H16" s="144">
        <f t="shared" si="2"/>
        <v>0</v>
      </c>
      <c r="I16" s="144"/>
      <c r="J16" s="144">
        <f t="shared" si="0"/>
        <v>0</v>
      </c>
      <c r="K16" s="23"/>
    </row>
    <row r="17" spans="1:11" s="7" customFormat="1" ht="14.25">
      <c r="A17" s="8"/>
      <c r="B17" s="12"/>
      <c r="C17" s="144">
        <f t="shared" si="3"/>
        <v>0</v>
      </c>
      <c r="D17" s="8"/>
      <c r="E17" s="11"/>
      <c r="F17" s="11"/>
      <c r="G17" s="144"/>
      <c r="H17" s="144">
        <f t="shared" si="2"/>
        <v>0</v>
      </c>
      <c r="I17" s="144"/>
      <c r="J17" s="144">
        <f t="shared" si="0"/>
        <v>0</v>
      </c>
      <c r="K17" s="23"/>
    </row>
    <row r="18" spans="1:11" s="7" customFormat="1" ht="14.25">
      <c r="A18" s="14"/>
      <c r="B18" s="12"/>
      <c r="C18" s="144">
        <f t="shared" si="3"/>
        <v>0</v>
      </c>
      <c r="D18" s="8"/>
      <c r="E18" s="11"/>
      <c r="F18" s="11"/>
      <c r="G18" s="144"/>
      <c r="H18" s="144">
        <f t="shared" si="2"/>
        <v>0</v>
      </c>
      <c r="I18" s="144"/>
      <c r="J18" s="144">
        <f t="shared" si="0"/>
        <v>0</v>
      </c>
      <c r="K18" s="23"/>
    </row>
    <row r="19" spans="1:11" s="7" customFormat="1" ht="14.25">
      <c r="A19" s="14"/>
      <c r="B19" s="12"/>
      <c r="C19" s="144">
        <f t="shared" si="3"/>
        <v>0</v>
      </c>
      <c r="D19" s="8"/>
      <c r="E19" s="11"/>
      <c r="F19" s="11"/>
      <c r="G19" s="144"/>
      <c r="H19" s="144">
        <f t="shared" si="2"/>
        <v>0</v>
      </c>
      <c r="I19" s="144"/>
      <c r="J19" s="144">
        <f t="shared" si="0"/>
        <v>0</v>
      </c>
      <c r="K19" s="23"/>
    </row>
    <row r="20" spans="1:11" s="7" customFormat="1" ht="14.25">
      <c r="A20" s="14"/>
      <c r="B20" s="12"/>
      <c r="C20" s="144">
        <f t="shared" si="3"/>
        <v>0</v>
      </c>
      <c r="D20" s="8"/>
      <c r="E20" s="11"/>
      <c r="F20" s="11"/>
      <c r="G20" s="144"/>
      <c r="H20" s="144">
        <f t="shared" si="2"/>
        <v>0</v>
      </c>
      <c r="I20" s="144"/>
      <c r="J20" s="144">
        <f t="shared" si="0"/>
        <v>0</v>
      </c>
      <c r="K20" s="23"/>
    </row>
    <row r="21" spans="1:11" s="7" customFormat="1" ht="14.25">
      <c r="A21" s="8"/>
      <c r="B21" s="12"/>
      <c r="C21" s="144">
        <f t="shared" si="3"/>
        <v>0</v>
      </c>
      <c r="D21" s="8"/>
      <c r="E21" s="11"/>
      <c r="F21" s="11"/>
      <c r="G21" s="144"/>
      <c r="H21" s="144">
        <f t="shared" si="2"/>
        <v>0</v>
      </c>
      <c r="I21" s="144"/>
      <c r="J21" s="144">
        <f t="shared" si="0"/>
        <v>0</v>
      </c>
      <c r="K21" s="23"/>
    </row>
    <row r="22" spans="1:11" s="7" customFormat="1" ht="14.25">
      <c r="A22" s="8"/>
      <c r="B22" s="12"/>
      <c r="C22" s="144">
        <f t="shared" si="3"/>
        <v>0</v>
      </c>
      <c r="D22" s="8"/>
      <c r="E22" s="11"/>
      <c r="F22" s="11"/>
      <c r="G22" s="144"/>
      <c r="H22" s="144">
        <f t="shared" si="2"/>
        <v>0</v>
      </c>
      <c r="I22" s="144"/>
      <c r="J22" s="144">
        <f t="shared" si="0"/>
        <v>0</v>
      </c>
      <c r="K22" s="23"/>
    </row>
    <row r="23" spans="1:11" s="7" customFormat="1" ht="14.25">
      <c r="A23" s="8"/>
      <c r="B23" s="12"/>
      <c r="C23" s="144">
        <f t="shared" si="3"/>
        <v>0</v>
      </c>
      <c r="D23" s="8"/>
      <c r="E23" s="11"/>
      <c r="F23" s="11"/>
      <c r="G23" s="144"/>
      <c r="H23" s="144">
        <f t="shared" si="2"/>
        <v>0</v>
      </c>
      <c r="I23" s="144"/>
      <c r="J23" s="144">
        <f t="shared" si="0"/>
        <v>0</v>
      </c>
      <c r="K23" s="23"/>
    </row>
    <row r="24" spans="1:11" s="7" customFormat="1" ht="14.25">
      <c r="A24" s="8"/>
      <c r="B24" s="12"/>
      <c r="C24" s="144">
        <f t="shared" si="3"/>
        <v>0</v>
      </c>
      <c r="D24" s="8"/>
      <c r="E24" s="11"/>
      <c r="F24" s="11"/>
      <c r="G24" s="144"/>
      <c r="H24" s="144">
        <f t="shared" si="2"/>
        <v>0</v>
      </c>
      <c r="I24" s="144"/>
      <c r="J24" s="144">
        <f t="shared" si="0"/>
        <v>0</v>
      </c>
      <c r="K24" s="23"/>
    </row>
    <row r="25" spans="1:11" s="7" customFormat="1" ht="14.25">
      <c r="A25" s="8"/>
      <c r="B25" s="12"/>
      <c r="C25" s="144">
        <f t="shared" si="3"/>
        <v>0</v>
      </c>
      <c r="D25" s="8"/>
      <c r="E25" s="11"/>
      <c r="F25" s="11"/>
      <c r="G25" s="144"/>
      <c r="H25" s="144">
        <f t="shared" si="2"/>
        <v>0</v>
      </c>
      <c r="I25" s="144"/>
      <c r="J25" s="144">
        <f t="shared" si="0"/>
        <v>0</v>
      </c>
      <c r="K25" s="23"/>
    </row>
    <row r="26" spans="1:11" s="7" customFormat="1" ht="14.25">
      <c r="A26" s="8"/>
      <c r="B26" s="12"/>
      <c r="C26" s="144">
        <f t="shared" si="3"/>
        <v>0</v>
      </c>
      <c r="D26" s="8"/>
      <c r="E26" s="11"/>
      <c r="F26" s="11"/>
      <c r="G26" s="144"/>
      <c r="H26" s="144">
        <f t="shared" si="2"/>
        <v>0</v>
      </c>
      <c r="I26" s="144"/>
      <c r="J26" s="144">
        <f t="shared" si="0"/>
        <v>0</v>
      </c>
      <c r="K26" s="23"/>
    </row>
    <row r="27" spans="1:11" s="7" customFormat="1" ht="14.25">
      <c r="A27" s="8"/>
      <c r="B27" s="12"/>
      <c r="C27" s="144">
        <f t="shared" si="3"/>
        <v>0</v>
      </c>
      <c r="D27" s="8"/>
      <c r="E27" s="11"/>
      <c r="F27" s="11"/>
      <c r="G27" s="144"/>
      <c r="H27" s="144">
        <f t="shared" si="2"/>
        <v>0</v>
      </c>
      <c r="I27" s="144"/>
      <c r="J27" s="144">
        <f t="shared" si="0"/>
        <v>0</v>
      </c>
      <c r="K27" s="23"/>
    </row>
    <row r="28" spans="1:11" s="7" customFormat="1" ht="14.25">
      <c r="A28" s="8"/>
      <c r="B28" s="12"/>
      <c r="C28" s="144">
        <f t="shared" si="3"/>
        <v>0</v>
      </c>
      <c r="D28" s="8"/>
      <c r="E28" s="11"/>
      <c r="F28" s="11"/>
      <c r="G28" s="144"/>
      <c r="H28" s="144">
        <f t="shared" si="2"/>
        <v>0</v>
      </c>
      <c r="I28" s="144"/>
      <c r="J28" s="144">
        <f t="shared" si="0"/>
        <v>0</v>
      </c>
      <c r="K28" s="23"/>
    </row>
    <row r="29" spans="1:11" s="7" customFormat="1" ht="14.25">
      <c r="A29" s="8"/>
      <c r="B29" s="12"/>
      <c r="C29" s="144">
        <f t="shared" si="3"/>
        <v>0</v>
      </c>
      <c r="D29" s="8"/>
      <c r="E29" s="11"/>
      <c r="F29" s="11"/>
      <c r="G29" s="144"/>
      <c r="H29" s="144">
        <f t="shared" si="2"/>
        <v>0</v>
      </c>
      <c r="I29" s="144"/>
      <c r="J29" s="144">
        <f t="shared" si="0"/>
        <v>0</v>
      </c>
      <c r="K29" s="23"/>
    </row>
    <row r="30" spans="1:11" s="7" customFormat="1" ht="14.25">
      <c r="A30" s="8"/>
      <c r="B30" s="12"/>
      <c r="C30" s="144">
        <f t="shared" si="3"/>
        <v>0</v>
      </c>
      <c r="D30" s="8"/>
      <c r="E30" s="11"/>
      <c r="F30" s="11"/>
      <c r="G30" s="144"/>
      <c r="H30" s="144">
        <f t="shared" si="2"/>
        <v>0</v>
      </c>
      <c r="I30" s="144"/>
      <c r="J30" s="144">
        <f t="shared" si="0"/>
        <v>0</v>
      </c>
      <c r="K30" s="23"/>
    </row>
    <row r="31" spans="1:11" s="7" customFormat="1" ht="14.25">
      <c r="A31" s="8"/>
      <c r="B31" s="12"/>
      <c r="C31" s="144">
        <f t="shared" si="3"/>
        <v>0</v>
      </c>
      <c r="D31" s="8"/>
      <c r="E31" s="11"/>
      <c r="F31" s="11"/>
      <c r="G31" s="144"/>
      <c r="H31" s="144">
        <f t="shared" si="2"/>
        <v>0</v>
      </c>
      <c r="I31" s="144"/>
      <c r="J31" s="144">
        <f t="shared" si="0"/>
        <v>0</v>
      </c>
      <c r="K31" s="23"/>
    </row>
    <row r="32" spans="1:11" s="7" customFormat="1" ht="14.25">
      <c r="A32" s="8"/>
      <c r="B32" s="12"/>
      <c r="C32" s="144">
        <f t="shared" si="3"/>
        <v>0</v>
      </c>
      <c r="D32" s="8"/>
      <c r="E32" s="11"/>
      <c r="F32" s="11"/>
      <c r="G32" s="144"/>
      <c r="H32" s="144">
        <f t="shared" si="2"/>
        <v>0</v>
      </c>
      <c r="I32" s="144"/>
      <c r="J32" s="144">
        <f t="shared" si="0"/>
        <v>0</v>
      </c>
      <c r="K32" s="23"/>
    </row>
    <row r="33" spans="1:11" s="7" customFormat="1" ht="14.25">
      <c r="A33" s="8"/>
      <c r="B33" s="12"/>
      <c r="C33" s="144">
        <f t="shared" si="3"/>
        <v>0</v>
      </c>
      <c r="D33" s="8"/>
      <c r="E33" s="11"/>
      <c r="F33" s="11"/>
      <c r="G33" s="144"/>
      <c r="H33" s="144">
        <f t="shared" si="2"/>
        <v>0</v>
      </c>
      <c r="I33" s="144"/>
      <c r="J33" s="144">
        <f t="shared" si="0"/>
        <v>0</v>
      </c>
      <c r="K33" s="23"/>
    </row>
    <row r="34" spans="1:11" s="7" customFormat="1" ht="14.25">
      <c r="A34" s="8"/>
      <c r="B34" s="12"/>
      <c r="C34" s="144">
        <f t="shared" si="3"/>
        <v>0</v>
      </c>
      <c r="D34" s="8"/>
      <c r="E34" s="11"/>
      <c r="F34" s="11"/>
      <c r="G34" s="144"/>
      <c r="H34" s="144">
        <f t="shared" si="2"/>
        <v>0</v>
      </c>
      <c r="I34" s="144"/>
      <c r="J34" s="144">
        <f t="shared" si="0"/>
        <v>0</v>
      </c>
      <c r="K34" s="23"/>
    </row>
    <row r="35" spans="1:11" s="7" customFormat="1" ht="14.25">
      <c r="A35" s="8"/>
      <c r="B35" s="12"/>
      <c r="C35" s="144">
        <f t="shared" si="3"/>
        <v>0</v>
      </c>
      <c r="D35" s="8"/>
      <c r="E35" s="11"/>
      <c r="F35" s="11"/>
      <c r="G35" s="144"/>
      <c r="H35" s="144">
        <f t="shared" si="2"/>
        <v>0</v>
      </c>
      <c r="I35" s="144"/>
      <c r="J35" s="144">
        <f t="shared" si="0"/>
        <v>0</v>
      </c>
      <c r="K35" s="23"/>
    </row>
    <row r="36" spans="1:11" s="7" customFormat="1" ht="14.25">
      <c r="A36" s="8"/>
      <c r="B36" s="12"/>
      <c r="C36" s="144">
        <f t="shared" si="3"/>
        <v>0</v>
      </c>
      <c r="D36" s="8"/>
      <c r="E36" s="11"/>
      <c r="F36" s="11"/>
      <c r="G36" s="144"/>
      <c r="H36" s="144">
        <f t="shared" si="2"/>
        <v>0</v>
      </c>
      <c r="I36" s="144"/>
      <c r="J36" s="144">
        <f t="shared" si="0"/>
        <v>0</v>
      </c>
      <c r="K36" s="23"/>
    </row>
    <row r="37" spans="1:11" s="7" customFormat="1" ht="14.25">
      <c r="A37" s="8"/>
      <c r="B37" s="12"/>
      <c r="C37" s="144">
        <f t="shared" si="3"/>
        <v>0</v>
      </c>
      <c r="D37" s="8"/>
      <c r="E37" s="11"/>
      <c r="F37" s="11"/>
      <c r="G37" s="144"/>
      <c r="H37" s="144">
        <f t="shared" si="2"/>
        <v>0</v>
      </c>
      <c r="I37" s="144"/>
      <c r="J37" s="144">
        <f t="shared" si="0"/>
        <v>0</v>
      </c>
      <c r="K37" s="23"/>
    </row>
    <row r="38" spans="1:11" s="7" customFormat="1" ht="14.25">
      <c r="A38" s="8"/>
      <c r="B38" s="12"/>
      <c r="C38" s="144">
        <f t="shared" si="3"/>
        <v>0</v>
      </c>
      <c r="D38" s="8"/>
      <c r="E38" s="11"/>
      <c r="F38" s="11"/>
      <c r="G38" s="144"/>
      <c r="H38" s="144">
        <f t="shared" si="2"/>
        <v>0</v>
      </c>
      <c r="I38" s="144"/>
      <c r="J38" s="144">
        <f t="shared" si="0"/>
        <v>0</v>
      </c>
      <c r="K38" s="23"/>
    </row>
    <row r="39" spans="1:11" s="7" customFormat="1" ht="14.25">
      <c r="A39" s="8"/>
      <c r="B39" s="12"/>
      <c r="C39" s="144">
        <f t="shared" si="3"/>
        <v>0</v>
      </c>
      <c r="D39" s="8"/>
      <c r="E39" s="11"/>
      <c r="F39" s="11"/>
      <c r="G39" s="144"/>
      <c r="H39" s="144">
        <f t="shared" si="2"/>
        <v>0</v>
      </c>
      <c r="I39" s="144"/>
      <c r="J39" s="144">
        <f t="shared" si="0"/>
        <v>0</v>
      </c>
      <c r="K39" s="23"/>
    </row>
    <row r="40" spans="1:11" s="7" customFormat="1" ht="14.25">
      <c r="A40" s="8"/>
      <c r="B40" s="12"/>
      <c r="C40" s="144">
        <f t="shared" si="3"/>
        <v>0</v>
      </c>
      <c r="D40" s="8"/>
      <c r="E40" s="11"/>
      <c r="F40" s="11"/>
      <c r="G40" s="144"/>
      <c r="H40" s="144">
        <f t="shared" si="2"/>
        <v>0</v>
      </c>
      <c r="I40" s="144"/>
      <c r="J40" s="144">
        <f t="shared" si="0"/>
        <v>0</v>
      </c>
      <c r="K40" s="23"/>
    </row>
    <row r="41" spans="1:11" s="7" customFormat="1" ht="14.25">
      <c r="A41" s="8"/>
      <c r="B41" s="12"/>
      <c r="C41" s="144">
        <f t="shared" si="3"/>
        <v>0</v>
      </c>
      <c r="D41" s="8"/>
      <c r="E41" s="11"/>
      <c r="F41" s="11"/>
      <c r="G41" s="144"/>
      <c r="H41" s="144">
        <f t="shared" si="2"/>
        <v>0</v>
      </c>
      <c r="I41" s="144"/>
      <c r="J41" s="144">
        <f t="shared" si="0"/>
        <v>0</v>
      </c>
      <c r="K41" s="23"/>
    </row>
    <row r="42" spans="1:11" s="7" customFormat="1" ht="14.25">
      <c r="A42" s="8"/>
      <c r="B42" s="12"/>
      <c r="C42" s="144">
        <f t="shared" si="3"/>
        <v>0</v>
      </c>
      <c r="D42" s="8"/>
      <c r="E42" s="11"/>
      <c r="F42" s="11"/>
      <c r="G42" s="144"/>
      <c r="H42" s="144">
        <f t="shared" si="2"/>
        <v>0</v>
      </c>
      <c r="I42" s="144"/>
      <c r="J42" s="144">
        <f t="shared" si="0"/>
        <v>0</v>
      </c>
      <c r="K42" s="23"/>
    </row>
    <row r="43" spans="1:11" s="7" customFormat="1" ht="14.25">
      <c r="A43" s="8"/>
      <c r="B43" s="12"/>
      <c r="C43" s="144">
        <f t="shared" si="3"/>
        <v>0</v>
      </c>
      <c r="D43" s="8"/>
      <c r="E43" s="11"/>
      <c r="F43" s="11"/>
      <c r="G43" s="144"/>
      <c r="H43" s="144">
        <f t="shared" si="2"/>
        <v>0</v>
      </c>
      <c r="I43" s="144"/>
      <c r="J43" s="144">
        <f t="shared" si="0"/>
        <v>0</v>
      </c>
      <c r="K43" s="23"/>
    </row>
    <row r="44" spans="1:11" s="7" customFormat="1" ht="14.25">
      <c r="A44" s="8"/>
      <c r="B44" s="12"/>
      <c r="C44" s="144">
        <f t="shared" si="3"/>
        <v>0</v>
      </c>
      <c r="D44" s="8"/>
      <c r="E44" s="11"/>
      <c r="F44" s="11"/>
      <c r="G44" s="144"/>
      <c r="H44" s="144">
        <f t="shared" si="2"/>
        <v>0</v>
      </c>
      <c r="I44" s="144"/>
      <c r="J44" s="144">
        <f t="shared" si="0"/>
        <v>0</v>
      </c>
      <c r="K44" s="23"/>
    </row>
    <row r="45" spans="1:11" s="7" customFormat="1" ht="14.25">
      <c r="A45" s="8"/>
      <c r="B45" s="12"/>
      <c r="C45" s="144">
        <f t="shared" si="3"/>
        <v>0</v>
      </c>
      <c r="D45" s="8"/>
      <c r="E45" s="11"/>
      <c r="F45" s="11"/>
      <c r="G45" s="144"/>
      <c r="H45" s="144">
        <f t="shared" si="2"/>
        <v>0</v>
      </c>
      <c r="I45" s="144"/>
      <c r="J45" s="144">
        <f t="shared" si="0"/>
        <v>0</v>
      </c>
      <c r="K45" s="23"/>
    </row>
    <row r="46" spans="1:11" s="7" customFormat="1" ht="14.25">
      <c r="A46" s="8"/>
      <c r="B46" s="12"/>
      <c r="C46" s="144">
        <f t="shared" si="3"/>
        <v>0</v>
      </c>
      <c r="D46" s="8"/>
      <c r="E46" s="11"/>
      <c r="F46" s="11"/>
      <c r="G46" s="144"/>
      <c r="H46" s="144">
        <f t="shared" si="2"/>
        <v>0</v>
      </c>
      <c r="I46" s="144"/>
      <c r="J46" s="144">
        <f t="shared" si="0"/>
        <v>0</v>
      </c>
      <c r="K46" s="23"/>
    </row>
    <row r="47" spans="1:11" s="7" customFormat="1" ht="14.25">
      <c r="A47" s="8"/>
      <c r="B47" s="12"/>
      <c r="C47" s="144">
        <f t="shared" si="3"/>
        <v>0</v>
      </c>
      <c r="D47" s="8"/>
      <c r="E47" s="11"/>
      <c r="F47" s="11"/>
      <c r="G47" s="144"/>
      <c r="H47" s="144">
        <f t="shared" si="2"/>
        <v>0</v>
      </c>
      <c r="I47" s="144"/>
      <c r="J47" s="144">
        <f t="shared" si="0"/>
        <v>0</v>
      </c>
      <c r="K47" s="23"/>
    </row>
    <row r="48" spans="1:11" s="7" customFormat="1" ht="14.25">
      <c r="A48" s="8"/>
      <c r="B48" s="12"/>
      <c r="C48" s="144">
        <f t="shared" si="3"/>
        <v>0</v>
      </c>
      <c r="D48" s="8"/>
      <c r="E48" s="11"/>
      <c r="F48" s="11"/>
      <c r="G48" s="144"/>
      <c r="H48" s="144">
        <f t="shared" si="2"/>
        <v>0</v>
      </c>
      <c r="I48" s="144"/>
      <c r="J48" s="144">
        <f t="shared" si="0"/>
        <v>0</v>
      </c>
      <c r="K48" s="23"/>
    </row>
    <row r="49" spans="1:11" s="7" customFormat="1" ht="14.25">
      <c r="A49" s="8"/>
      <c r="B49" s="12"/>
      <c r="C49" s="144">
        <f t="shared" si="3"/>
        <v>0</v>
      </c>
      <c r="D49" s="8"/>
      <c r="E49" s="11"/>
      <c r="F49" s="11"/>
      <c r="G49" s="144"/>
      <c r="H49" s="144">
        <f t="shared" si="2"/>
        <v>0</v>
      </c>
      <c r="I49" s="144"/>
      <c r="J49" s="144">
        <f t="shared" si="0"/>
        <v>0</v>
      </c>
      <c r="K49" s="23"/>
    </row>
    <row r="50" spans="1:11" s="7" customFormat="1" ht="14.25">
      <c r="A50" s="8"/>
      <c r="B50" s="12"/>
      <c r="C50" s="144">
        <f t="shared" si="3"/>
        <v>0</v>
      </c>
      <c r="D50" s="8"/>
      <c r="E50" s="11"/>
      <c r="F50" s="11"/>
      <c r="G50" s="144"/>
      <c r="H50" s="144">
        <f t="shared" si="2"/>
        <v>0</v>
      </c>
      <c r="I50" s="144"/>
      <c r="J50" s="144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1825</v>
      </c>
      <c r="I51" s="20">
        <f>SUM(I1:I50)</f>
        <v>1825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"/>
  <sheetViews>
    <sheetView zoomScaleSheetLayoutView="100" workbookViewId="0">
      <pane ySplit="3" topLeftCell="A4" activePane="bottomLeft" state="frozen"/>
      <selection pane="bottomLeft" activeCell="A51" sqref="A51:IV51"/>
    </sheetView>
  </sheetViews>
  <sheetFormatPr defaultRowHeight="14.25"/>
  <cols>
    <col min="1" max="1" width="7.75" style="2" customWidth="1"/>
    <col min="2" max="2" width="10.125" style="26" customWidth="1"/>
    <col min="3" max="3" width="13.125" style="6" customWidth="1"/>
    <col min="4" max="4" width="26.625" style="4" customWidth="1"/>
    <col min="5" max="5" width="6.375" style="2" customWidth="1"/>
    <col min="6" max="6" width="9" style="2" customWidth="1"/>
    <col min="7" max="7" width="10.875" style="6" customWidth="1"/>
    <col min="8" max="8" width="13.25" style="6" customWidth="1"/>
    <col min="9" max="9" width="10.5" style="6" customWidth="1"/>
    <col min="10" max="10" width="12.875" style="6" customWidth="1"/>
    <col min="11" max="11" width="9" style="7" customWidth="1"/>
    <col min="12" max="16384" width="9" style="7"/>
  </cols>
  <sheetData>
    <row r="1" spans="1:11" ht="20.25">
      <c r="A1" s="429" t="s">
        <v>525</v>
      </c>
      <c r="B1" s="403"/>
      <c r="C1" s="439"/>
      <c r="D1" s="429"/>
      <c r="E1" s="429"/>
      <c r="F1" s="429"/>
      <c r="G1" s="439"/>
      <c r="H1" s="439"/>
      <c r="I1" s="439"/>
      <c r="J1" s="439"/>
    </row>
    <row r="2" spans="1:11">
      <c r="A2" s="453" t="s">
        <v>1</v>
      </c>
      <c r="B2" s="471" t="s">
        <v>331</v>
      </c>
      <c r="C2" s="440" t="s">
        <v>356</v>
      </c>
      <c r="D2" s="453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71"/>
      <c r="C3" s="440"/>
      <c r="D3" s="453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>
        <v>10730</v>
      </c>
      <c r="B4" s="12">
        <v>44301</v>
      </c>
      <c r="C4" s="10">
        <v>0</v>
      </c>
      <c r="D4" s="8" t="s">
        <v>526</v>
      </c>
      <c r="E4" s="11">
        <v>18</v>
      </c>
      <c r="F4" s="11">
        <v>10</v>
      </c>
      <c r="G4" s="10">
        <v>50</v>
      </c>
      <c r="H4" s="10">
        <f>F4*G4</f>
        <v>500</v>
      </c>
      <c r="I4" s="22"/>
      <c r="J4" s="10">
        <f>C4+H4-I4</f>
        <v>500</v>
      </c>
      <c r="K4" s="23" t="s">
        <v>527</v>
      </c>
    </row>
    <row r="5" spans="1:11">
      <c r="A5" s="14">
        <v>10763</v>
      </c>
      <c r="B5" s="12">
        <v>44316</v>
      </c>
      <c r="C5" s="10">
        <f>J4</f>
        <v>500</v>
      </c>
      <c r="D5" s="8" t="s">
        <v>441</v>
      </c>
      <c r="E5" s="11">
        <v>20</v>
      </c>
      <c r="F5" s="11">
        <v>3</v>
      </c>
      <c r="G5" s="10">
        <v>80</v>
      </c>
      <c r="H5" s="10">
        <f>F5*G5</f>
        <v>240</v>
      </c>
      <c r="I5" s="22"/>
      <c r="J5" s="10">
        <f>C5+H5-I5</f>
        <v>740</v>
      </c>
      <c r="K5" s="23" t="s">
        <v>405</v>
      </c>
    </row>
    <row r="6" spans="1:11">
      <c r="A6" s="11"/>
      <c r="B6" s="12">
        <v>44363</v>
      </c>
      <c r="C6" s="10">
        <f t="shared" ref="C6:C15" si="0">J5</f>
        <v>740</v>
      </c>
      <c r="D6" s="8" t="s">
        <v>528</v>
      </c>
      <c r="E6" s="11"/>
      <c r="F6" s="11"/>
      <c r="G6" s="10"/>
      <c r="H6" s="10"/>
      <c r="I6" s="10">
        <v>740</v>
      </c>
      <c r="J6" s="10">
        <f t="shared" ref="J6:J11" si="1">C6+H6-I6</f>
        <v>0</v>
      </c>
      <c r="K6" s="23"/>
    </row>
    <row r="7" spans="1:11">
      <c r="A7" s="14"/>
      <c r="B7" s="12"/>
      <c r="C7" s="10">
        <f t="shared" si="0"/>
        <v>0</v>
      </c>
      <c r="D7" s="8"/>
      <c r="E7" s="11"/>
      <c r="F7" s="11"/>
      <c r="G7" s="10"/>
      <c r="H7" s="10">
        <f t="shared" ref="H7:H50" si="2">F7*G7</f>
        <v>0</v>
      </c>
      <c r="I7" s="22"/>
      <c r="J7" s="10">
        <f t="shared" si="1"/>
        <v>0</v>
      </c>
      <c r="K7" s="138"/>
    </row>
    <row r="8" spans="1:11">
      <c r="A8" s="14"/>
      <c r="B8" s="12"/>
      <c r="C8" s="10">
        <f t="shared" si="0"/>
        <v>0</v>
      </c>
      <c r="D8" s="8"/>
      <c r="E8" s="11"/>
      <c r="F8" s="11"/>
      <c r="G8" s="10"/>
      <c r="H8" s="10">
        <f t="shared" si="2"/>
        <v>0</v>
      </c>
      <c r="I8" s="22"/>
      <c r="J8" s="10">
        <f t="shared" si="1"/>
        <v>0</v>
      </c>
      <c r="K8" s="138"/>
    </row>
    <row r="9" spans="1:11">
      <c r="A9" s="14"/>
      <c r="B9" s="12"/>
      <c r="C9" s="10">
        <f t="shared" si="0"/>
        <v>0</v>
      </c>
      <c r="D9" s="8"/>
      <c r="E9" s="11"/>
      <c r="F9" s="11"/>
      <c r="G9" s="10"/>
      <c r="H9" s="10">
        <f t="shared" si="2"/>
        <v>0</v>
      </c>
      <c r="I9" s="22"/>
      <c r="J9" s="10">
        <f t="shared" si="1"/>
        <v>0</v>
      </c>
      <c r="K9" s="23"/>
    </row>
    <row r="10" spans="1:11">
      <c r="A10" s="15"/>
      <c r="B10" s="12"/>
      <c r="C10" s="10">
        <f t="shared" si="0"/>
        <v>0</v>
      </c>
      <c r="D10" s="8"/>
      <c r="E10" s="11"/>
      <c r="F10" s="11"/>
      <c r="G10" s="10"/>
      <c r="H10" s="10">
        <f t="shared" si="2"/>
        <v>0</v>
      </c>
      <c r="I10" s="22"/>
      <c r="J10" s="10">
        <f t="shared" si="1"/>
        <v>0</v>
      </c>
      <c r="K10" s="23"/>
    </row>
    <row r="11" spans="1:11" s="1" customFormat="1">
      <c r="A11" s="15"/>
      <c r="B11" s="16"/>
      <c r="C11" s="10">
        <f t="shared" si="0"/>
        <v>0</v>
      </c>
      <c r="D11" s="31"/>
      <c r="E11" s="32"/>
      <c r="F11" s="32"/>
      <c r="G11" s="22"/>
      <c r="H11" s="10">
        <f t="shared" si="2"/>
        <v>0</v>
      </c>
      <c r="I11" s="22"/>
      <c r="J11" s="10">
        <f t="shared" si="1"/>
        <v>0</v>
      </c>
      <c r="K11" s="24"/>
    </row>
    <row r="12" spans="1:11">
      <c r="A12" s="14"/>
      <c r="B12" s="12"/>
      <c r="C12" s="10">
        <f t="shared" si="0"/>
        <v>0</v>
      </c>
      <c r="D12" s="8"/>
      <c r="E12" s="11"/>
      <c r="F12" s="11"/>
      <c r="G12" s="10"/>
      <c r="H12" s="10">
        <f t="shared" si="2"/>
        <v>0</v>
      </c>
      <c r="I12" s="22"/>
      <c r="J12" s="10">
        <f t="shared" ref="J12:J50" si="3">C12+H12-I12</f>
        <v>0</v>
      </c>
      <c r="K12" s="23"/>
    </row>
    <row r="13" spans="1:11">
      <c r="A13" s="14"/>
      <c r="B13" s="12"/>
      <c r="C13" s="10">
        <f t="shared" si="0"/>
        <v>0</v>
      </c>
      <c r="D13" s="8"/>
      <c r="E13" s="11"/>
      <c r="F13" s="11"/>
      <c r="G13" s="10"/>
      <c r="H13" s="10">
        <f t="shared" si="2"/>
        <v>0</v>
      </c>
      <c r="I13" s="22"/>
      <c r="J13" s="10">
        <f t="shared" si="3"/>
        <v>0</v>
      </c>
      <c r="K13" s="23"/>
    </row>
    <row r="14" spans="1:11">
      <c r="A14" s="14"/>
      <c r="B14" s="12"/>
      <c r="C14" s="10">
        <f t="shared" si="0"/>
        <v>0</v>
      </c>
      <c r="D14" s="8"/>
      <c r="E14" s="11"/>
      <c r="F14" s="11"/>
      <c r="G14" s="10"/>
      <c r="H14" s="10">
        <f t="shared" si="2"/>
        <v>0</v>
      </c>
      <c r="I14" s="10"/>
      <c r="J14" s="10">
        <f t="shared" si="3"/>
        <v>0</v>
      </c>
      <c r="K14" s="23"/>
    </row>
    <row r="15" spans="1:11">
      <c r="A15" s="8"/>
      <c r="B15" s="12"/>
      <c r="C15" s="10">
        <f t="shared" si="0"/>
        <v>0</v>
      </c>
      <c r="D15" s="8"/>
      <c r="E15" s="11"/>
      <c r="F15" s="11"/>
      <c r="G15" s="10"/>
      <c r="H15" s="10">
        <f t="shared" si="2"/>
        <v>0</v>
      </c>
      <c r="I15" s="10"/>
      <c r="J15" s="10">
        <f t="shared" si="3"/>
        <v>0</v>
      </c>
      <c r="K15" s="23"/>
    </row>
    <row r="16" spans="1:11">
      <c r="A16" s="8"/>
      <c r="B16" s="12"/>
      <c r="C16" s="10">
        <f t="shared" ref="C16:C50" si="4">J15</f>
        <v>0</v>
      </c>
      <c r="D16" s="8"/>
      <c r="E16" s="11"/>
      <c r="F16" s="11"/>
      <c r="G16" s="10"/>
      <c r="H16" s="10">
        <f t="shared" si="2"/>
        <v>0</v>
      </c>
      <c r="I16" s="10"/>
      <c r="J16" s="10">
        <f t="shared" si="3"/>
        <v>0</v>
      </c>
      <c r="K16" s="23"/>
    </row>
    <row r="17" spans="1:19">
      <c r="A17" s="8"/>
      <c r="B17" s="12"/>
      <c r="C17" s="10">
        <f t="shared" si="4"/>
        <v>0</v>
      </c>
      <c r="D17" s="8"/>
      <c r="E17" s="11"/>
      <c r="F17" s="11"/>
      <c r="G17" s="10"/>
      <c r="H17" s="10">
        <f t="shared" si="2"/>
        <v>0</v>
      </c>
      <c r="I17" s="10"/>
      <c r="J17" s="10">
        <f t="shared" si="3"/>
        <v>0</v>
      </c>
      <c r="K17" s="23"/>
    </row>
    <row r="18" spans="1:19">
      <c r="A18" s="14"/>
      <c r="B18" s="12"/>
      <c r="C18" s="10">
        <f t="shared" si="4"/>
        <v>0</v>
      </c>
      <c r="D18" s="8"/>
      <c r="E18" s="11"/>
      <c r="F18" s="11"/>
      <c r="G18" s="10"/>
      <c r="H18" s="10">
        <f t="shared" si="2"/>
        <v>0</v>
      </c>
      <c r="I18" s="10"/>
      <c r="J18" s="10">
        <f t="shared" si="3"/>
        <v>0</v>
      </c>
      <c r="K18" s="23"/>
    </row>
    <row r="19" spans="1:19">
      <c r="A19" s="14"/>
      <c r="B19" s="12"/>
      <c r="C19" s="10">
        <f t="shared" si="4"/>
        <v>0</v>
      </c>
      <c r="D19" s="8"/>
      <c r="E19" s="11"/>
      <c r="F19" s="11"/>
      <c r="G19" s="10"/>
      <c r="H19" s="10">
        <f t="shared" si="2"/>
        <v>0</v>
      </c>
      <c r="I19" s="10"/>
      <c r="J19" s="10">
        <f t="shared" si="3"/>
        <v>0</v>
      </c>
      <c r="K19" s="23"/>
    </row>
    <row r="20" spans="1:19">
      <c r="A20" s="14"/>
      <c r="B20" s="12"/>
      <c r="C20" s="10">
        <f t="shared" si="4"/>
        <v>0</v>
      </c>
      <c r="D20" s="8"/>
      <c r="E20" s="11"/>
      <c r="F20" s="11"/>
      <c r="G20" s="10"/>
      <c r="H20" s="10">
        <f t="shared" si="2"/>
        <v>0</v>
      </c>
      <c r="I20" s="10"/>
      <c r="J20" s="10">
        <f t="shared" si="3"/>
        <v>0</v>
      </c>
      <c r="K20" s="23"/>
      <c r="S20" s="141"/>
    </row>
    <row r="21" spans="1:19">
      <c r="A21" s="8"/>
      <c r="B21" s="12"/>
      <c r="C21" s="10">
        <f t="shared" si="4"/>
        <v>0</v>
      </c>
      <c r="D21" s="8"/>
      <c r="E21" s="11"/>
      <c r="F21" s="11"/>
      <c r="G21" s="10"/>
      <c r="H21" s="10">
        <f t="shared" si="2"/>
        <v>0</v>
      </c>
      <c r="I21" s="10"/>
      <c r="J21" s="10">
        <f t="shared" si="3"/>
        <v>0</v>
      </c>
      <c r="K21" s="23"/>
    </row>
    <row r="22" spans="1:19">
      <c r="A22" s="8"/>
      <c r="B22" s="12"/>
      <c r="C22" s="10">
        <f t="shared" si="4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9">
      <c r="A23" s="8"/>
      <c r="B23" s="12"/>
      <c r="C23" s="10">
        <f t="shared" si="4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9">
      <c r="A24" s="8"/>
      <c r="B24" s="12"/>
      <c r="C24" s="10">
        <f t="shared" si="4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9">
      <c r="A25" s="8"/>
      <c r="B25" s="12"/>
      <c r="C25" s="10">
        <f t="shared" si="4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9">
      <c r="A26" s="8"/>
      <c r="B26" s="12"/>
      <c r="C26" s="10">
        <f t="shared" si="4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9">
      <c r="A27" s="8"/>
      <c r="B27" s="12"/>
      <c r="C27" s="10">
        <f t="shared" si="4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9">
      <c r="A28" s="8"/>
      <c r="B28" s="12"/>
      <c r="C28" s="10">
        <f t="shared" si="4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9">
      <c r="A29" s="8"/>
      <c r="B29" s="12"/>
      <c r="C29" s="10">
        <f t="shared" si="4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9">
      <c r="A30" s="8"/>
      <c r="B30" s="12"/>
      <c r="C30" s="10">
        <f t="shared" si="4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9">
      <c r="A31" s="8"/>
      <c r="B31" s="12"/>
      <c r="C31" s="10">
        <f t="shared" si="4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9">
      <c r="A32" s="8"/>
      <c r="B32" s="12"/>
      <c r="C32" s="10">
        <f t="shared" si="4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4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4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4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4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4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4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4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4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4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4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4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4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4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4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4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4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4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4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740</v>
      </c>
      <c r="I51" s="20">
        <f>SUM(I1:I50)</f>
        <v>740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A51" sqref="A51:IV51"/>
    </sheetView>
  </sheetViews>
  <sheetFormatPr defaultRowHeight="14.25"/>
  <cols>
    <col min="1" max="1" width="12.625" style="2" customWidth="1"/>
    <col min="2" max="2" width="12.125" style="5" customWidth="1"/>
    <col min="3" max="3" width="14.75" style="6" customWidth="1"/>
    <col min="4" max="4" width="23.5" style="2" customWidth="1"/>
    <col min="5" max="5" width="9.75" style="2" customWidth="1"/>
    <col min="6" max="6" width="9" style="2" customWidth="1"/>
    <col min="7" max="7" width="11.625" style="6" customWidth="1"/>
    <col min="8" max="8" width="13.25" style="6" customWidth="1"/>
    <col min="9" max="9" width="11.875" style="6" customWidth="1"/>
    <col min="10" max="10" width="16.75" style="6" customWidth="1"/>
    <col min="11" max="16384" width="9" style="2"/>
  </cols>
  <sheetData>
    <row r="1" spans="1:11" ht="20.25">
      <c r="A1" s="429" t="s">
        <v>529</v>
      </c>
      <c r="B1" s="403"/>
      <c r="C1" s="439"/>
      <c r="D1" s="429"/>
      <c r="E1" s="429"/>
      <c r="F1" s="429"/>
      <c r="G1" s="439"/>
      <c r="H1" s="439"/>
      <c r="I1" s="439"/>
      <c r="J1" s="439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08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09"/>
    </row>
    <row r="4" spans="1:11">
      <c r="A4" s="8">
        <v>10665</v>
      </c>
      <c r="B4" s="12">
        <v>44261</v>
      </c>
      <c r="C4" s="10">
        <v>0</v>
      </c>
      <c r="D4" s="8" t="s">
        <v>530</v>
      </c>
      <c r="E4" s="11">
        <v>50</v>
      </c>
      <c r="F4" s="11">
        <v>4</v>
      </c>
      <c r="G4" s="10">
        <v>350</v>
      </c>
      <c r="H4" s="13">
        <f>F4*G4</f>
        <v>1400</v>
      </c>
      <c r="I4" s="22"/>
      <c r="J4" s="10">
        <f t="shared" ref="J4:J50" si="0">C4+H4-I4</f>
        <v>1400</v>
      </c>
      <c r="K4" s="11" t="s">
        <v>435</v>
      </c>
    </row>
    <row r="5" spans="1:11">
      <c r="A5" s="8"/>
      <c r="B5" s="12">
        <v>44260</v>
      </c>
      <c r="C5" s="10">
        <f>J4</f>
        <v>1400</v>
      </c>
      <c r="D5" s="8" t="s">
        <v>401</v>
      </c>
      <c r="E5" s="11"/>
      <c r="F5" s="11"/>
      <c r="G5" s="10"/>
      <c r="H5" s="13">
        <f>F5*G5</f>
        <v>0</v>
      </c>
      <c r="I5" s="22">
        <v>1400</v>
      </c>
      <c r="J5" s="10">
        <f t="shared" si="0"/>
        <v>0</v>
      </c>
      <c r="K5" s="11"/>
    </row>
    <row r="6" spans="1:11">
      <c r="A6" s="17">
        <v>10668</v>
      </c>
      <c r="B6" s="12">
        <v>44262</v>
      </c>
      <c r="C6" s="10">
        <f t="shared" ref="C6:C16" si="1">J5</f>
        <v>0</v>
      </c>
      <c r="D6" s="8" t="s">
        <v>530</v>
      </c>
      <c r="E6" s="11">
        <v>50</v>
      </c>
      <c r="F6" s="11">
        <v>2</v>
      </c>
      <c r="G6" s="10">
        <v>350</v>
      </c>
      <c r="H6" s="13">
        <f t="shared" ref="H6:H50" si="2">F6*G6</f>
        <v>700</v>
      </c>
      <c r="I6" s="22"/>
      <c r="J6" s="10">
        <f t="shared" si="0"/>
        <v>700</v>
      </c>
      <c r="K6" s="11" t="s">
        <v>435</v>
      </c>
    </row>
    <row r="7" spans="1:11">
      <c r="A7" s="17" t="s">
        <v>531</v>
      </c>
      <c r="B7" s="12">
        <v>44269</v>
      </c>
      <c r="C7" s="10">
        <f t="shared" si="1"/>
        <v>700</v>
      </c>
      <c r="D7" s="8" t="s">
        <v>532</v>
      </c>
      <c r="E7" s="11">
        <v>30</v>
      </c>
      <c r="F7" s="11">
        <v>1</v>
      </c>
      <c r="G7" s="10">
        <v>210</v>
      </c>
      <c r="H7" s="13">
        <f t="shared" si="2"/>
        <v>210</v>
      </c>
      <c r="I7" s="22"/>
      <c r="J7" s="10">
        <f t="shared" si="0"/>
        <v>910</v>
      </c>
      <c r="K7" s="11" t="s">
        <v>435</v>
      </c>
    </row>
    <row r="8" spans="1:11">
      <c r="A8" s="17" t="s">
        <v>533</v>
      </c>
      <c r="B8" s="12">
        <v>44354</v>
      </c>
      <c r="C8" s="10">
        <f t="shared" si="1"/>
        <v>910</v>
      </c>
      <c r="D8" s="8" t="s">
        <v>534</v>
      </c>
      <c r="E8" s="11">
        <v>25</v>
      </c>
      <c r="F8" s="11">
        <v>3</v>
      </c>
      <c r="G8" s="10">
        <v>150</v>
      </c>
      <c r="H8" s="13">
        <f t="shared" si="2"/>
        <v>450</v>
      </c>
      <c r="I8" s="22"/>
      <c r="J8" s="10">
        <f t="shared" si="0"/>
        <v>1360</v>
      </c>
      <c r="K8" s="11" t="s">
        <v>421</v>
      </c>
    </row>
    <row r="9" spans="1:11">
      <c r="A9" s="17"/>
      <c r="B9" s="12">
        <v>44264</v>
      </c>
      <c r="C9" s="10">
        <f t="shared" si="1"/>
        <v>1360</v>
      </c>
      <c r="D9" s="8" t="s">
        <v>535</v>
      </c>
      <c r="E9" s="11"/>
      <c r="F9" s="11"/>
      <c r="G9" s="10"/>
      <c r="H9" s="10">
        <f t="shared" si="2"/>
        <v>0</v>
      </c>
      <c r="I9" s="22">
        <v>700</v>
      </c>
      <c r="J9" s="10">
        <f t="shared" si="0"/>
        <v>660</v>
      </c>
      <c r="K9" s="11"/>
    </row>
    <row r="10" spans="1:11">
      <c r="A10" s="31"/>
      <c r="B10" s="12">
        <v>44266</v>
      </c>
      <c r="C10" s="10">
        <f t="shared" si="1"/>
        <v>660</v>
      </c>
      <c r="D10" s="8" t="s">
        <v>536</v>
      </c>
      <c r="E10" s="11"/>
      <c r="F10" s="11"/>
      <c r="G10" s="10"/>
      <c r="H10" s="10">
        <f t="shared" si="2"/>
        <v>0</v>
      </c>
      <c r="I10" s="22">
        <v>210</v>
      </c>
      <c r="J10" s="10">
        <f t="shared" si="0"/>
        <v>450</v>
      </c>
      <c r="K10" s="11"/>
    </row>
    <row r="11" spans="1:11" s="117" customFormat="1">
      <c r="A11" s="31"/>
      <c r="B11" s="16">
        <v>44356</v>
      </c>
      <c r="C11" s="10">
        <f t="shared" si="1"/>
        <v>450</v>
      </c>
      <c r="D11" s="31" t="s">
        <v>537</v>
      </c>
      <c r="E11" s="32"/>
      <c r="F11" s="32"/>
      <c r="G11" s="22"/>
      <c r="H11" s="10">
        <f t="shared" si="2"/>
        <v>0</v>
      </c>
      <c r="I11" s="22">
        <v>450</v>
      </c>
      <c r="J11" s="10">
        <f t="shared" si="0"/>
        <v>0</v>
      </c>
      <c r="K11" s="32"/>
    </row>
    <row r="12" spans="1:11">
      <c r="A12" s="17"/>
      <c r="B12" s="12"/>
      <c r="C12" s="10">
        <f t="shared" si="1"/>
        <v>0</v>
      </c>
      <c r="D12" s="8"/>
      <c r="E12" s="11"/>
      <c r="F12" s="11"/>
      <c r="G12" s="10"/>
      <c r="H12" s="10">
        <f t="shared" si="2"/>
        <v>0</v>
      </c>
      <c r="I12" s="22"/>
      <c r="J12" s="10">
        <f t="shared" si="0"/>
        <v>0</v>
      </c>
      <c r="K12" s="11"/>
    </row>
    <row r="13" spans="1:11">
      <c r="A13" s="17"/>
      <c r="B13" s="12"/>
      <c r="C13" s="10">
        <f t="shared" si="1"/>
        <v>0</v>
      </c>
      <c r="D13" s="8"/>
      <c r="E13" s="11"/>
      <c r="F13" s="11"/>
      <c r="G13" s="10"/>
      <c r="H13" s="10">
        <f t="shared" si="2"/>
        <v>0</v>
      </c>
      <c r="I13" s="22"/>
      <c r="J13" s="10">
        <f t="shared" si="0"/>
        <v>0</v>
      </c>
      <c r="K13" s="11"/>
    </row>
    <row r="14" spans="1:11">
      <c r="A14" s="17"/>
      <c r="B14" s="12"/>
      <c r="C14" s="10">
        <f t="shared" si="1"/>
        <v>0</v>
      </c>
      <c r="D14" s="8"/>
      <c r="E14" s="11"/>
      <c r="F14" s="11"/>
      <c r="G14" s="10"/>
      <c r="H14" s="10">
        <f t="shared" si="2"/>
        <v>0</v>
      </c>
      <c r="I14" s="10"/>
      <c r="J14" s="10">
        <f t="shared" si="0"/>
        <v>0</v>
      </c>
      <c r="K14" s="11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0">
        <f t="shared" si="2"/>
        <v>0</v>
      </c>
      <c r="I15" s="10"/>
      <c r="J15" s="10">
        <f t="shared" si="0"/>
        <v>0</v>
      </c>
      <c r="K15" s="11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0">
        <f t="shared" si="2"/>
        <v>0</v>
      </c>
      <c r="I16" s="10"/>
      <c r="J16" s="10">
        <f t="shared" si="0"/>
        <v>0</v>
      </c>
      <c r="K16" s="11"/>
    </row>
    <row r="17" spans="1:11">
      <c r="A17" s="8"/>
      <c r="B17" s="12"/>
      <c r="C17" s="10">
        <f t="shared" ref="C17:C50" si="3">J16</f>
        <v>0</v>
      </c>
      <c r="D17" s="107"/>
      <c r="E17" s="11"/>
      <c r="F17" s="11"/>
      <c r="G17" s="10"/>
      <c r="H17" s="10">
        <f t="shared" si="2"/>
        <v>0</v>
      </c>
      <c r="I17" s="10"/>
      <c r="J17" s="10">
        <f t="shared" si="0"/>
        <v>0</v>
      </c>
      <c r="K17" s="11"/>
    </row>
    <row r="18" spans="1:11">
      <c r="A18" s="17"/>
      <c r="B18" s="12"/>
      <c r="C18" s="10">
        <f t="shared" si="3"/>
        <v>0</v>
      </c>
      <c r="D18" s="8"/>
      <c r="E18" s="11"/>
      <c r="F18" s="11"/>
      <c r="G18" s="10"/>
      <c r="H18" s="10">
        <f t="shared" si="2"/>
        <v>0</v>
      </c>
      <c r="I18" s="10"/>
      <c r="J18" s="10">
        <f t="shared" si="0"/>
        <v>0</v>
      </c>
      <c r="K18" s="11"/>
    </row>
    <row r="19" spans="1:11">
      <c r="A19" s="17"/>
      <c r="B19" s="12"/>
      <c r="C19" s="10">
        <f t="shared" si="3"/>
        <v>0</v>
      </c>
      <c r="D19" s="8"/>
      <c r="E19" s="11"/>
      <c r="F19" s="11"/>
      <c r="G19" s="10"/>
      <c r="H19" s="10">
        <f t="shared" si="2"/>
        <v>0</v>
      </c>
      <c r="I19" s="10"/>
      <c r="J19" s="10">
        <f t="shared" si="0"/>
        <v>0</v>
      </c>
      <c r="K19" s="11"/>
    </row>
    <row r="20" spans="1:11">
      <c r="A20" s="17"/>
      <c r="B20" s="12"/>
      <c r="C20" s="10">
        <f t="shared" si="3"/>
        <v>0</v>
      </c>
      <c r="D20" s="8"/>
      <c r="E20" s="11"/>
      <c r="F20" s="11"/>
      <c r="G20" s="10"/>
      <c r="H20" s="10">
        <f t="shared" si="2"/>
        <v>0</v>
      </c>
      <c r="I20" s="10"/>
      <c r="J20" s="10">
        <f t="shared" si="0"/>
        <v>0</v>
      </c>
      <c r="K20" s="11"/>
    </row>
    <row r="21" spans="1:11">
      <c r="A21" s="8"/>
      <c r="B21" s="12"/>
      <c r="C21" s="10">
        <f t="shared" si="3"/>
        <v>0</v>
      </c>
      <c r="D21" s="8"/>
      <c r="E21" s="11"/>
      <c r="F21" s="11"/>
      <c r="G21" s="10"/>
      <c r="H21" s="10">
        <f t="shared" si="2"/>
        <v>0</v>
      </c>
      <c r="I21" s="10"/>
      <c r="J21" s="10">
        <f t="shared" si="0"/>
        <v>0</v>
      </c>
      <c r="K21" s="11"/>
    </row>
    <row r="22" spans="1:11">
      <c r="A22" s="8"/>
      <c r="B22" s="12"/>
      <c r="C22" s="10">
        <f t="shared" si="3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11"/>
    </row>
    <row r="23" spans="1:11">
      <c r="A23" s="8"/>
      <c r="B23" s="12"/>
      <c r="C23" s="10">
        <f t="shared" si="3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11"/>
    </row>
    <row r="24" spans="1:11">
      <c r="A24" s="8"/>
      <c r="B24" s="12"/>
      <c r="C24" s="10">
        <f t="shared" si="3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11"/>
    </row>
    <row r="25" spans="1:11">
      <c r="A25" s="8"/>
      <c r="B25" s="12"/>
      <c r="C25" s="10">
        <f t="shared" si="3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11"/>
    </row>
    <row r="26" spans="1:11">
      <c r="A26" s="8"/>
      <c r="B26" s="12"/>
      <c r="C26" s="10">
        <f t="shared" si="3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11"/>
    </row>
    <row r="27" spans="1:11">
      <c r="A27" s="8"/>
      <c r="B27" s="12"/>
      <c r="C27" s="10">
        <f t="shared" si="3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11"/>
    </row>
    <row r="28" spans="1:11">
      <c r="A28" s="8"/>
      <c r="B28" s="12"/>
      <c r="C28" s="10">
        <f t="shared" si="3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11"/>
    </row>
    <row r="29" spans="1:11">
      <c r="A29" s="8"/>
      <c r="B29" s="12"/>
      <c r="C29" s="10">
        <f t="shared" si="3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11"/>
    </row>
    <row r="30" spans="1:11">
      <c r="A30" s="8"/>
      <c r="B30" s="12"/>
      <c r="C30" s="10">
        <f t="shared" si="3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11"/>
    </row>
    <row r="31" spans="1:11">
      <c r="A31" s="8"/>
      <c r="B31" s="12"/>
      <c r="C31" s="10">
        <f t="shared" si="3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11"/>
    </row>
    <row r="32" spans="1:11">
      <c r="A32" s="8"/>
      <c r="B32" s="12"/>
      <c r="C32" s="10">
        <f t="shared" si="3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11"/>
    </row>
    <row r="33" spans="1:11">
      <c r="A33" s="8"/>
      <c r="B33" s="12"/>
      <c r="C33" s="10">
        <f t="shared" si="3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11"/>
    </row>
    <row r="34" spans="1:11">
      <c r="A34" s="8"/>
      <c r="B34" s="12"/>
      <c r="C34" s="10">
        <f t="shared" si="3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11"/>
    </row>
    <row r="35" spans="1:11">
      <c r="A35" s="8"/>
      <c r="B35" s="12"/>
      <c r="C35" s="10">
        <f t="shared" si="3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11"/>
    </row>
    <row r="36" spans="1:11">
      <c r="A36" s="8"/>
      <c r="B36" s="12"/>
      <c r="C36" s="10">
        <f t="shared" si="3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11"/>
    </row>
    <row r="37" spans="1:11">
      <c r="A37" s="8"/>
      <c r="B37" s="12"/>
      <c r="C37" s="10">
        <f t="shared" si="3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11"/>
    </row>
    <row r="38" spans="1:11">
      <c r="A38" s="8"/>
      <c r="B38" s="12"/>
      <c r="C38" s="10">
        <f t="shared" si="3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11"/>
    </row>
    <row r="39" spans="1:11">
      <c r="A39" s="8"/>
      <c r="B39" s="12"/>
      <c r="C39" s="10">
        <f t="shared" si="3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11"/>
    </row>
    <row r="40" spans="1:11">
      <c r="A40" s="8"/>
      <c r="B40" s="12"/>
      <c r="C40" s="10">
        <f t="shared" si="3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11"/>
    </row>
    <row r="41" spans="1:11">
      <c r="A41" s="8"/>
      <c r="B41" s="12"/>
      <c r="C41" s="10">
        <f t="shared" si="3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11"/>
    </row>
    <row r="42" spans="1:11">
      <c r="A42" s="8"/>
      <c r="B42" s="12"/>
      <c r="C42" s="10">
        <f t="shared" si="3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11"/>
    </row>
    <row r="43" spans="1:11">
      <c r="A43" s="8"/>
      <c r="B43" s="12"/>
      <c r="C43" s="10">
        <f t="shared" si="3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11"/>
    </row>
    <row r="44" spans="1:11">
      <c r="A44" s="8"/>
      <c r="B44" s="12"/>
      <c r="C44" s="10">
        <f t="shared" si="3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11"/>
    </row>
    <row r="45" spans="1:11">
      <c r="A45" s="8"/>
      <c r="B45" s="12"/>
      <c r="C45" s="10">
        <f t="shared" si="3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11"/>
    </row>
    <row r="46" spans="1:11">
      <c r="A46" s="8"/>
      <c r="B46" s="12"/>
      <c r="C46" s="10">
        <f t="shared" si="3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11"/>
    </row>
    <row r="47" spans="1:11">
      <c r="A47" s="8"/>
      <c r="B47" s="12"/>
      <c r="C47" s="10">
        <f t="shared" si="3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11"/>
    </row>
    <row r="48" spans="1:11">
      <c r="A48" s="8"/>
      <c r="B48" s="12"/>
      <c r="C48" s="10">
        <f t="shared" si="3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11"/>
    </row>
    <row r="49" spans="1:11">
      <c r="A49" s="8"/>
      <c r="B49" s="12"/>
      <c r="C49" s="10">
        <f t="shared" si="3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11"/>
    </row>
    <row r="50" spans="1:11">
      <c r="A50" s="8"/>
      <c r="B50" s="12"/>
      <c r="C50" s="10">
        <f t="shared" si="3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11"/>
    </row>
    <row r="51" spans="1:11" s="3" customForma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2760</v>
      </c>
      <c r="I51" s="20">
        <f>SUM(I1:I50)</f>
        <v>2760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"/>
  <sheetViews>
    <sheetView zoomScaleSheetLayoutView="100" workbookViewId="0">
      <selection activeCell="A51" sqref="A51:IV51"/>
    </sheetView>
  </sheetViews>
  <sheetFormatPr defaultRowHeight="14.25"/>
  <cols>
    <col min="1" max="1" width="11.75" style="2" customWidth="1"/>
    <col min="2" max="2" width="10.125" style="5" customWidth="1"/>
    <col min="3" max="3" width="12.375" style="6" customWidth="1"/>
    <col min="4" max="4" width="26.75" style="2" customWidth="1"/>
    <col min="5" max="5" width="7.875" style="2" customWidth="1"/>
    <col min="6" max="6" width="7.25" style="2" customWidth="1"/>
    <col min="7" max="7" width="11.375" style="6" customWidth="1"/>
    <col min="8" max="8" width="13.25" style="6" customWidth="1"/>
    <col min="9" max="9" width="9" style="6" customWidth="1"/>
    <col min="10" max="10" width="16.75" style="6" customWidth="1"/>
    <col min="11" max="11" width="13.75" style="34" customWidth="1"/>
    <col min="12" max="16384" width="9" style="34"/>
  </cols>
  <sheetData>
    <row r="1" spans="1:17" ht="20.25">
      <c r="A1" s="429" t="s">
        <v>538</v>
      </c>
      <c r="B1" s="403"/>
      <c r="C1" s="439"/>
      <c r="D1" s="429"/>
      <c r="E1" s="429"/>
      <c r="F1" s="429"/>
      <c r="G1" s="439"/>
      <c r="H1" s="439"/>
      <c r="I1" s="439"/>
      <c r="J1" s="439"/>
    </row>
    <row r="2" spans="1:17" s="7" customFormat="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7" s="7" customFormat="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7" s="7" customFormat="1">
      <c r="A4" s="8">
        <v>10693</v>
      </c>
      <c r="B4" s="12">
        <v>44280</v>
      </c>
      <c r="C4" s="10">
        <v>0</v>
      </c>
      <c r="D4" s="8" t="s">
        <v>539</v>
      </c>
      <c r="E4" s="11">
        <v>75</v>
      </c>
      <c r="F4" s="11">
        <v>16</v>
      </c>
      <c r="G4" s="10">
        <v>150</v>
      </c>
      <c r="H4" s="10">
        <f>F4*G4</f>
        <v>2400</v>
      </c>
      <c r="I4" s="22"/>
      <c r="J4" s="10">
        <f t="shared" ref="J4:J50" si="0">C4+H4-I4</f>
        <v>2400</v>
      </c>
      <c r="K4" s="23" t="s">
        <v>435</v>
      </c>
    </row>
    <row r="5" spans="1:17" s="7" customFormat="1">
      <c r="A5" s="14">
        <v>10705</v>
      </c>
      <c r="B5" s="12">
        <v>44287</v>
      </c>
      <c r="C5" s="10">
        <f>J4</f>
        <v>2400</v>
      </c>
      <c r="D5" s="8" t="s">
        <v>415</v>
      </c>
      <c r="E5" s="11">
        <v>75</v>
      </c>
      <c r="F5" s="11">
        <v>1</v>
      </c>
      <c r="G5" s="10">
        <v>150</v>
      </c>
      <c r="H5" s="10">
        <f>F5*G5</f>
        <v>150</v>
      </c>
      <c r="I5" s="22"/>
      <c r="J5" s="10">
        <f t="shared" si="0"/>
        <v>2550</v>
      </c>
      <c r="K5" s="23" t="s">
        <v>435</v>
      </c>
    </row>
    <row r="6" spans="1:17" s="7" customFormat="1">
      <c r="A6" s="14"/>
      <c r="B6" s="12"/>
      <c r="C6" s="10">
        <f t="shared" ref="C6:C16" si="1">J5</f>
        <v>2550</v>
      </c>
      <c r="D6" s="8"/>
      <c r="E6" s="11"/>
      <c r="F6" s="11"/>
      <c r="G6" s="10"/>
      <c r="H6" s="10">
        <f t="shared" ref="H6:H50" si="2">F6*G6</f>
        <v>0</v>
      </c>
      <c r="I6" s="22"/>
      <c r="J6" s="10">
        <f t="shared" si="0"/>
        <v>2550</v>
      </c>
      <c r="K6" s="23" t="s">
        <v>435</v>
      </c>
    </row>
    <row r="7" spans="1:17" s="7" customFormat="1">
      <c r="A7" s="14"/>
      <c r="B7" s="12"/>
      <c r="C7" s="10">
        <f t="shared" si="1"/>
        <v>2550</v>
      </c>
      <c r="D7" s="8"/>
      <c r="E7" s="11"/>
      <c r="F7" s="11"/>
      <c r="G7" s="10"/>
      <c r="H7" s="10">
        <f t="shared" si="2"/>
        <v>0</v>
      </c>
      <c r="I7" s="22"/>
      <c r="J7" s="10">
        <f t="shared" si="0"/>
        <v>2550</v>
      </c>
      <c r="K7" s="138"/>
    </row>
    <row r="8" spans="1:17" s="7" customFormat="1">
      <c r="A8" s="14"/>
      <c r="B8" s="12"/>
      <c r="C8" s="10">
        <f t="shared" si="1"/>
        <v>2550</v>
      </c>
      <c r="D8" s="8"/>
      <c r="E8" s="11"/>
      <c r="F8" s="11"/>
      <c r="G8" s="10"/>
      <c r="H8" s="10">
        <f t="shared" si="2"/>
        <v>0</v>
      </c>
      <c r="I8" s="22"/>
      <c r="J8" s="10">
        <f t="shared" si="0"/>
        <v>2550</v>
      </c>
      <c r="K8" s="138"/>
      <c r="Q8" s="141"/>
    </row>
    <row r="9" spans="1:17" s="7" customFormat="1">
      <c r="A9" s="14"/>
      <c r="B9" s="12"/>
      <c r="C9" s="10">
        <f t="shared" si="1"/>
        <v>2550</v>
      </c>
      <c r="D9" s="8"/>
      <c r="E9" s="11"/>
      <c r="F9" s="11"/>
      <c r="G9" s="10"/>
      <c r="H9" s="10">
        <f t="shared" si="2"/>
        <v>0</v>
      </c>
      <c r="I9" s="22"/>
      <c r="J9" s="10">
        <f t="shared" si="0"/>
        <v>2550</v>
      </c>
      <c r="K9" s="23"/>
    </row>
    <row r="10" spans="1:17" s="7" customFormat="1">
      <c r="A10" s="15"/>
      <c r="B10" s="12"/>
      <c r="C10" s="10">
        <f t="shared" si="1"/>
        <v>2550</v>
      </c>
      <c r="D10" s="8"/>
      <c r="E10" s="11"/>
      <c r="F10" s="11"/>
      <c r="G10" s="10"/>
      <c r="H10" s="10">
        <f t="shared" si="2"/>
        <v>0</v>
      </c>
      <c r="I10" s="22"/>
      <c r="J10" s="10">
        <f t="shared" si="0"/>
        <v>2550</v>
      </c>
      <c r="K10" s="23"/>
    </row>
    <row r="11" spans="1:17" s="1" customFormat="1">
      <c r="A11" s="15"/>
      <c r="B11" s="16"/>
      <c r="C11" s="10">
        <f t="shared" si="1"/>
        <v>2550</v>
      </c>
      <c r="D11" s="31"/>
      <c r="E11" s="32"/>
      <c r="F11" s="32"/>
      <c r="G11" s="22"/>
      <c r="H11" s="10">
        <f t="shared" si="2"/>
        <v>0</v>
      </c>
      <c r="I11" s="22"/>
      <c r="J11" s="10">
        <f t="shared" si="0"/>
        <v>2550</v>
      </c>
      <c r="K11" s="24"/>
    </row>
    <row r="12" spans="1:17" s="7" customFormat="1">
      <c r="A12" s="14"/>
      <c r="B12" s="12"/>
      <c r="C12" s="10">
        <f t="shared" si="1"/>
        <v>2550</v>
      </c>
      <c r="D12" s="8"/>
      <c r="E12" s="11"/>
      <c r="F12" s="11"/>
      <c r="G12" s="10"/>
      <c r="H12" s="10">
        <f t="shared" si="2"/>
        <v>0</v>
      </c>
      <c r="I12" s="22"/>
      <c r="J12" s="10">
        <f t="shared" si="0"/>
        <v>2550</v>
      </c>
      <c r="K12" s="23"/>
    </row>
    <row r="13" spans="1:17" s="7" customFormat="1">
      <c r="A13" s="14"/>
      <c r="B13" s="12"/>
      <c r="C13" s="10">
        <f t="shared" si="1"/>
        <v>2550</v>
      </c>
      <c r="D13" s="8"/>
      <c r="E13" s="11"/>
      <c r="F13" s="11"/>
      <c r="G13" s="10"/>
      <c r="H13" s="10">
        <f t="shared" si="2"/>
        <v>0</v>
      </c>
      <c r="I13" s="22"/>
      <c r="J13" s="10">
        <f t="shared" si="0"/>
        <v>2550</v>
      </c>
      <c r="K13" s="23"/>
    </row>
    <row r="14" spans="1:17" s="7" customFormat="1">
      <c r="A14" s="14"/>
      <c r="B14" s="12"/>
      <c r="C14" s="10">
        <f t="shared" si="1"/>
        <v>2550</v>
      </c>
      <c r="D14" s="8"/>
      <c r="E14" s="11"/>
      <c r="F14" s="11"/>
      <c r="G14" s="10"/>
      <c r="H14" s="10">
        <f t="shared" si="2"/>
        <v>0</v>
      </c>
      <c r="I14" s="10"/>
      <c r="J14" s="10">
        <f t="shared" si="0"/>
        <v>2550</v>
      </c>
      <c r="K14" s="23"/>
    </row>
    <row r="15" spans="1:17" s="7" customFormat="1">
      <c r="A15" s="8"/>
      <c r="B15" s="12"/>
      <c r="C15" s="10">
        <f t="shared" si="1"/>
        <v>2550</v>
      </c>
      <c r="D15" s="8"/>
      <c r="E15" s="11"/>
      <c r="F15" s="11"/>
      <c r="G15" s="10"/>
      <c r="H15" s="10">
        <f t="shared" si="2"/>
        <v>0</v>
      </c>
      <c r="I15" s="10"/>
      <c r="J15" s="10">
        <f t="shared" si="0"/>
        <v>2550</v>
      </c>
      <c r="K15" s="23"/>
    </row>
    <row r="16" spans="1:17" s="7" customFormat="1">
      <c r="A16" s="8"/>
      <c r="B16" s="12"/>
      <c r="C16" s="10">
        <f t="shared" si="1"/>
        <v>2550</v>
      </c>
      <c r="D16" s="8"/>
      <c r="E16" s="11"/>
      <c r="F16" s="11"/>
      <c r="G16" s="10"/>
      <c r="H16" s="10">
        <f t="shared" si="2"/>
        <v>0</v>
      </c>
      <c r="I16" s="10"/>
      <c r="J16" s="10">
        <f t="shared" si="0"/>
        <v>2550</v>
      </c>
      <c r="K16" s="23"/>
    </row>
    <row r="17" spans="1:11" s="7" customFormat="1">
      <c r="A17" s="8"/>
      <c r="B17" s="12"/>
      <c r="C17" s="10">
        <f t="shared" ref="C17:C50" si="3">J16</f>
        <v>2550</v>
      </c>
      <c r="D17" s="8"/>
      <c r="E17" s="11"/>
      <c r="F17" s="11"/>
      <c r="G17" s="10"/>
      <c r="H17" s="10">
        <f t="shared" si="2"/>
        <v>0</v>
      </c>
      <c r="I17" s="10"/>
      <c r="J17" s="10">
        <f t="shared" si="0"/>
        <v>2550</v>
      </c>
      <c r="K17" s="23"/>
    </row>
    <row r="18" spans="1:11" s="7" customFormat="1">
      <c r="A18" s="14"/>
      <c r="B18" s="12"/>
      <c r="C18" s="10">
        <f t="shared" si="3"/>
        <v>2550</v>
      </c>
      <c r="D18" s="8"/>
      <c r="E18" s="11"/>
      <c r="F18" s="11"/>
      <c r="G18" s="10"/>
      <c r="H18" s="10">
        <f t="shared" si="2"/>
        <v>0</v>
      </c>
      <c r="I18" s="10"/>
      <c r="J18" s="10">
        <f t="shared" si="0"/>
        <v>2550</v>
      </c>
      <c r="K18" s="23"/>
    </row>
    <row r="19" spans="1:11" s="7" customFormat="1">
      <c r="A19" s="14"/>
      <c r="B19" s="12"/>
      <c r="C19" s="10">
        <f t="shared" si="3"/>
        <v>2550</v>
      </c>
      <c r="D19" s="8"/>
      <c r="E19" s="11"/>
      <c r="F19" s="11"/>
      <c r="G19" s="10"/>
      <c r="H19" s="10">
        <f t="shared" si="2"/>
        <v>0</v>
      </c>
      <c r="I19" s="10"/>
      <c r="J19" s="10">
        <f t="shared" si="0"/>
        <v>2550</v>
      </c>
      <c r="K19" s="23"/>
    </row>
    <row r="20" spans="1:11" s="7" customFormat="1">
      <c r="A20" s="14"/>
      <c r="B20" s="12"/>
      <c r="C20" s="10">
        <f t="shared" si="3"/>
        <v>2550</v>
      </c>
      <c r="D20" s="8"/>
      <c r="E20" s="11"/>
      <c r="F20" s="11"/>
      <c r="G20" s="10"/>
      <c r="H20" s="10">
        <f t="shared" si="2"/>
        <v>0</v>
      </c>
      <c r="I20" s="10"/>
      <c r="J20" s="10">
        <f t="shared" si="0"/>
        <v>2550</v>
      </c>
      <c r="K20" s="23"/>
    </row>
    <row r="21" spans="1:11" s="7" customFormat="1">
      <c r="A21" s="8"/>
      <c r="B21" s="12"/>
      <c r="C21" s="10">
        <f t="shared" si="3"/>
        <v>2550</v>
      </c>
      <c r="D21" s="8"/>
      <c r="E21" s="11"/>
      <c r="F21" s="11"/>
      <c r="G21" s="10"/>
      <c r="H21" s="10">
        <f t="shared" si="2"/>
        <v>0</v>
      </c>
      <c r="I21" s="10"/>
      <c r="J21" s="10">
        <f t="shared" si="0"/>
        <v>2550</v>
      </c>
      <c r="K21" s="23"/>
    </row>
    <row r="22" spans="1:11" s="7" customFormat="1">
      <c r="A22" s="8"/>
      <c r="B22" s="12"/>
      <c r="C22" s="10">
        <f t="shared" si="3"/>
        <v>2550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2550</v>
      </c>
      <c r="K22" s="23"/>
    </row>
    <row r="23" spans="1:11" s="7" customFormat="1">
      <c r="A23" s="8"/>
      <c r="B23" s="12"/>
      <c r="C23" s="10">
        <f t="shared" si="3"/>
        <v>2550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2550</v>
      </c>
      <c r="K23" s="23"/>
    </row>
    <row r="24" spans="1:11" s="7" customFormat="1">
      <c r="A24" s="8"/>
      <c r="B24" s="12"/>
      <c r="C24" s="10">
        <f t="shared" si="3"/>
        <v>2550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2550</v>
      </c>
      <c r="K24" s="23"/>
    </row>
    <row r="25" spans="1:11" s="7" customFormat="1">
      <c r="A25" s="8"/>
      <c r="B25" s="12"/>
      <c r="C25" s="10">
        <f t="shared" si="3"/>
        <v>2550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2550</v>
      </c>
      <c r="K25" s="23"/>
    </row>
    <row r="26" spans="1:11" s="7" customFormat="1">
      <c r="A26" s="8"/>
      <c r="B26" s="12"/>
      <c r="C26" s="10">
        <f t="shared" si="3"/>
        <v>2550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2550</v>
      </c>
      <c r="K26" s="23"/>
    </row>
    <row r="27" spans="1:11" s="7" customFormat="1">
      <c r="A27" s="8"/>
      <c r="B27" s="12"/>
      <c r="C27" s="10">
        <f t="shared" si="3"/>
        <v>2550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2550</v>
      </c>
      <c r="K27" s="23"/>
    </row>
    <row r="28" spans="1:11" s="7" customFormat="1">
      <c r="A28" s="8"/>
      <c r="B28" s="12"/>
      <c r="C28" s="10">
        <f t="shared" si="3"/>
        <v>2550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2550</v>
      </c>
      <c r="K28" s="23"/>
    </row>
    <row r="29" spans="1:11" s="7" customFormat="1">
      <c r="A29" s="8"/>
      <c r="B29" s="12"/>
      <c r="C29" s="10">
        <f t="shared" si="3"/>
        <v>2550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2550</v>
      </c>
      <c r="K29" s="23"/>
    </row>
    <row r="30" spans="1:11" s="7" customFormat="1">
      <c r="A30" s="8"/>
      <c r="B30" s="12"/>
      <c r="C30" s="10">
        <f t="shared" si="3"/>
        <v>2550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2550</v>
      </c>
      <c r="K30" s="23"/>
    </row>
    <row r="31" spans="1:11" s="7" customFormat="1">
      <c r="A31" s="8"/>
      <c r="B31" s="12"/>
      <c r="C31" s="10">
        <f t="shared" si="3"/>
        <v>2550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2550</v>
      </c>
      <c r="K31" s="23"/>
    </row>
    <row r="32" spans="1:11" s="7" customFormat="1">
      <c r="A32" s="8"/>
      <c r="B32" s="12"/>
      <c r="C32" s="10">
        <f t="shared" si="3"/>
        <v>2550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2550</v>
      </c>
      <c r="K32" s="23"/>
    </row>
    <row r="33" spans="1:11" s="7" customFormat="1">
      <c r="A33" s="8"/>
      <c r="B33" s="12"/>
      <c r="C33" s="10">
        <f t="shared" si="3"/>
        <v>2550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2550</v>
      </c>
      <c r="K33" s="23"/>
    </row>
    <row r="34" spans="1:11" s="7" customFormat="1">
      <c r="A34" s="8"/>
      <c r="B34" s="12"/>
      <c r="C34" s="10">
        <f t="shared" si="3"/>
        <v>2550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2550</v>
      </c>
      <c r="K34" s="23"/>
    </row>
    <row r="35" spans="1:11" s="7" customFormat="1">
      <c r="A35" s="8"/>
      <c r="B35" s="12"/>
      <c r="C35" s="10">
        <f t="shared" si="3"/>
        <v>2550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2550</v>
      </c>
      <c r="K35" s="23"/>
    </row>
    <row r="36" spans="1:11" s="7" customFormat="1">
      <c r="A36" s="8"/>
      <c r="B36" s="12"/>
      <c r="C36" s="10">
        <f t="shared" si="3"/>
        <v>2550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2550</v>
      </c>
      <c r="K36" s="23"/>
    </row>
    <row r="37" spans="1:11" s="7" customFormat="1">
      <c r="A37" s="8"/>
      <c r="B37" s="12"/>
      <c r="C37" s="10">
        <f t="shared" si="3"/>
        <v>2550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2550</v>
      </c>
      <c r="K37" s="23"/>
    </row>
    <row r="38" spans="1:11" s="7" customFormat="1">
      <c r="A38" s="8"/>
      <c r="B38" s="12"/>
      <c r="C38" s="10">
        <f t="shared" si="3"/>
        <v>2550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2550</v>
      </c>
      <c r="K38" s="23"/>
    </row>
    <row r="39" spans="1:11" s="7" customFormat="1">
      <c r="A39" s="8"/>
      <c r="B39" s="12"/>
      <c r="C39" s="10">
        <f t="shared" si="3"/>
        <v>2550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2550</v>
      </c>
      <c r="K39" s="23"/>
    </row>
    <row r="40" spans="1:11" s="7" customFormat="1">
      <c r="A40" s="8"/>
      <c r="B40" s="12"/>
      <c r="C40" s="10">
        <f t="shared" si="3"/>
        <v>2550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2550</v>
      </c>
      <c r="K40" s="23"/>
    </row>
    <row r="41" spans="1:11" s="7" customFormat="1">
      <c r="A41" s="8"/>
      <c r="B41" s="12"/>
      <c r="C41" s="10">
        <f t="shared" si="3"/>
        <v>2550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2550</v>
      </c>
      <c r="K41" s="23"/>
    </row>
    <row r="42" spans="1:11" s="7" customFormat="1">
      <c r="A42" s="8"/>
      <c r="B42" s="12"/>
      <c r="C42" s="10">
        <f t="shared" si="3"/>
        <v>2550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2550</v>
      </c>
      <c r="K42" s="23"/>
    </row>
    <row r="43" spans="1:11" s="7" customFormat="1">
      <c r="A43" s="8"/>
      <c r="B43" s="12"/>
      <c r="C43" s="10">
        <f t="shared" si="3"/>
        <v>2550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2550</v>
      </c>
      <c r="K43" s="23"/>
    </row>
    <row r="44" spans="1:11" s="7" customFormat="1">
      <c r="A44" s="8"/>
      <c r="B44" s="12"/>
      <c r="C44" s="10">
        <f t="shared" si="3"/>
        <v>2550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2550</v>
      </c>
      <c r="K44" s="23"/>
    </row>
    <row r="45" spans="1:11" s="7" customFormat="1">
      <c r="A45" s="8"/>
      <c r="B45" s="12"/>
      <c r="C45" s="10">
        <f t="shared" si="3"/>
        <v>2550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2550</v>
      </c>
      <c r="K45" s="23"/>
    </row>
    <row r="46" spans="1:11" s="7" customFormat="1">
      <c r="A46" s="8"/>
      <c r="B46" s="12"/>
      <c r="C46" s="10">
        <f t="shared" si="3"/>
        <v>2550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2550</v>
      </c>
      <c r="K46" s="23"/>
    </row>
    <row r="47" spans="1:11" s="7" customFormat="1">
      <c r="A47" s="8"/>
      <c r="B47" s="12"/>
      <c r="C47" s="10">
        <f t="shared" si="3"/>
        <v>2550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2550</v>
      </c>
      <c r="K47" s="23"/>
    </row>
    <row r="48" spans="1:11" s="7" customFormat="1">
      <c r="A48" s="8"/>
      <c r="B48" s="12"/>
      <c r="C48" s="10">
        <f t="shared" si="3"/>
        <v>2550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2550</v>
      </c>
      <c r="K48" s="23"/>
    </row>
    <row r="49" spans="1:11" s="7" customFormat="1">
      <c r="A49" s="8"/>
      <c r="B49" s="12"/>
      <c r="C49" s="10">
        <f t="shared" si="3"/>
        <v>2550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2550</v>
      </c>
      <c r="K49" s="23"/>
    </row>
    <row r="50" spans="1:11" s="7" customFormat="1">
      <c r="A50" s="8"/>
      <c r="B50" s="12"/>
      <c r="C50" s="10">
        <f t="shared" si="3"/>
        <v>2550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2550</v>
      </c>
      <c r="K50" s="23"/>
    </row>
    <row r="51" spans="1:11" s="3" customForma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2550</v>
      </c>
      <c r="I51" s="20">
        <f>SUM(I1:I50)</f>
        <v>0</v>
      </c>
      <c r="J51" s="20">
        <f>H51-I51</f>
        <v>2550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B27" activeCellId="1" sqref="A51:IV51 B27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J41" sqref="J41"/>
    </sheetView>
  </sheetViews>
  <sheetFormatPr defaultRowHeight="14.25"/>
  <cols>
    <col min="1" max="1" width="7" style="2" customWidth="1"/>
    <col min="2" max="2" width="14.625" style="5" customWidth="1"/>
    <col min="3" max="3" width="12.875" style="30" customWidth="1"/>
    <col min="4" max="4" width="22.25" style="2" customWidth="1"/>
    <col min="5" max="5" width="6.875" style="2" customWidth="1"/>
    <col min="6" max="6" width="5.625" style="2" customWidth="1"/>
    <col min="7" max="7" width="9.875" style="30" customWidth="1"/>
    <col min="8" max="8" width="10.5" style="30" customWidth="1"/>
    <col min="9" max="9" width="13.375" style="30" customWidth="1"/>
    <col min="10" max="10" width="13.625" style="30" customWidth="1"/>
    <col min="11" max="11" width="7.75" style="30" customWidth="1"/>
    <col min="12" max="16384" width="9" style="2"/>
  </cols>
  <sheetData>
    <row r="1" spans="1:11" ht="33.75" customHeight="1">
      <c r="A1" s="429" t="s">
        <v>540</v>
      </c>
      <c r="B1" s="472"/>
      <c r="C1" s="429"/>
      <c r="D1" s="429"/>
      <c r="E1" s="429"/>
      <c r="F1" s="429"/>
      <c r="G1" s="429"/>
      <c r="H1" s="429"/>
      <c r="I1" s="429"/>
      <c r="J1" s="429"/>
    </row>
    <row r="2" spans="1:11" s="7" customFormat="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69"/>
      <c r="H2" s="469"/>
      <c r="I2" s="10" t="s">
        <v>329</v>
      </c>
      <c r="J2" s="440" t="s">
        <v>335</v>
      </c>
      <c r="K2" s="473" t="s">
        <v>396</v>
      </c>
    </row>
    <row r="3" spans="1:11" s="7" customFormat="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74"/>
    </row>
    <row r="4" spans="1:11" s="7" customFormat="1">
      <c r="A4" s="8">
        <v>10881</v>
      </c>
      <c r="B4" s="12">
        <v>44386</v>
      </c>
      <c r="C4" s="10">
        <v>0</v>
      </c>
      <c r="D4" s="8" t="s">
        <v>541</v>
      </c>
      <c r="E4" s="11">
        <v>20</v>
      </c>
      <c r="F4" s="11">
        <v>3</v>
      </c>
      <c r="G4" s="10">
        <v>140</v>
      </c>
      <c r="H4" s="10">
        <f t="shared" ref="H4:H50" si="0">F4*G4</f>
        <v>420</v>
      </c>
      <c r="I4" s="22"/>
      <c r="J4" s="10">
        <f t="shared" ref="J4:J50" si="1">C4+H4-I4</f>
        <v>420</v>
      </c>
      <c r="K4" s="202" t="s">
        <v>405</v>
      </c>
    </row>
    <row r="5" spans="1:11" s="7" customFormat="1">
      <c r="A5" s="8">
        <v>10881</v>
      </c>
      <c r="B5" s="12">
        <v>44386</v>
      </c>
      <c r="C5" s="10">
        <f t="shared" ref="C5:C50" si="2">J4</f>
        <v>420</v>
      </c>
      <c r="D5" s="8" t="s">
        <v>542</v>
      </c>
      <c r="E5" s="11">
        <v>25</v>
      </c>
      <c r="F5" s="11">
        <v>2</v>
      </c>
      <c r="G5" s="10">
        <v>175</v>
      </c>
      <c r="H5" s="10">
        <f t="shared" si="0"/>
        <v>350</v>
      </c>
      <c r="I5" s="22"/>
      <c r="J5" s="10">
        <f t="shared" si="1"/>
        <v>770</v>
      </c>
      <c r="K5" s="202" t="s">
        <v>405</v>
      </c>
    </row>
    <row r="6" spans="1:11" s="7" customFormat="1">
      <c r="A6" s="8">
        <v>10881</v>
      </c>
      <c r="B6" s="12">
        <v>44386</v>
      </c>
      <c r="C6" s="10">
        <f t="shared" si="2"/>
        <v>770</v>
      </c>
      <c r="D6" s="8" t="s">
        <v>543</v>
      </c>
      <c r="E6" s="11">
        <v>25</v>
      </c>
      <c r="F6" s="11">
        <v>1</v>
      </c>
      <c r="G6" s="10">
        <v>175</v>
      </c>
      <c r="H6" s="10">
        <f t="shared" si="0"/>
        <v>175</v>
      </c>
      <c r="I6" s="22"/>
      <c r="J6" s="10">
        <f t="shared" si="1"/>
        <v>945</v>
      </c>
      <c r="K6" s="202" t="s">
        <v>405</v>
      </c>
    </row>
    <row r="7" spans="1:11" s="7" customFormat="1">
      <c r="A7" s="8">
        <v>10881</v>
      </c>
      <c r="B7" s="12">
        <v>44386</v>
      </c>
      <c r="C7" s="10">
        <f t="shared" si="2"/>
        <v>945</v>
      </c>
      <c r="D7" s="8" t="s">
        <v>544</v>
      </c>
      <c r="E7" s="11">
        <v>25</v>
      </c>
      <c r="F7" s="11">
        <v>1</v>
      </c>
      <c r="G7" s="10">
        <v>175</v>
      </c>
      <c r="H7" s="10">
        <f t="shared" si="0"/>
        <v>175</v>
      </c>
      <c r="I7" s="22"/>
      <c r="J7" s="10">
        <f t="shared" si="1"/>
        <v>1120</v>
      </c>
      <c r="K7" s="202" t="s">
        <v>405</v>
      </c>
    </row>
    <row r="8" spans="1:11" s="7" customFormat="1">
      <c r="A8" s="14"/>
      <c r="B8" s="12">
        <v>44386</v>
      </c>
      <c r="C8" s="10">
        <f t="shared" si="2"/>
        <v>1120</v>
      </c>
      <c r="D8" s="8" t="s">
        <v>545</v>
      </c>
      <c r="E8" s="11"/>
      <c r="F8" s="11"/>
      <c r="G8" s="10"/>
      <c r="H8" s="10">
        <f t="shared" si="0"/>
        <v>0</v>
      </c>
      <c r="I8" s="22">
        <v>1120</v>
      </c>
      <c r="J8" s="10">
        <f t="shared" si="1"/>
        <v>0</v>
      </c>
      <c r="K8" s="202"/>
    </row>
    <row r="9" spans="1:11" s="7" customFormat="1">
      <c r="A9" s="15">
        <v>10923</v>
      </c>
      <c r="B9" s="12">
        <v>44412</v>
      </c>
      <c r="C9" s="10">
        <f t="shared" si="2"/>
        <v>0</v>
      </c>
      <c r="D9" s="8" t="s">
        <v>546</v>
      </c>
      <c r="E9" s="11">
        <v>20</v>
      </c>
      <c r="F9" s="11">
        <v>3</v>
      </c>
      <c r="G9" s="10">
        <v>140</v>
      </c>
      <c r="H9" s="10">
        <f t="shared" si="0"/>
        <v>420</v>
      </c>
      <c r="I9" s="22"/>
      <c r="J9" s="10">
        <f t="shared" si="1"/>
        <v>420</v>
      </c>
      <c r="K9" s="202" t="s">
        <v>424</v>
      </c>
    </row>
    <row r="10" spans="1:11" s="1" customFormat="1">
      <c r="A10" s="15">
        <v>10937</v>
      </c>
      <c r="B10" s="16">
        <v>44419</v>
      </c>
      <c r="C10" s="22">
        <f t="shared" si="2"/>
        <v>420</v>
      </c>
      <c r="D10" s="8" t="s">
        <v>544</v>
      </c>
      <c r="E10" s="11">
        <v>20</v>
      </c>
      <c r="F10" s="11">
        <v>1</v>
      </c>
      <c r="G10" s="10">
        <v>140</v>
      </c>
      <c r="H10" s="10">
        <f t="shared" si="0"/>
        <v>140</v>
      </c>
      <c r="I10" s="22"/>
      <c r="J10" s="22">
        <f t="shared" si="1"/>
        <v>560</v>
      </c>
      <c r="K10" s="202" t="s">
        <v>424</v>
      </c>
    </row>
    <row r="11" spans="1:11" s="7" customFormat="1">
      <c r="A11" s="15">
        <v>10937</v>
      </c>
      <c r="B11" s="16">
        <v>44419</v>
      </c>
      <c r="C11" s="10">
        <f t="shared" si="2"/>
        <v>560</v>
      </c>
      <c r="D11" s="8" t="s">
        <v>547</v>
      </c>
      <c r="E11" s="11">
        <v>20</v>
      </c>
      <c r="F11" s="11">
        <v>1</v>
      </c>
      <c r="G11" s="10">
        <v>140</v>
      </c>
      <c r="H11" s="10">
        <f t="shared" si="0"/>
        <v>140</v>
      </c>
      <c r="I11" s="22"/>
      <c r="J11" s="10">
        <f t="shared" si="1"/>
        <v>700</v>
      </c>
      <c r="K11" s="202" t="s">
        <v>424</v>
      </c>
    </row>
    <row r="12" spans="1:11" s="7" customFormat="1">
      <c r="A12" s="14"/>
      <c r="B12" s="12"/>
      <c r="C12" s="10">
        <f t="shared" si="2"/>
        <v>700</v>
      </c>
      <c r="D12" s="8"/>
      <c r="E12" s="11"/>
      <c r="F12" s="11"/>
      <c r="G12" s="10"/>
      <c r="H12" s="10">
        <f t="shared" si="0"/>
        <v>0</v>
      </c>
      <c r="I12" s="22"/>
      <c r="J12" s="10">
        <f t="shared" si="1"/>
        <v>700</v>
      </c>
      <c r="K12" s="202"/>
    </row>
    <row r="13" spans="1:11" s="7" customFormat="1">
      <c r="A13" s="14"/>
      <c r="B13" s="12"/>
      <c r="C13" s="10">
        <f t="shared" si="2"/>
        <v>700</v>
      </c>
      <c r="D13" s="8"/>
      <c r="E13" s="11"/>
      <c r="F13" s="11"/>
      <c r="G13" s="10"/>
      <c r="H13" s="10">
        <f t="shared" si="0"/>
        <v>0</v>
      </c>
      <c r="I13" s="10"/>
      <c r="J13" s="10">
        <f t="shared" si="1"/>
        <v>700</v>
      </c>
      <c r="K13" s="202"/>
    </row>
    <row r="14" spans="1:11" s="7" customFormat="1">
      <c r="A14" s="8"/>
      <c r="B14" s="12"/>
      <c r="C14" s="10">
        <f t="shared" si="2"/>
        <v>700</v>
      </c>
      <c r="D14" s="8"/>
      <c r="E14" s="11"/>
      <c r="F14" s="11"/>
      <c r="G14" s="10"/>
      <c r="H14" s="10">
        <f t="shared" si="0"/>
        <v>0</v>
      </c>
      <c r="I14" s="10"/>
      <c r="J14" s="10">
        <f t="shared" si="1"/>
        <v>700</v>
      </c>
      <c r="K14" s="202"/>
    </row>
    <row r="15" spans="1:11" s="7" customFormat="1">
      <c r="A15" s="8"/>
      <c r="B15" s="12"/>
      <c r="C15" s="10">
        <f t="shared" si="2"/>
        <v>700</v>
      </c>
      <c r="D15" s="8"/>
      <c r="E15" s="11"/>
      <c r="F15" s="11"/>
      <c r="G15" s="10"/>
      <c r="H15" s="10">
        <f t="shared" si="0"/>
        <v>0</v>
      </c>
      <c r="I15" s="10"/>
      <c r="J15" s="10">
        <f t="shared" si="1"/>
        <v>700</v>
      </c>
      <c r="K15" s="202"/>
    </row>
    <row r="16" spans="1:11" s="7" customFormat="1">
      <c r="A16" s="8"/>
      <c r="B16" s="12"/>
      <c r="C16" s="10">
        <f t="shared" si="2"/>
        <v>700</v>
      </c>
      <c r="D16" s="8"/>
      <c r="E16" s="11"/>
      <c r="F16" s="11"/>
      <c r="G16" s="10"/>
      <c r="H16" s="10">
        <f t="shared" si="0"/>
        <v>0</v>
      </c>
      <c r="I16" s="10"/>
      <c r="J16" s="10">
        <f t="shared" si="1"/>
        <v>700</v>
      </c>
      <c r="K16" s="202"/>
    </row>
    <row r="17" spans="1:11" s="7" customFormat="1">
      <c r="A17" s="14"/>
      <c r="B17" s="12"/>
      <c r="C17" s="10">
        <f t="shared" si="2"/>
        <v>700</v>
      </c>
      <c r="D17" s="8"/>
      <c r="E17" s="11"/>
      <c r="F17" s="11"/>
      <c r="G17" s="10"/>
      <c r="H17" s="10">
        <f t="shared" si="0"/>
        <v>0</v>
      </c>
      <c r="I17" s="10"/>
      <c r="J17" s="10">
        <f t="shared" si="1"/>
        <v>700</v>
      </c>
      <c r="K17" s="202"/>
    </row>
    <row r="18" spans="1:11" s="7" customFormat="1">
      <c r="A18" s="14"/>
      <c r="B18" s="12"/>
      <c r="C18" s="10">
        <f t="shared" si="2"/>
        <v>700</v>
      </c>
      <c r="D18" s="8"/>
      <c r="E18" s="11"/>
      <c r="F18" s="11"/>
      <c r="G18" s="10"/>
      <c r="H18" s="10">
        <f t="shared" si="0"/>
        <v>0</v>
      </c>
      <c r="I18" s="10"/>
      <c r="J18" s="10">
        <f t="shared" si="1"/>
        <v>700</v>
      </c>
      <c r="K18" s="202"/>
    </row>
    <row r="19" spans="1:11" s="7" customFormat="1">
      <c r="A19" s="14"/>
      <c r="B19" s="12"/>
      <c r="C19" s="10">
        <f t="shared" si="2"/>
        <v>700</v>
      </c>
      <c r="D19" s="8"/>
      <c r="E19" s="11"/>
      <c r="F19" s="11"/>
      <c r="G19" s="10"/>
      <c r="H19" s="10">
        <f t="shared" si="0"/>
        <v>0</v>
      </c>
      <c r="I19" s="10"/>
      <c r="J19" s="10">
        <f t="shared" si="1"/>
        <v>700</v>
      </c>
      <c r="K19" s="202"/>
    </row>
    <row r="20" spans="1:11" s="7" customFormat="1">
      <c r="A20" s="8"/>
      <c r="B20" s="12"/>
      <c r="C20" s="10">
        <f t="shared" si="2"/>
        <v>700</v>
      </c>
      <c r="D20" s="8"/>
      <c r="E20" s="11"/>
      <c r="F20" s="11"/>
      <c r="G20" s="10"/>
      <c r="H20" s="10">
        <f t="shared" si="0"/>
        <v>0</v>
      </c>
      <c r="I20" s="10"/>
      <c r="J20" s="10">
        <f t="shared" si="1"/>
        <v>700</v>
      </c>
      <c r="K20" s="202"/>
    </row>
    <row r="21" spans="1:11" s="7" customFormat="1">
      <c r="A21" s="8"/>
      <c r="B21" s="12"/>
      <c r="C21" s="10">
        <f t="shared" si="2"/>
        <v>700</v>
      </c>
      <c r="D21" s="8"/>
      <c r="E21" s="11"/>
      <c r="F21" s="11"/>
      <c r="G21" s="10"/>
      <c r="H21" s="10">
        <f t="shared" si="0"/>
        <v>0</v>
      </c>
      <c r="I21" s="10"/>
      <c r="J21" s="10">
        <f t="shared" si="1"/>
        <v>700</v>
      </c>
      <c r="K21" s="202"/>
    </row>
    <row r="22" spans="1:11" s="7" customFormat="1">
      <c r="A22" s="8"/>
      <c r="B22" s="12"/>
      <c r="C22" s="10">
        <f t="shared" si="2"/>
        <v>700</v>
      </c>
      <c r="D22" s="8"/>
      <c r="E22" s="11"/>
      <c r="F22" s="11"/>
      <c r="G22" s="10"/>
      <c r="H22" s="10">
        <f t="shared" si="0"/>
        <v>0</v>
      </c>
      <c r="I22" s="10"/>
      <c r="J22" s="10">
        <f t="shared" si="1"/>
        <v>700</v>
      </c>
      <c r="K22" s="202"/>
    </row>
    <row r="23" spans="1:11" s="7" customFormat="1">
      <c r="A23" s="8"/>
      <c r="B23" s="12"/>
      <c r="C23" s="10">
        <f t="shared" si="2"/>
        <v>700</v>
      </c>
      <c r="D23" s="8"/>
      <c r="E23" s="11"/>
      <c r="F23" s="11"/>
      <c r="G23" s="10"/>
      <c r="H23" s="10">
        <f t="shared" si="0"/>
        <v>0</v>
      </c>
      <c r="I23" s="10"/>
      <c r="J23" s="10">
        <f t="shared" si="1"/>
        <v>700</v>
      </c>
      <c r="K23" s="202"/>
    </row>
    <row r="24" spans="1:11" s="7" customFormat="1">
      <c r="A24" s="8"/>
      <c r="B24" s="12"/>
      <c r="C24" s="10">
        <f t="shared" si="2"/>
        <v>700</v>
      </c>
      <c r="D24" s="8"/>
      <c r="E24" s="11"/>
      <c r="F24" s="11"/>
      <c r="G24" s="10"/>
      <c r="H24" s="10">
        <f t="shared" si="0"/>
        <v>0</v>
      </c>
      <c r="I24" s="10"/>
      <c r="J24" s="10">
        <f t="shared" si="1"/>
        <v>700</v>
      </c>
      <c r="K24" s="202"/>
    </row>
    <row r="25" spans="1:11" s="7" customFormat="1">
      <c r="A25" s="8"/>
      <c r="B25" s="12"/>
      <c r="C25" s="10">
        <f t="shared" si="2"/>
        <v>700</v>
      </c>
      <c r="D25" s="8"/>
      <c r="E25" s="11"/>
      <c r="F25" s="11"/>
      <c r="G25" s="10"/>
      <c r="H25" s="10">
        <f t="shared" si="0"/>
        <v>0</v>
      </c>
      <c r="I25" s="10"/>
      <c r="J25" s="10">
        <f t="shared" si="1"/>
        <v>700</v>
      </c>
      <c r="K25" s="202"/>
    </row>
    <row r="26" spans="1:11" s="7" customFormat="1">
      <c r="A26" s="8"/>
      <c r="B26" s="12"/>
      <c r="C26" s="10">
        <f t="shared" si="2"/>
        <v>700</v>
      </c>
      <c r="D26" s="8"/>
      <c r="E26" s="11"/>
      <c r="F26" s="11"/>
      <c r="G26" s="10"/>
      <c r="H26" s="10">
        <f t="shared" si="0"/>
        <v>0</v>
      </c>
      <c r="I26" s="10"/>
      <c r="J26" s="10">
        <f t="shared" si="1"/>
        <v>700</v>
      </c>
      <c r="K26" s="202"/>
    </row>
    <row r="27" spans="1:11" s="7" customFormat="1">
      <c r="A27" s="8"/>
      <c r="B27" s="12"/>
      <c r="C27" s="10">
        <f t="shared" si="2"/>
        <v>700</v>
      </c>
      <c r="D27" s="8"/>
      <c r="E27" s="11"/>
      <c r="F27" s="11"/>
      <c r="G27" s="10"/>
      <c r="H27" s="10">
        <f t="shared" si="0"/>
        <v>0</v>
      </c>
      <c r="I27" s="10"/>
      <c r="J27" s="10">
        <f t="shared" si="1"/>
        <v>700</v>
      </c>
      <c r="K27" s="202"/>
    </row>
    <row r="28" spans="1:11" s="7" customFormat="1">
      <c r="A28" s="8"/>
      <c r="B28" s="12"/>
      <c r="C28" s="10">
        <f t="shared" si="2"/>
        <v>700</v>
      </c>
      <c r="D28" s="8"/>
      <c r="E28" s="11"/>
      <c r="F28" s="11"/>
      <c r="G28" s="10"/>
      <c r="H28" s="10">
        <f t="shared" si="0"/>
        <v>0</v>
      </c>
      <c r="I28" s="10"/>
      <c r="J28" s="10">
        <f t="shared" si="1"/>
        <v>700</v>
      </c>
      <c r="K28" s="202"/>
    </row>
    <row r="29" spans="1:11" s="7" customFormat="1">
      <c r="A29" s="8"/>
      <c r="B29" s="12"/>
      <c r="C29" s="10">
        <f t="shared" si="2"/>
        <v>700</v>
      </c>
      <c r="D29" s="8"/>
      <c r="E29" s="11"/>
      <c r="F29" s="11"/>
      <c r="G29" s="10"/>
      <c r="H29" s="10">
        <f t="shared" si="0"/>
        <v>0</v>
      </c>
      <c r="I29" s="10"/>
      <c r="J29" s="10">
        <f t="shared" si="1"/>
        <v>700</v>
      </c>
      <c r="K29" s="202"/>
    </row>
    <row r="30" spans="1:11" s="7" customFormat="1">
      <c r="A30" s="8"/>
      <c r="B30" s="12"/>
      <c r="C30" s="10">
        <f t="shared" si="2"/>
        <v>700</v>
      </c>
      <c r="D30" s="8"/>
      <c r="E30" s="11"/>
      <c r="F30" s="11"/>
      <c r="G30" s="10"/>
      <c r="H30" s="10">
        <f t="shared" si="0"/>
        <v>0</v>
      </c>
      <c r="I30" s="10"/>
      <c r="J30" s="10">
        <f t="shared" si="1"/>
        <v>700</v>
      </c>
      <c r="K30" s="202"/>
    </row>
    <row r="31" spans="1:11" s="7" customFormat="1">
      <c r="A31" s="8"/>
      <c r="B31" s="12"/>
      <c r="C31" s="10">
        <f t="shared" si="2"/>
        <v>700</v>
      </c>
      <c r="D31" s="8"/>
      <c r="E31" s="11"/>
      <c r="F31" s="11"/>
      <c r="G31" s="10"/>
      <c r="H31" s="10">
        <f t="shared" si="0"/>
        <v>0</v>
      </c>
      <c r="I31" s="10"/>
      <c r="J31" s="10">
        <f t="shared" si="1"/>
        <v>700</v>
      </c>
      <c r="K31" s="202"/>
    </row>
    <row r="32" spans="1:11" s="7" customFormat="1">
      <c r="A32" s="8"/>
      <c r="B32" s="12"/>
      <c r="C32" s="10">
        <f t="shared" si="2"/>
        <v>700</v>
      </c>
      <c r="D32" s="8"/>
      <c r="E32" s="11"/>
      <c r="F32" s="11"/>
      <c r="G32" s="10"/>
      <c r="H32" s="10">
        <f t="shared" si="0"/>
        <v>0</v>
      </c>
      <c r="I32" s="10"/>
      <c r="J32" s="10">
        <f t="shared" si="1"/>
        <v>700</v>
      </c>
      <c r="K32" s="202"/>
    </row>
    <row r="33" spans="1:11" s="7" customFormat="1">
      <c r="A33" s="8"/>
      <c r="B33" s="12"/>
      <c r="C33" s="10">
        <f t="shared" si="2"/>
        <v>700</v>
      </c>
      <c r="D33" s="8"/>
      <c r="E33" s="11"/>
      <c r="F33" s="11"/>
      <c r="G33" s="10"/>
      <c r="H33" s="10">
        <f t="shared" si="0"/>
        <v>0</v>
      </c>
      <c r="I33" s="10"/>
      <c r="J33" s="10">
        <f t="shared" si="1"/>
        <v>700</v>
      </c>
      <c r="K33" s="202"/>
    </row>
    <row r="34" spans="1:11" s="7" customFormat="1">
      <c r="A34" s="8"/>
      <c r="B34" s="12"/>
      <c r="C34" s="10">
        <f t="shared" si="2"/>
        <v>700</v>
      </c>
      <c r="D34" s="8"/>
      <c r="E34" s="11"/>
      <c r="F34" s="11"/>
      <c r="G34" s="10"/>
      <c r="H34" s="10">
        <f t="shared" si="0"/>
        <v>0</v>
      </c>
      <c r="I34" s="10"/>
      <c r="J34" s="10">
        <f t="shared" si="1"/>
        <v>700</v>
      </c>
      <c r="K34" s="202"/>
    </row>
    <row r="35" spans="1:11" s="7" customFormat="1">
      <c r="A35" s="8"/>
      <c r="B35" s="12"/>
      <c r="C35" s="10">
        <f t="shared" si="2"/>
        <v>700</v>
      </c>
      <c r="D35" s="8"/>
      <c r="E35" s="11"/>
      <c r="F35" s="11"/>
      <c r="G35" s="10"/>
      <c r="H35" s="10">
        <f t="shared" si="0"/>
        <v>0</v>
      </c>
      <c r="I35" s="10"/>
      <c r="J35" s="10">
        <f t="shared" si="1"/>
        <v>700</v>
      </c>
      <c r="K35" s="202"/>
    </row>
    <row r="36" spans="1:11" s="7" customFormat="1">
      <c r="A36" s="8"/>
      <c r="B36" s="12"/>
      <c r="C36" s="10">
        <f t="shared" si="2"/>
        <v>700</v>
      </c>
      <c r="D36" s="8"/>
      <c r="E36" s="11"/>
      <c r="F36" s="11"/>
      <c r="G36" s="10"/>
      <c r="H36" s="10">
        <f t="shared" si="0"/>
        <v>0</v>
      </c>
      <c r="I36" s="10"/>
      <c r="J36" s="10">
        <f t="shared" si="1"/>
        <v>700</v>
      </c>
      <c r="K36" s="202"/>
    </row>
    <row r="37" spans="1:11" s="7" customFormat="1">
      <c r="A37" s="8"/>
      <c r="B37" s="12"/>
      <c r="C37" s="10">
        <f t="shared" si="2"/>
        <v>700</v>
      </c>
      <c r="D37" s="8"/>
      <c r="E37" s="11"/>
      <c r="F37" s="11"/>
      <c r="G37" s="10"/>
      <c r="H37" s="10">
        <f t="shared" si="0"/>
        <v>0</v>
      </c>
      <c r="I37" s="10"/>
      <c r="J37" s="10">
        <f t="shared" si="1"/>
        <v>700</v>
      </c>
      <c r="K37" s="202"/>
    </row>
    <row r="38" spans="1:11" s="7" customFormat="1">
      <c r="A38" s="8"/>
      <c r="B38" s="12"/>
      <c r="C38" s="10">
        <f t="shared" si="2"/>
        <v>700</v>
      </c>
      <c r="D38" s="8"/>
      <c r="E38" s="11"/>
      <c r="F38" s="11"/>
      <c r="G38" s="10"/>
      <c r="H38" s="10">
        <f t="shared" si="0"/>
        <v>0</v>
      </c>
      <c r="I38" s="10"/>
      <c r="J38" s="10">
        <f t="shared" si="1"/>
        <v>700</v>
      </c>
      <c r="K38" s="202"/>
    </row>
    <row r="39" spans="1:11" s="7" customFormat="1">
      <c r="A39" s="8"/>
      <c r="B39" s="12"/>
      <c r="C39" s="10">
        <f t="shared" si="2"/>
        <v>700</v>
      </c>
      <c r="D39" s="8"/>
      <c r="E39" s="11"/>
      <c r="F39" s="11"/>
      <c r="G39" s="10"/>
      <c r="H39" s="10">
        <f t="shared" si="0"/>
        <v>0</v>
      </c>
      <c r="I39" s="10"/>
      <c r="J39" s="10">
        <f t="shared" si="1"/>
        <v>700</v>
      </c>
      <c r="K39" s="202"/>
    </row>
    <row r="40" spans="1:11" s="7" customFormat="1">
      <c r="A40" s="8"/>
      <c r="B40" s="12"/>
      <c r="C40" s="10">
        <f t="shared" si="2"/>
        <v>700</v>
      </c>
      <c r="D40" s="8"/>
      <c r="E40" s="11"/>
      <c r="F40" s="11"/>
      <c r="G40" s="10"/>
      <c r="H40" s="10">
        <f t="shared" si="0"/>
        <v>0</v>
      </c>
      <c r="I40" s="10"/>
      <c r="J40" s="10">
        <f t="shared" si="1"/>
        <v>700</v>
      </c>
      <c r="K40" s="202"/>
    </row>
    <row r="41" spans="1:11" s="7" customFormat="1">
      <c r="A41" s="8"/>
      <c r="B41" s="12"/>
      <c r="C41" s="10">
        <f t="shared" si="2"/>
        <v>700</v>
      </c>
      <c r="D41" s="8"/>
      <c r="E41" s="11"/>
      <c r="F41" s="11"/>
      <c r="G41" s="10"/>
      <c r="H41" s="10">
        <f t="shared" si="0"/>
        <v>0</v>
      </c>
      <c r="I41" s="10"/>
      <c r="J41" s="10">
        <f t="shared" si="1"/>
        <v>700</v>
      </c>
      <c r="K41" s="202"/>
    </row>
    <row r="42" spans="1:11" s="7" customFormat="1">
      <c r="A42" s="8"/>
      <c r="B42" s="12"/>
      <c r="C42" s="10">
        <f t="shared" si="2"/>
        <v>700</v>
      </c>
      <c r="D42" s="8"/>
      <c r="E42" s="11"/>
      <c r="F42" s="11"/>
      <c r="G42" s="10"/>
      <c r="H42" s="10">
        <f t="shared" si="0"/>
        <v>0</v>
      </c>
      <c r="I42" s="10"/>
      <c r="J42" s="10">
        <f t="shared" si="1"/>
        <v>700</v>
      </c>
      <c r="K42" s="202"/>
    </row>
    <row r="43" spans="1:11" s="7" customFormat="1">
      <c r="A43" s="8"/>
      <c r="B43" s="12"/>
      <c r="C43" s="10">
        <f t="shared" si="2"/>
        <v>700</v>
      </c>
      <c r="D43" s="8"/>
      <c r="E43" s="11"/>
      <c r="F43" s="11"/>
      <c r="G43" s="10"/>
      <c r="H43" s="10">
        <f t="shared" si="0"/>
        <v>0</v>
      </c>
      <c r="I43" s="10"/>
      <c r="J43" s="10">
        <f t="shared" si="1"/>
        <v>700</v>
      </c>
      <c r="K43" s="202"/>
    </row>
    <row r="44" spans="1:11" s="7" customFormat="1">
      <c r="A44" s="8"/>
      <c r="B44" s="12"/>
      <c r="C44" s="10">
        <f t="shared" si="2"/>
        <v>700</v>
      </c>
      <c r="D44" s="8"/>
      <c r="E44" s="11"/>
      <c r="F44" s="11"/>
      <c r="G44" s="10"/>
      <c r="H44" s="10">
        <f t="shared" si="0"/>
        <v>0</v>
      </c>
      <c r="I44" s="10"/>
      <c r="J44" s="10">
        <f t="shared" si="1"/>
        <v>700</v>
      </c>
      <c r="K44" s="202"/>
    </row>
    <row r="45" spans="1:11" s="7" customFormat="1">
      <c r="A45" s="8"/>
      <c r="B45" s="12"/>
      <c r="C45" s="10">
        <f t="shared" si="2"/>
        <v>700</v>
      </c>
      <c r="D45" s="8"/>
      <c r="E45" s="11"/>
      <c r="F45" s="11"/>
      <c r="G45" s="10"/>
      <c r="H45" s="10">
        <f t="shared" si="0"/>
        <v>0</v>
      </c>
      <c r="I45" s="10"/>
      <c r="J45" s="10">
        <f t="shared" si="1"/>
        <v>700</v>
      </c>
      <c r="K45" s="202"/>
    </row>
    <row r="46" spans="1:11" s="7" customFormat="1">
      <c r="A46" s="8"/>
      <c r="B46" s="12"/>
      <c r="C46" s="10">
        <f t="shared" si="2"/>
        <v>700</v>
      </c>
      <c r="D46" s="8"/>
      <c r="E46" s="11"/>
      <c r="F46" s="11"/>
      <c r="G46" s="10"/>
      <c r="H46" s="10">
        <f t="shared" si="0"/>
        <v>0</v>
      </c>
      <c r="I46" s="10"/>
      <c r="J46" s="10">
        <f t="shared" si="1"/>
        <v>700</v>
      </c>
      <c r="K46" s="202"/>
    </row>
    <row r="47" spans="1:11" s="7" customFormat="1">
      <c r="A47" s="8"/>
      <c r="B47" s="12"/>
      <c r="C47" s="10">
        <f t="shared" si="2"/>
        <v>700</v>
      </c>
      <c r="D47" s="8"/>
      <c r="E47" s="11"/>
      <c r="F47" s="11"/>
      <c r="G47" s="10"/>
      <c r="H47" s="10">
        <f t="shared" si="0"/>
        <v>0</v>
      </c>
      <c r="I47" s="10"/>
      <c r="J47" s="10">
        <f t="shared" si="1"/>
        <v>700</v>
      </c>
      <c r="K47" s="202"/>
    </row>
    <row r="48" spans="1:11" s="7" customFormat="1">
      <c r="A48" s="8"/>
      <c r="B48" s="12"/>
      <c r="C48" s="10">
        <f t="shared" si="2"/>
        <v>700</v>
      </c>
      <c r="D48" s="8"/>
      <c r="E48" s="11"/>
      <c r="F48" s="11"/>
      <c r="G48" s="10"/>
      <c r="H48" s="10">
        <f t="shared" si="0"/>
        <v>0</v>
      </c>
      <c r="I48" s="10"/>
      <c r="J48" s="10">
        <f t="shared" si="1"/>
        <v>700</v>
      </c>
      <c r="K48" s="202"/>
    </row>
    <row r="49" spans="1:11" s="7" customFormat="1">
      <c r="A49" s="8"/>
      <c r="B49" s="12"/>
      <c r="C49" s="10">
        <f t="shared" si="2"/>
        <v>700</v>
      </c>
      <c r="D49" s="8"/>
      <c r="E49" s="11"/>
      <c r="F49" s="11"/>
      <c r="G49" s="10"/>
      <c r="H49" s="10">
        <f t="shared" si="0"/>
        <v>0</v>
      </c>
      <c r="I49" s="10"/>
      <c r="J49" s="10">
        <f t="shared" si="1"/>
        <v>700</v>
      </c>
      <c r="K49" s="202"/>
    </row>
    <row r="50" spans="1:11" s="7" customFormat="1">
      <c r="A50" s="8"/>
      <c r="B50" s="12"/>
      <c r="C50" s="10">
        <f t="shared" si="2"/>
        <v>700</v>
      </c>
      <c r="D50" s="8"/>
      <c r="E50" s="11"/>
      <c r="F50" s="11"/>
      <c r="G50" s="10"/>
      <c r="H50" s="10">
        <f t="shared" si="0"/>
        <v>0</v>
      </c>
      <c r="I50" s="10"/>
      <c r="J50" s="10">
        <f t="shared" si="1"/>
        <v>700</v>
      </c>
      <c r="K50" s="202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1820</v>
      </c>
      <c r="I51" s="20">
        <f>SUM(I1:I50)</f>
        <v>1120</v>
      </c>
      <c r="J51" s="20">
        <f>H51-I51</f>
        <v>700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"/>
  <sheetViews>
    <sheetView zoomScaleSheetLayoutView="100" workbookViewId="0">
      <selection activeCell="A51" sqref="A51:IV51"/>
    </sheetView>
  </sheetViews>
  <sheetFormatPr defaultRowHeight="14.25"/>
  <cols>
    <col min="1" max="1" width="10" style="2" customWidth="1"/>
    <col min="2" max="2" width="15.625" style="5" customWidth="1"/>
    <col min="3" max="3" width="10.375" style="6" customWidth="1"/>
    <col min="4" max="4" width="24.625" style="2" customWidth="1"/>
    <col min="5" max="5" width="8.25" style="2" customWidth="1"/>
    <col min="6" max="6" width="9" style="2" customWidth="1"/>
    <col min="7" max="7" width="11.375" style="6" customWidth="1"/>
    <col min="8" max="8" width="11.25" style="6" customWidth="1"/>
    <col min="9" max="9" width="9" style="6" customWidth="1"/>
    <col min="10" max="10" width="12.625" style="6" customWidth="1"/>
    <col min="11" max="11" width="10.75" style="7" customWidth="1"/>
    <col min="12" max="16384" width="9" style="7"/>
  </cols>
  <sheetData>
    <row r="1" spans="1:20" ht="20.25">
      <c r="A1" s="429" t="s">
        <v>548</v>
      </c>
      <c r="B1" s="472"/>
      <c r="C1" s="439"/>
      <c r="D1" s="429"/>
      <c r="E1" s="429"/>
      <c r="F1" s="429"/>
      <c r="G1" s="439"/>
      <c r="H1" s="439"/>
      <c r="I1" s="439"/>
      <c r="J1" s="439"/>
    </row>
    <row r="2" spans="1:20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20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20">
      <c r="A4" s="8">
        <v>10696</v>
      </c>
      <c r="B4" s="12">
        <v>44280</v>
      </c>
      <c r="C4" s="10">
        <v>0</v>
      </c>
      <c r="D4" s="8" t="s">
        <v>549</v>
      </c>
      <c r="E4" s="11">
        <v>20</v>
      </c>
      <c r="F4" s="11">
        <v>1</v>
      </c>
      <c r="G4" s="10">
        <v>240</v>
      </c>
      <c r="H4" s="10">
        <f t="shared" ref="H4:H50" si="0">F4*G4</f>
        <v>240</v>
      </c>
      <c r="I4" s="22"/>
      <c r="J4" s="10">
        <f t="shared" ref="J4:J50" si="1">C4+H4-I4</f>
        <v>240</v>
      </c>
      <c r="K4" s="23"/>
    </row>
    <row r="5" spans="1:20">
      <c r="A5" s="14">
        <v>10854</v>
      </c>
      <c r="B5" s="12">
        <v>44375</v>
      </c>
      <c r="C5" s="10">
        <f t="shared" ref="C5:C50" si="2">J4</f>
        <v>240</v>
      </c>
      <c r="D5" s="8" t="s">
        <v>550</v>
      </c>
      <c r="E5" s="11">
        <v>75</v>
      </c>
      <c r="F5" s="11">
        <v>2</v>
      </c>
      <c r="G5" s="10">
        <v>150</v>
      </c>
      <c r="H5" s="10">
        <f t="shared" si="0"/>
        <v>300</v>
      </c>
      <c r="I5" s="22"/>
      <c r="J5" s="10">
        <f t="shared" si="1"/>
        <v>540</v>
      </c>
      <c r="K5" s="23" t="s">
        <v>435</v>
      </c>
    </row>
    <row r="6" spans="1:20">
      <c r="A6" s="14">
        <v>10854</v>
      </c>
      <c r="B6" s="12">
        <v>44375</v>
      </c>
      <c r="C6" s="10">
        <f t="shared" si="2"/>
        <v>540</v>
      </c>
      <c r="D6" s="8" t="s">
        <v>549</v>
      </c>
      <c r="E6" s="11">
        <v>20</v>
      </c>
      <c r="F6" s="11">
        <v>1</v>
      </c>
      <c r="G6" s="10">
        <v>240</v>
      </c>
      <c r="H6" s="10">
        <f t="shared" si="0"/>
        <v>240</v>
      </c>
      <c r="I6" s="22"/>
      <c r="J6" s="10">
        <f t="shared" si="1"/>
        <v>780</v>
      </c>
      <c r="K6" s="11" t="s">
        <v>405</v>
      </c>
    </row>
    <row r="7" spans="1:20">
      <c r="A7" s="14"/>
      <c r="B7" s="12"/>
      <c r="C7" s="10">
        <f t="shared" si="2"/>
        <v>780</v>
      </c>
      <c r="D7" s="8"/>
      <c r="E7" s="11"/>
      <c r="F7" s="11"/>
      <c r="G7" s="10"/>
      <c r="H7" s="10">
        <f t="shared" si="0"/>
        <v>0</v>
      </c>
      <c r="I7" s="22"/>
      <c r="J7" s="10">
        <f t="shared" si="1"/>
        <v>780</v>
      </c>
      <c r="K7" s="138"/>
    </row>
    <row r="8" spans="1:20">
      <c r="A8" s="14"/>
      <c r="B8" s="12"/>
      <c r="C8" s="10">
        <f t="shared" si="2"/>
        <v>780</v>
      </c>
      <c r="D8" s="8"/>
      <c r="E8" s="11"/>
      <c r="F8" s="11"/>
      <c r="G8" s="10"/>
      <c r="H8" s="10">
        <f t="shared" si="0"/>
        <v>0</v>
      </c>
      <c r="I8" s="22"/>
      <c r="J8" s="10">
        <f t="shared" si="1"/>
        <v>780</v>
      </c>
      <c r="K8" s="23"/>
    </row>
    <row r="9" spans="1:20">
      <c r="A9" s="15"/>
      <c r="B9" s="12"/>
      <c r="C9" s="10">
        <f t="shared" si="2"/>
        <v>780</v>
      </c>
      <c r="D9" s="8"/>
      <c r="E9" s="11"/>
      <c r="F9" s="11"/>
      <c r="G9" s="10"/>
      <c r="H9" s="10">
        <f t="shared" si="0"/>
        <v>0</v>
      </c>
      <c r="I9" s="22"/>
      <c r="J9" s="10">
        <f t="shared" si="1"/>
        <v>780</v>
      </c>
      <c r="K9" s="23"/>
    </row>
    <row r="10" spans="1:20" s="1" customFormat="1">
      <c r="A10" s="15"/>
      <c r="B10" s="16"/>
      <c r="C10" s="22">
        <f t="shared" si="2"/>
        <v>780</v>
      </c>
      <c r="D10" s="31"/>
      <c r="E10" s="32"/>
      <c r="F10" s="32"/>
      <c r="G10" s="22"/>
      <c r="H10" s="10">
        <f t="shared" si="0"/>
        <v>0</v>
      </c>
      <c r="I10" s="22"/>
      <c r="J10" s="22">
        <f t="shared" si="1"/>
        <v>780</v>
      </c>
      <c r="K10" s="24"/>
    </row>
    <row r="11" spans="1:20">
      <c r="A11" s="14"/>
      <c r="B11" s="12"/>
      <c r="C11" s="10">
        <f t="shared" si="2"/>
        <v>780</v>
      </c>
      <c r="D11" s="8"/>
      <c r="E11" s="11"/>
      <c r="F11" s="11"/>
      <c r="G11" s="10"/>
      <c r="H11" s="10">
        <f t="shared" si="0"/>
        <v>0</v>
      </c>
      <c r="I11" s="22"/>
      <c r="J11" s="10">
        <f t="shared" si="1"/>
        <v>780</v>
      </c>
      <c r="K11" s="23"/>
    </row>
    <row r="12" spans="1:20">
      <c r="A12" s="14"/>
      <c r="B12" s="12"/>
      <c r="C12" s="10">
        <f t="shared" si="2"/>
        <v>780</v>
      </c>
      <c r="D12" s="8"/>
      <c r="E12" s="11"/>
      <c r="F12" s="11"/>
      <c r="G12" s="10"/>
      <c r="H12" s="10">
        <f t="shared" si="0"/>
        <v>0</v>
      </c>
      <c r="I12" s="22"/>
      <c r="J12" s="10">
        <f t="shared" si="1"/>
        <v>780</v>
      </c>
      <c r="K12" s="23"/>
    </row>
    <row r="13" spans="1:20">
      <c r="A13" s="14"/>
      <c r="B13" s="12"/>
      <c r="C13" s="10">
        <f t="shared" si="2"/>
        <v>780</v>
      </c>
      <c r="D13" s="8"/>
      <c r="E13" s="11"/>
      <c r="F13" s="11"/>
      <c r="G13" s="10"/>
      <c r="H13" s="10">
        <f t="shared" si="0"/>
        <v>0</v>
      </c>
      <c r="I13" s="10"/>
      <c r="J13" s="10">
        <f t="shared" si="1"/>
        <v>780</v>
      </c>
      <c r="K13" s="23"/>
    </row>
    <row r="14" spans="1:20">
      <c r="A14" s="8"/>
      <c r="B14" s="12"/>
      <c r="C14" s="10">
        <f t="shared" si="2"/>
        <v>780</v>
      </c>
      <c r="D14" s="8"/>
      <c r="E14" s="11"/>
      <c r="F14" s="11"/>
      <c r="G14" s="10"/>
      <c r="H14" s="10">
        <f t="shared" si="0"/>
        <v>0</v>
      </c>
      <c r="I14" s="10"/>
      <c r="J14" s="10">
        <f t="shared" si="1"/>
        <v>780</v>
      </c>
      <c r="K14" s="23"/>
    </row>
    <row r="15" spans="1:20">
      <c r="A15" s="8"/>
      <c r="B15" s="12"/>
      <c r="C15" s="10">
        <f t="shared" si="2"/>
        <v>780</v>
      </c>
      <c r="D15" s="8"/>
      <c r="E15" s="11"/>
      <c r="F15" s="11"/>
      <c r="G15" s="10"/>
      <c r="H15" s="10">
        <f t="shared" si="0"/>
        <v>0</v>
      </c>
      <c r="I15" s="10"/>
      <c r="J15" s="10">
        <f t="shared" si="1"/>
        <v>780</v>
      </c>
      <c r="K15" s="23"/>
    </row>
    <row r="16" spans="1:20">
      <c r="A16" s="8"/>
      <c r="B16" s="12"/>
      <c r="C16" s="10">
        <f t="shared" si="2"/>
        <v>780</v>
      </c>
      <c r="D16" s="8"/>
      <c r="E16" s="11"/>
      <c r="F16" s="11"/>
      <c r="G16" s="10"/>
      <c r="H16" s="10">
        <f t="shared" si="0"/>
        <v>0</v>
      </c>
      <c r="I16" s="10"/>
      <c r="J16" s="10">
        <f t="shared" si="1"/>
        <v>780</v>
      </c>
      <c r="K16" s="23"/>
      <c r="T16" s="141"/>
    </row>
    <row r="17" spans="1:11">
      <c r="A17" s="14"/>
      <c r="B17" s="12"/>
      <c r="C17" s="10">
        <f t="shared" si="2"/>
        <v>780</v>
      </c>
      <c r="D17" s="8"/>
      <c r="E17" s="11"/>
      <c r="F17" s="11"/>
      <c r="G17" s="10"/>
      <c r="H17" s="10">
        <f t="shared" si="0"/>
        <v>0</v>
      </c>
      <c r="I17" s="10"/>
      <c r="J17" s="10">
        <f t="shared" si="1"/>
        <v>780</v>
      </c>
      <c r="K17" s="23"/>
    </row>
    <row r="18" spans="1:11">
      <c r="A18" s="14"/>
      <c r="B18" s="12"/>
      <c r="C18" s="10">
        <f t="shared" si="2"/>
        <v>780</v>
      </c>
      <c r="D18" s="8"/>
      <c r="E18" s="11"/>
      <c r="F18" s="11"/>
      <c r="G18" s="10"/>
      <c r="H18" s="10">
        <f t="shared" si="0"/>
        <v>0</v>
      </c>
      <c r="I18" s="10"/>
      <c r="J18" s="10">
        <f t="shared" si="1"/>
        <v>780</v>
      </c>
      <c r="K18" s="23"/>
    </row>
    <row r="19" spans="1:11">
      <c r="A19" s="14"/>
      <c r="B19" s="12"/>
      <c r="C19" s="10">
        <f t="shared" si="2"/>
        <v>780</v>
      </c>
      <c r="D19" s="8"/>
      <c r="E19" s="11"/>
      <c r="F19" s="11"/>
      <c r="G19" s="10"/>
      <c r="H19" s="10">
        <f t="shared" si="0"/>
        <v>0</v>
      </c>
      <c r="I19" s="10"/>
      <c r="J19" s="10">
        <f t="shared" si="1"/>
        <v>780</v>
      </c>
      <c r="K19" s="23"/>
    </row>
    <row r="20" spans="1:11">
      <c r="A20" s="8"/>
      <c r="B20" s="12"/>
      <c r="C20" s="10">
        <f t="shared" si="2"/>
        <v>780</v>
      </c>
      <c r="D20" s="8"/>
      <c r="E20" s="11"/>
      <c r="F20" s="11"/>
      <c r="G20" s="10"/>
      <c r="H20" s="10">
        <f t="shared" si="0"/>
        <v>0</v>
      </c>
      <c r="I20" s="10"/>
      <c r="J20" s="10">
        <f t="shared" si="1"/>
        <v>780</v>
      </c>
      <c r="K20" s="23"/>
    </row>
    <row r="21" spans="1:11">
      <c r="A21" s="8"/>
      <c r="B21" s="12"/>
      <c r="C21" s="10">
        <f t="shared" si="2"/>
        <v>780</v>
      </c>
      <c r="D21" s="8"/>
      <c r="E21" s="11"/>
      <c r="F21" s="11"/>
      <c r="G21" s="10"/>
      <c r="H21" s="10">
        <f t="shared" si="0"/>
        <v>0</v>
      </c>
      <c r="I21" s="10"/>
      <c r="J21" s="10">
        <f t="shared" si="1"/>
        <v>780</v>
      </c>
      <c r="K21" s="23"/>
    </row>
    <row r="22" spans="1:11">
      <c r="A22" s="8"/>
      <c r="B22" s="12"/>
      <c r="C22" s="10">
        <f t="shared" si="2"/>
        <v>780</v>
      </c>
      <c r="D22" s="8"/>
      <c r="E22" s="11"/>
      <c r="F22" s="11"/>
      <c r="G22" s="10"/>
      <c r="H22" s="10">
        <f t="shared" si="0"/>
        <v>0</v>
      </c>
      <c r="I22" s="10"/>
      <c r="J22" s="10">
        <f t="shared" si="1"/>
        <v>780</v>
      </c>
      <c r="K22" s="23"/>
    </row>
    <row r="23" spans="1:11">
      <c r="A23" s="8"/>
      <c r="B23" s="12"/>
      <c r="C23" s="10">
        <f t="shared" si="2"/>
        <v>780</v>
      </c>
      <c r="D23" s="8"/>
      <c r="E23" s="11"/>
      <c r="F23" s="11"/>
      <c r="G23" s="10"/>
      <c r="H23" s="10">
        <f t="shared" si="0"/>
        <v>0</v>
      </c>
      <c r="I23" s="10"/>
      <c r="J23" s="10">
        <f t="shared" si="1"/>
        <v>780</v>
      </c>
      <c r="K23" s="23"/>
    </row>
    <row r="24" spans="1:11">
      <c r="A24" s="8"/>
      <c r="B24" s="12"/>
      <c r="C24" s="10">
        <f t="shared" si="2"/>
        <v>780</v>
      </c>
      <c r="D24" s="8"/>
      <c r="E24" s="11"/>
      <c r="F24" s="11"/>
      <c r="G24" s="10"/>
      <c r="H24" s="10">
        <f t="shared" si="0"/>
        <v>0</v>
      </c>
      <c r="I24" s="10"/>
      <c r="J24" s="10">
        <f t="shared" si="1"/>
        <v>780</v>
      </c>
      <c r="K24" s="23"/>
    </row>
    <row r="25" spans="1:11">
      <c r="A25" s="8"/>
      <c r="B25" s="12"/>
      <c r="C25" s="10">
        <f t="shared" si="2"/>
        <v>780</v>
      </c>
      <c r="D25" s="8"/>
      <c r="E25" s="11"/>
      <c r="F25" s="11"/>
      <c r="G25" s="10"/>
      <c r="H25" s="10">
        <f t="shared" si="0"/>
        <v>0</v>
      </c>
      <c r="I25" s="10"/>
      <c r="J25" s="10">
        <f t="shared" si="1"/>
        <v>780</v>
      </c>
      <c r="K25" s="23"/>
    </row>
    <row r="26" spans="1:11">
      <c r="A26" s="8"/>
      <c r="B26" s="12"/>
      <c r="C26" s="10">
        <f t="shared" si="2"/>
        <v>780</v>
      </c>
      <c r="D26" s="8"/>
      <c r="E26" s="11"/>
      <c r="F26" s="11"/>
      <c r="G26" s="10"/>
      <c r="H26" s="10">
        <f t="shared" si="0"/>
        <v>0</v>
      </c>
      <c r="I26" s="10"/>
      <c r="J26" s="10">
        <f t="shared" si="1"/>
        <v>780</v>
      </c>
      <c r="K26" s="23"/>
    </row>
    <row r="27" spans="1:11">
      <c r="A27" s="8"/>
      <c r="B27" s="12"/>
      <c r="C27" s="10">
        <f t="shared" si="2"/>
        <v>780</v>
      </c>
      <c r="D27" s="8"/>
      <c r="E27" s="11"/>
      <c r="F27" s="11"/>
      <c r="G27" s="10"/>
      <c r="H27" s="10">
        <f t="shared" si="0"/>
        <v>0</v>
      </c>
      <c r="I27" s="10"/>
      <c r="J27" s="10">
        <f t="shared" si="1"/>
        <v>780</v>
      </c>
      <c r="K27" s="23"/>
    </row>
    <row r="28" spans="1:11">
      <c r="A28" s="8"/>
      <c r="B28" s="12"/>
      <c r="C28" s="10">
        <f t="shared" si="2"/>
        <v>780</v>
      </c>
      <c r="D28" s="8"/>
      <c r="E28" s="11"/>
      <c r="F28" s="11"/>
      <c r="G28" s="10"/>
      <c r="H28" s="10">
        <f t="shared" si="0"/>
        <v>0</v>
      </c>
      <c r="I28" s="10"/>
      <c r="J28" s="10">
        <f t="shared" si="1"/>
        <v>780</v>
      </c>
      <c r="K28" s="23"/>
    </row>
    <row r="29" spans="1:11">
      <c r="A29" s="8"/>
      <c r="B29" s="12"/>
      <c r="C29" s="10">
        <f t="shared" si="2"/>
        <v>780</v>
      </c>
      <c r="D29" s="8"/>
      <c r="E29" s="11"/>
      <c r="F29" s="11"/>
      <c r="G29" s="10"/>
      <c r="H29" s="10">
        <f t="shared" si="0"/>
        <v>0</v>
      </c>
      <c r="I29" s="10"/>
      <c r="J29" s="10">
        <f t="shared" si="1"/>
        <v>780</v>
      </c>
      <c r="K29" s="23"/>
    </row>
    <row r="30" spans="1:11">
      <c r="A30" s="8"/>
      <c r="B30" s="12"/>
      <c r="C30" s="10">
        <f t="shared" si="2"/>
        <v>780</v>
      </c>
      <c r="D30" s="8"/>
      <c r="E30" s="11"/>
      <c r="F30" s="11"/>
      <c r="G30" s="10"/>
      <c r="H30" s="10">
        <f t="shared" si="0"/>
        <v>0</v>
      </c>
      <c r="I30" s="10"/>
      <c r="J30" s="10">
        <f t="shared" si="1"/>
        <v>780</v>
      </c>
      <c r="K30" s="23"/>
    </row>
    <row r="31" spans="1:11">
      <c r="A31" s="8"/>
      <c r="B31" s="12"/>
      <c r="C31" s="10">
        <f t="shared" si="2"/>
        <v>780</v>
      </c>
      <c r="D31" s="8"/>
      <c r="E31" s="11"/>
      <c r="F31" s="11"/>
      <c r="G31" s="10"/>
      <c r="H31" s="10">
        <f t="shared" si="0"/>
        <v>0</v>
      </c>
      <c r="I31" s="10"/>
      <c r="J31" s="10">
        <f t="shared" si="1"/>
        <v>780</v>
      </c>
      <c r="K31" s="23"/>
    </row>
    <row r="32" spans="1:11">
      <c r="A32" s="8"/>
      <c r="B32" s="12"/>
      <c r="C32" s="10">
        <f t="shared" si="2"/>
        <v>780</v>
      </c>
      <c r="D32" s="8"/>
      <c r="E32" s="11"/>
      <c r="F32" s="11"/>
      <c r="G32" s="10"/>
      <c r="H32" s="10">
        <f t="shared" si="0"/>
        <v>0</v>
      </c>
      <c r="I32" s="10"/>
      <c r="J32" s="10">
        <f t="shared" si="1"/>
        <v>780</v>
      </c>
      <c r="K32" s="23"/>
    </row>
    <row r="33" spans="1:11">
      <c r="A33" s="8"/>
      <c r="B33" s="12"/>
      <c r="C33" s="10">
        <f t="shared" si="2"/>
        <v>780</v>
      </c>
      <c r="D33" s="8"/>
      <c r="E33" s="11"/>
      <c r="F33" s="11"/>
      <c r="G33" s="10"/>
      <c r="H33" s="10">
        <f t="shared" si="0"/>
        <v>0</v>
      </c>
      <c r="I33" s="10"/>
      <c r="J33" s="10">
        <f t="shared" si="1"/>
        <v>780</v>
      </c>
      <c r="K33" s="23"/>
    </row>
    <row r="34" spans="1:11">
      <c r="A34" s="8"/>
      <c r="B34" s="12"/>
      <c r="C34" s="10">
        <f t="shared" si="2"/>
        <v>780</v>
      </c>
      <c r="D34" s="8"/>
      <c r="E34" s="11"/>
      <c r="F34" s="11"/>
      <c r="G34" s="10"/>
      <c r="H34" s="10">
        <f t="shared" si="0"/>
        <v>0</v>
      </c>
      <c r="I34" s="10"/>
      <c r="J34" s="10">
        <f t="shared" si="1"/>
        <v>780</v>
      </c>
      <c r="K34" s="23"/>
    </row>
    <row r="35" spans="1:11">
      <c r="A35" s="8"/>
      <c r="B35" s="12"/>
      <c r="C35" s="10">
        <f t="shared" si="2"/>
        <v>780</v>
      </c>
      <c r="D35" s="8"/>
      <c r="E35" s="11"/>
      <c r="F35" s="11"/>
      <c r="G35" s="10"/>
      <c r="H35" s="10">
        <f t="shared" si="0"/>
        <v>0</v>
      </c>
      <c r="I35" s="10"/>
      <c r="J35" s="10">
        <f t="shared" si="1"/>
        <v>780</v>
      </c>
      <c r="K35" s="23"/>
    </row>
    <row r="36" spans="1:11">
      <c r="A36" s="8"/>
      <c r="B36" s="12"/>
      <c r="C36" s="10">
        <f t="shared" si="2"/>
        <v>780</v>
      </c>
      <c r="D36" s="8"/>
      <c r="E36" s="11"/>
      <c r="F36" s="11"/>
      <c r="G36" s="10"/>
      <c r="H36" s="10">
        <f t="shared" si="0"/>
        <v>0</v>
      </c>
      <c r="I36" s="10"/>
      <c r="J36" s="10">
        <f t="shared" si="1"/>
        <v>780</v>
      </c>
      <c r="K36" s="23"/>
    </row>
    <row r="37" spans="1:11">
      <c r="A37" s="8"/>
      <c r="B37" s="12"/>
      <c r="C37" s="10">
        <f t="shared" si="2"/>
        <v>780</v>
      </c>
      <c r="D37" s="8"/>
      <c r="E37" s="11"/>
      <c r="F37" s="11"/>
      <c r="G37" s="10"/>
      <c r="H37" s="10">
        <f t="shared" si="0"/>
        <v>0</v>
      </c>
      <c r="I37" s="10"/>
      <c r="J37" s="10">
        <f t="shared" si="1"/>
        <v>780</v>
      </c>
      <c r="K37" s="23"/>
    </row>
    <row r="38" spans="1:11">
      <c r="A38" s="8"/>
      <c r="B38" s="12"/>
      <c r="C38" s="10">
        <f t="shared" si="2"/>
        <v>780</v>
      </c>
      <c r="D38" s="8"/>
      <c r="E38" s="11"/>
      <c r="F38" s="11"/>
      <c r="G38" s="10"/>
      <c r="H38" s="10">
        <f t="shared" si="0"/>
        <v>0</v>
      </c>
      <c r="I38" s="10"/>
      <c r="J38" s="10">
        <f t="shared" si="1"/>
        <v>780</v>
      </c>
      <c r="K38" s="23"/>
    </row>
    <row r="39" spans="1:11">
      <c r="A39" s="8"/>
      <c r="B39" s="12"/>
      <c r="C39" s="10">
        <f t="shared" si="2"/>
        <v>780</v>
      </c>
      <c r="D39" s="8"/>
      <c r="E39" s="11"/>
      <c r="F39" s="11"/>
      <c r="G39" s="10"/>
      <c r="H39" s="10">
        <f t="shared" si="0"/>
        <v>0</v>
      </c>
      <c r="I39" s="10"/>
      <c r="J39" s="10">
        <f t="shared" si="1"/>
        <v>780</v>
      </c>
      <c r="K39" s="23"/>
    </row>
    <row r="40" spans="1:11">
      <c r="A40" s="8"/>
      <c r="B40" s="12"/>
      <c r="C40" s="10">
        <f t="shared" si="2"/>
        <v>780</v>
      </c>
      <c r="D40" s="8"/>
      <c r="E40" s="11"/>
      <c r="F40" s="11"/>
      <c r="G40" s="10"/>
      <c r="H40" s="10">
        <f t="shared" si="0"/>
        <v>0</v>
      </c>
      <c r="I40" s="10"/>
      <c r="J40" s="10">
        <f t="shared" si="1"/>
        <v>780</v>
      </c>
      <c r="K40" s="23"/>
    </row>
    <row r="41" spans="1:11">
      <c r="A41" s="8"/>
      <c r="B41" s="12"/>
      <c r="C41" s="10">
        <f t="shared" si="2"/>
        <v>780</v>
      </c>
      <c r="D41" s="8"/>
      <c r="E41" s="11"/>
      <c r="F41" s="11"/>
      <c r="G41" s="10"/>
      <c r="H41" s="10">
        <f t="shared" si="0"/>
        <v>0</v>
      </c>
      <c r="I41" s="10"/>
      <c r="J41" s="10">
        <f t="shared" si="1"/>
        <v>780</v>
      </c>
      <c r="K41" s="23"/>
    </row>
    <row r="42" spans="1:11">
      <c r="A42" s="8"/>
      <c r="B42" s="12"/>
      <c r="C42" s="10">
        <f t="shared" si="2"/>
        <v>780</v>
      </c>
      <c r="D42" s="8"/>
      <c r="E42" s="11"/>
      <c r="F42" s="11"/>
      <c r="G42" s="10"/>
      <c r="H42" s="10">
        <f t="shared" si="0"/>
        <v>0</v>
      </c>
      <c r="I42" s="10"/>
      <c r="J42" s="10">
        <f t="shared" si="1"/>
        <v>780</v>
      </c>
      <c r="K42" s="23"/>
    </row>
    <row r="43" spans="1:11">
      <c r="A43" s="8"/>
      <c r="B43" s="12"/>
      <c r="C43" s="10">
        <f t="shared" si="2"/>
        <v>780</v>
      </c>
      <c r="D43" s="8"/>
      <c r="E43" s="11"/>
      <c r="F43" s="11"/>
      <c r="G43" s="10"/>
      <c r="H43" s="10">
        <f t="shared" si="0"/>
        <v>0</v>
      </c>
      <c r="I43" s="10"/>
      <c r="J43" s="10">
        <f t="shared" si="1"/>
        <v>780</v>
      </c>
      <c r="K43" s="23"/>
    </row>
    <row r="44" spans="1:11">
      <c r="A44" s="8"/>
      <c r="B44" s="12"/>
      <c r="C44" s="10">
        <f t="shared" si="2"/>
        <v>780</v>
      </c>
      <c r="D44" s="8"/>
      <c r="E44" s="11"/>
      <c r="F44" s="11"/>
      <c r="G44" s="10"/>
      <c r="H44" s="10">
        <f t="shared" si="0"/>
        <v>0</v>
      </c>
      <c r="I44" s="10"/>
      <c r="J44" s="10">
        <f t="shared" si="1"/>
        <v>780</v>
      </c>
      <c r="K44" s="23"/>
    </row>
    <row r="45" spans="1:11">
      <c r="A45" s="8"/>
      <c r="B45" s="12"/>
      <c r="C45" s="10">
        <f t="shared" si="2"/>
        <v>780</v>
      </c>
      <c r="D45" s="8"/>
      <c r="E45" s="11"/>
      <c r="F45" s="11"/>
      <c r="G45" s="10"/>
      <c r="H45" s="10">
        <f t="shared" si="0"/>
        <v>0</v>
      </c>
      <c r="I45" s="10"/>
      <c r="J45" s="10">
        <f t="shared" si="1"/>
        <v>780</v>
      </c>
      <c r="K45" s="23"/>
    </row>
    <row r="46" spans="1:11">
      <c r="A46" s="8"/>
      <c r="B46" s="12"/>
      <c r="C46" s="10">
        <f t="shared" si="2"/>
        <v>780</v>
      </c>
      <c r="D46" s="8"/>
      <c r="E46" s="11"/>
      <c r="F46" s="11"/>
      <c r="G46" s="10"/>
      <c r="H46" s="10">
        <f t="shared" si="0"/>
        <v>0</v>
      </c>
      <c r="I46" s="10"/>
      <c r="J46" s="10">
        <f t="shared" si="1"/>
        <v>780</v>
      </c>
      <c r="K46" s="23"/>
    </row>
    <row r="47" spans="1:11">
      <c r="A47" s="8"/>
      <c r="B47" s="12"/>
      <c r="C47" s="10">
        <f t="shared" si="2"/>
        <v>780</v>
      </c>
      <c r="D47" s="8"/>
      <c r="E47" s="11"/>
      <c r="F47" s="11"/>
      <c r="G47" s="10"/>
      <c r="H47" s="10">
        <f t="shared" si="0"/>
        <v>0</v>
      </c>
      <c r="I47" s="10"/>
      <c r="J47" s="10">
        <f t="shared" si="1"/>
        <v>780</v>
      </c>
      <c r="K47" s="23"/>
    </row>
    <row r="48" spans="1:11">
      <c r="A48" s="8"/>
      <c r="B48" s="12"/>
      <c r="C48" s="10">
        <f t="shared" si="2"/>
        <v>780</v>
      </c>
      <c r="D48" s="8"/>
      <c r="E48" s="11"/>
      <c r="F48" s="11"/>
      <c r="G48" s="10"/>
      <c r="H48" s="10">
        <f t="shared" si="0"/>
        <v>0</v>
      </c>
      <c r="I48" s="10"/>
      <c r="J48" s="10">
        <f t="shared" si="1"/>
        <v>780</v>
      </c>
      <c r="K48" s="23"/>
    </row>
    <row r="49" spans="1:11">
      <c r="A49" s="8"/>
      <c r="B49" s="12"/>
      <c r="C49" s="10">
        <f t="shared" si="2"/>
        <v>780</v>
      </c>
      <c r="D49" s="8"/>
      <c r="E49" s="11"/>
      <c r="F49" s="11"/>
      <c r="G49" s="10"/>
      <c r="H49" s="10">
        <f t="shared" si="0"/>
        <v>0</v>
      </c>
      <c r="I49" s="10"/>
      <c r="J49" s="10">
        <f t="shared" si="1"/>
        <v>780</v>
      </c>
      <c r="K49" s="23"/>
    </row>
    <row r="50" spans="1:11">
      <c r="A50" s="8"/>
      <c r="B50" s="12"/>
      <c r="C50" s="10">
        <f t="shared" si="2"/>
        <v>780</v>
      </c>
      <c r="D50" s="8"/>
      <c r="E50" s="11"/>
      <c r="F50" s="11"/>
      <c r="G50" s="10"/>
      <c r="H50" s="10">
        <f t="shared" si="0"/>
        <v>0</v>
      </c>
      <c r="I50" s="10"/>
      <c r="J50" s="10">
        <f t="shared" si="1"/>
        <v>780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780</v>
      </c>
      <c r="I51" s="20">
        <f>SUM(I1:I50)</f>
        <v>0</v>
      </c>
      <c r="J51" s="20">
        <f>H51-I51</f>
        <v>780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A51" sqref="A51:IV51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A51" sqref="A51:IV51"/>
    </sheetView>
  </sheetViews>
  <sheetFormatPr defaultRowHeight="14.25"/>
  <cols>
    <col min="1" max="1" width="14.75" style="4" customWidth="1"/>
    <col min="2" max="2" width="15.25" style="26" customWidth="1"/>
    <col min="3" max="3" width="11.75" style="6" customWidth="1"/>
    <col min="4" max="4" width="23.75" style="4" customWidth="1"/>
    <col min="5" max="5" width="8.25" style="4" customWidth="1"/>
    <col min="6" max="6" width="9" style="4" customWidth="1"/>
    <col min="7" max="7" width="10.25" style="6" customWidth="1"/>
    <col min="8" max="8" width="10.5" style="6" customWidth="1"/>
    <col min="9" max="9" width="13" style="6" customWidth="1"/>
    <col min="10" max="10" width="12.125" style="6" customWidth="1"/>
    <col min="11" max="11" width="12.75" style="215" customWidth="1"/>
    <col min="12" max="16384" width="9" style="109"/>
  </cols>
  <sheetData>
    <row r="1" spans="1:11" ht="20.25">
      <c r="A1" s="429" t="s">
        <v>551</v>
      </c>
      <c r="B1" s="472"/>
      <c r="C1" s="475"/>
      <c r="D1" s="429"/>
      <c r="E1" s="429"/>
      <c r="F1" s="429"/>
      <c r="G1" s="475"/>
      <c r="H1" s="475"/>
      <c r="I1" s="475"/>
      <c r="J1" s="475"/>
    </row>
    <row r="2" spans="1:11">
      <c r="A2" s="414" t="s">
        <v>1</v>
      </c>
      <c r="B2" s="447" t="s">
        <v>331</v>
      </c>
      <c r="C2" s="441" t="s">
        <v>356</v>
      </c>
      <c r="D2" s="414" t="s">
        <v>332</v>
      </c>
      <c r="E2" s="35" t="s">
        <v>333</v>
      </c>
      <c r="F2" s="453" t="s">
        <v>334</v>
      </c>
      <c r="G2" s="469"/>
      <c r="H2" s="469"/>
      <c r="I2" s="10" t="s">
        <v>329</v>
      </c>
      <c r="J2" s="441" t="s">
        <v>335</v>
      </c>
      <c r="K2" s="476" t="s">
        <v>396</v>
      </c>
    </row>
    <row r="3" spans="1:11">
      <c r="A3" s="415"/>
      <c r="B3" s="448"/>
      <c r="C3" s="442"/>
      <c r="D3" s="415"/>
      <c r="E3" s="36"/>
      <c r="F3" s="8" t="s">
        <v>336</v>
      </c>
      <c r="G3" s="10" t="s">
        <v>337</v>
      </c>
      <c r="H3" s="10" t="s">
        <v>338</v>
      </c>
      <c r="I3" s="10" t="s">
        <v>338</v>
      </c>
      <c r="J3" s="442"/>
      <c r="K3" s="476"/>
    </row>
    <row r="4" spans="1:11">
      <c r="A4" s="8" t="s">
        <v>552</v>
      </c>
      <c r="B4" s="12">
        <v>44284</v>
      </c>
      <c r="C4" s="10">
        <v>0</v>
      </c>
      <c r="D4" s="8" t="s">
        <v>553</v>
      </c>
      <c r="E4" s="8" t="s">
        <v>554</v>
      </c>
      <c r="F4" s="8">
        <v>1</v>
      </c>
      <c r="G4" s="10">
        <v>15</v>
      </c>
      <c r="H4" s="216">
        <f t="shared" ref="H4:H11" si="0">F4*G4</f>
        <v>15</v>
      </c>
      <c r="I4" s="10"/>
      <c r="J4" s="10">
        <f>C4+H4-I4</f>
        <v>15</v>
      </c>
      <c r="K4" s="218" t="s">
        <v>555</v>
      </c>
    </row>
    <row r="5" spans="1:11">
      <c r="A5" s="8" t="s">
        <v>552</v>
      </c>
      <c r="B5" s="12">
        <v>44284</v>
      </c>
      <c r="C5" s="10">
        <f t="shared" ref="C5:C23" si="1">J4</f>
        <v>15</v>
      </c>
      <c r="D5" s="8" t="s">
        <v>556</v>
      </c>
      <c r="E5" s="8" t="s">
        <v>554</v>
      </c>
      <c r="F5" s="8">
        <v>1</v>
      </c>
      <c r="G5" s="10">
        <v>22.5</v>
      </c>
      <c r="H5" s="216">
        <v>22</v>
      </c>
      <c r="I5" s="10"/>
      <c r="J5" s="10">
        <f>C5+H5-I5</f>
        <v>37</v>
      </c>
      <c r="K5" s="218" t="s">
        <v>555</v>
      </c>
    </row>
    <row r="6" spans="1:11">
      <c r="A6" s="8" t="s">
        <v>552</v>
      </c>
      <c r="B6" s="12">
        <v>44284</v>
      </c>
      <c r="C6" s="10">
        <f t="shared" si="1"/>
        <v>37</v>
      </c>
      <c r="D6" s="8" t="s">
        <v>557</v>
      </c>
      <c r="E6" s="8" t="s">
        <v>558</v>
      </c>
      <c r="F6" s="8">
        <v>1</v>
      </c>
      <c r="G6" s="10">
        <v>30</v>
      </c>
      <c r="H6" s="216">
        <f t="shared" si="0"/>
        <v>30</v>
      </c>
      <c r="I6" s="10"/>
      <c r="J6" s="10">
        <f>C6+H6-I6</f>
        <v>67</v>
      </c>
      <c r="K6" s="218" t="s">
        <v>555</v>
      </c>
    </row>
    <row r="7" spans="1:11">
      <c r="A7" s="8" t="s">
        <v>552</v>
      </c>
      <c r="B7" s="12">
        <v>44284</v>
      </c>
      <c r="C7" s="10">
        <f t="shared" si="1"/>
        <v>67</v>
      </c>
      <c r="D7" s="8" t="s">
        <v>559</v>
      </c>
      <c r="E7" s="8" t="s">
        <v>558</v>
      </c>
      <c r="F7" s="8">
        <v>1</v>
      </c>
      <c r="G7" s="10">
        <v>40</v>
      </c>
      <c r="H7" s="216">
        <f t="shared" si="0"/>
        <v>40</v>
      </c>
      <c r="I7" s="10"/>
      <c r="J7" s="10">
        <f t="shared" ref="J7:J23" si="2">C7+H7-I7</f>
        <v>107</v>
      </c>
      <c r="K7" s="218" t="s">
        <v>555</v>
      </c>
    </row>
    <row r="8" spans="1:11">
      <c r="A8" s="8" t="s">
        <v>560</v>
      </c>
      <c r="B8" s="12">
        <v>44309</v>
      </c>
      <c r="C8" s="10">
        <f t="shared" si="1"/>
        <v>107</v>
      </c>
      <c r="D8" s="8" t="s">
        <v>415</v>
      </c>
      <c r="E8" s="8">
        <v>75</v>
      </c>
      <c r="F8" s="8">
        <v>4</v>
      </c>
      <c r="G8" s="10">
        <v>150</v>
      </c>
      <c r="H8" s="13">
        <f t="shared" si="0"/>
        <v>600</v>
      </c>
      <c r="I8" s="10"/>
      <c r="J8" s="10">
        <f t="shared" si="2"/>
        <v>707</v>
      </c>
      <c r="K8" s="218"/>
    </row>
    <row r="9" spans="1:11">
      <c r="A9" s="8">
        <v>10776</v>
      </c>
      <c r="B9" s="12">
        <v>44325</v>
      </c>
      <c r="C9" s="10">
        <f t="shared" si="1"/>
        <v>707</v>
      </c>
      <c r="D9" s="8" t="s">
        <v>561</v>
      </c>
      <c r="E9" s="8">
        <v>25</v>
      </c>
      <c r="F9" s="8">
        <v>2</v>
      </c>
      <c r="G9" s="10">
        <v>75</v>
      </c>
      <c r="H9" s="13">
        <f t="shared" si="0"/>
        <v>150</v>
      </c>
      <c r="I9" s="10"/>
      <c r="J9" s="10">
        <f t="shared" si="2"/>
        <v>857</v>
      </c>
      <c r="K9" s="218"/>
    </row>
    <row r="10" spans="1:11">
      <c r="A10" s="8" t="s">
        <v>562</v>
      </c>
      <c r="B10" s="12">
        <v>44372</v>
      </c>
      <c r="C10" s="10">
        <f t="shared" si="1"/>
        <v>857</v>
      </c>
      <c r="D10" s="8" t="s">
        <v>415</v>
      </c>
      <c r="E10" s="8">
        <v>50</v>
      </c>
      <c r="F10" s="8">
        <v>4</v>
      </c>
      <c r="G10" s="10">
        <v>110</v>
      </c>
      <c r="H10" s="13">
        <f t="shared" si="0"/>
        <v>440</v>
      </c>
      <c r="I10" s="10"/>
      <c r="J10" s="10">
        <f t="shared" si="2"/>
        <v>1297</v>
      </c>
      <c r="K10" s="218" t="s">
        <v>416</v>
      </c>
    </row>
    <row r="11" spans="1:11">
      <c r="A11" s="8" t="s">
        <v>563</v>
      </c>
      <c r="B11" s="12">
        <v>44392</v>
      </c>
      <c r="C11" s="10">
        <f t="shared" si="1"/>
        <v>1297</v>
      </c>
      <c r="D11" s="8" t="s">
        <v>564</v>
      </c>
      <c r="E11" s="8">
        <v>20</v>
      </c>
      <c r="F11" s="8">
        <v>1</v>
      </c>
      <c r="G11" s="10">
        <v>360</v>
      </c>
      <c r="H11" s="13">
        <f t="shared" si="0"/>
        <v>360</v>
      </c>
      <c r="I11" s="10"/>
      <c r="J11" s="10">
        <f t="shared" si="2"/>
        <v>1657</v>
      </c>
      <c r="K11" s="218"/>
    </row>
    <row r="12" spans="1:11">
      <c r="A12" s="8"/>
      <c r="B12" s="12">
        <v>44284</v>
      </c>
      <c r="C12" s="10">
        <f t="shared" si="1"/>
        <v>1657</v>
      </c>
      <c r="D12" s="8" t="s">
        <v>524</v>
      </c>
      <c r="E12" s="8"/>
      <c r="F12" s="8"/>
      <c r="G12" s="10"/>
      <c r="H12" s="10">
        <f t="shared" ref="H12:H43" si="3">F12*G12</f>
        <v>0</v>
      </c>
      <c r="I12" s="10">
        <v>107</v>
      </c>
      <c r="J12" s="10">
        <f t="shared" si="2"/>
        <v>1550</v>
      </c>
      <c r="K12" s="218"/>
    </row>
    <row r="13" spans="1:11">
      <c r="A13" s="8"/>
      <c r="B13" s="12">
        <v>44311</v>
      </c>
      <c r="C13" s="10">
        <f t="shared" si="1"/>
        <v>1550</v>
      </c>
      <c r="D13" s="8" t="s">
        <v>565</v>
      </c>
      <c r="E13" s="8"/>
      <c r="F13" s="8"/>
      <c r="G13" s="10"/>
      <c r="H13" s="10">
        <f t="shared" si="3"/>
        <v>0</v>
      </c>
      <c r="I13" s="10">
        <v>600</v>
      </c>
      <c r="J13" s="10">
        <f t="shared" si="2"/>
        <v>950</v>
      </c>
      <c r="K13" s="218"/>
    </row>
    <row r="14" spans="1:11">
      <c r="A14" s="8"/>
      <c r="B14" s="12">
        <v>44326</v>
      </c>
      <c r="C14" s="10">
        <f t="shared" si="1"/>
        <v>950</v>
      </c>
      <c r="D14" s="8" t="s">
        <v>566</v>
      </c>
      <c r="E14" s="8"/>
      <c r="F14" s="8"/>
      <c r="G14" s="10"/>
      <c r="H14" s="10">
        <f t="shared" si="3"/>
        <v>0</v>
      </c>
      <c r="I14" s="10">
        <v>150</v>
      </c>
      <c r="J14" s="10">
        <f t="shared" si="2"/>
        <v>800</v>
      </c>
      <c r="K14" s="218"/>
    </row>
    <row r="15" spans="1:11">
      <c r="A15" s="8"/>
      <c r="B15" s="12">
        <v>44373</v>
      </c>
      <c r="C15" s="10">
        <f t="shared" si="1"/>
        <v>800</v>
      </c>
      <c r="D15" s="8" t="s">
        <v>524</v>
      </c>
      <c r="E15" s="8"/>
      <c r="F15" s="8"/>
      <c r="G15" s="10"/>
      <c r="H15" s="10">
        <f t="shared" si="3"/>
        <v>0</v>
      </c>
      <c r="I15" s="10">
        <v>440</v>
      </c>
      <c r="J15" s="10">
        <f t="shared" si="2"/>
        <v>360</v>
      </c>
      <c r="K15" s="218"/>
    </row>
    <row r="16" spans="1:11">
      <c r="A16" s="8"/>
      <c r="B16" s="12">
        <v>44392</v>
      </c>
      <c r="C16" s="10">
        <f t="shared" si="1"/>
        <v>360</v>
      </c>
      <c r="D16" s="8" t="s">
        <v>567</v>
      </c>
      <c r="E16" s="8"/>
      <c r="F16" s="8"/>
      <c r="G16" s="10"/>
      <c r="H16" s="10">
        <f t="shared" si="3"/>
        <v>0</v>
      </c>
      <c r="I16" s="10">
        <v>360</v>
      </c>
      <c r="J16" s="10">
        <f t="shared" si="2"/>
        <v>0</v>
      </c>
      <c r="K16" s="218"/>
    </row>
    <row r="17" spans="1:11">
      <c r="A17" s="8"/>
      <c r="B17" s="12"/>
      <c r="C17" s="10">
        <f t="shared" si="1"/>
        <v>0</v>
      </c>
      <c r="D17" s="8"/>
      <c r="E17" s="8"/>
      <c r="F17" s="8"/>
      <c r="G17" s="10"/>
      <c r="H17" s="10">
        <f t="shared" si="3"/>
        <v>0</v>
      </c>
      <c r="I17" s="10"/>
      <c r="J17" s="10">
        <f t="shared" si="2"/>
        <v>0</v>
      </c>
      <c r="K17" s="218"/>
    </row>
    <row r="18" spans="1:11">
      <c r="A18" s="8"/>
      <c r="B18" s="12"/>
      <c r="C18" s="10">
        <f t="shared" si="1"/>
        <v>0</v>
      </c>
      <c r="D18" s="8"/>
      <c r="E18" s="8"/>
      <c r="F18" s="8"/>
      <c r="G18" s="10"/>
      <c r="H18" s="10">
        <f t="shared" si="3"/>
        <v>0</v>
      </c>
      <c r="I18" s="10"/>
      <c r="J18" s="10">
        <f t="shared" si="2"/>
        <v>0</v>
      </c>
      <c r="K18" s="218"/>
    </row>
    <row r="19" spans="1:11">
      <c r="A19" s="8"/>
      <c r="B19" s="12"/>
      <c r="C19" s="10">
        <f t="shared" si="1"/>
        <v>0</v>
      </c>
      <c r="D19" s="8"/>
      <c r="E19" s="8"/>
      <c r="F19" s="8"/>
      <c r="G19" s="10"/>
      <c r="H19" s="10">
        <f t="shared" si="3"/>
        <v>0</v>
      </c>
      <c r="I19" s="10"/>
      <c r="J19" s="10">
        <f t="shared" si="2"/>
        <v>0</v>
      </c>
      <c r="K19" s="218"/>
    </row>
    <row r="20" spans="1:11" customFormat="1">
      <c r="A20" s="217"/>
      <c r="B20" s="12"/>
      <c r="C20" s="10">
        <f t="shared" si="1"/>
        <v>0</v>
      </c>
      <c r="D20" s="8"/>
      <c r="E20" s="8"/>
      <c r="F20" s="8"/>
      <c r="G20" s="10"/>
      <c r="H20" s="10">
        <f t="shared" si="3"/>
        <v>0</v>
      </c>
      <c r="I20" s="10"/>
      <c r="J20" s="10">
        <f t="shared" si="2"/>
        <v>0</v>
      </c>
      <c r="K20" s="219"/>
    </row>
    <row r="21" spans="1:11">
      <c r="A21" s="8"/>
      <c r="B21" s="12"/>
      <c r="C21" s="10">
        <f t="shared" si="1"/>
        <v>0</v>
      </c>
      <c r="D21" s="8"/>
      <c r="E21" s="8"/>
      <c r="F21" s="8"/>
      <c r="G21" s="10"/>
      <c r="H21" s="10">
        <f t="shared" si="3"/>
        <v>0</v>
      </c>
      <c r="I21" s="10"/>
      <c r="J21" s="10">
        <f t="shared" si="2"/>
        <v>0</v>
      </c>
      <c r="K21" s="218"/>
    </row>
    <row r="22" spans="1:11">
      <c r="A22" s="8"/>
      <c r="B22" s="12"/>
      <c r="C22" s="10">
        <f t="shared" si="1"/>
        <v>0</v>
      </c>
      <c r="D22" s="8"/>
      <c r="E22" s="8"/>
      <c r="F22" s="8"/>
      <c r="G22" s="10"/>
      <c r="H22" s="10">
        <f t="shared" si="3"/>
        <v>0</v>
      </c>
      <c r="I22" s="10"/>
      <c r="J22" s="10">
        <f t="shared" si="2"/>
        <v>0</v>
      </c>
      <c r="K22" s="218"/>
    </row>
    <row r="23" spans="1:11">
      <c r="A23" s="8"/>
      <c r="B23" s="12"/>
      <c r="C23" s="10">
        <f t="shared" si="1"/>
        <v>0</v>
      </c>
      <c r="D23" s="8"/>
      <c r="E23" s="8"/>
      <c r="F23" s="8"/>
      <c r="G23" s="10"/>
      <c r="H23" s="10">
        <f t="shared" si="3"/>
        <v>0</v>
      </c>
      <c r="I23" s="10"/>
      <c r="J23" s="10">
        <f t="shared" si="2"/>
        <v>0</v>
      </c>
      <c r="K23" s="218"/>
    </row>
    <row r="24" spans="1:11">
      <c r="A24" s="8"/>
      <c r="B24" s="12"/>
      <c r="C24" s="10">
        <f t="shared" ref="C24:C43" si="4">J23</f>
        <v>0</v>
      </c>
      <c r="D24" s="8"/>
      <c r="E24" s="8"/>
      <c r="F24" s="8"/>
      <c r="G24" s="10"/>
      <c r="H24" s="10">
        <f t="shared" si="3"/>
        <v>0</v>
      </c>
      <c r="I24" s="10"/>
      <c r="J24" s="10">
        <f t="shared" ref="J24:J50" si="5">C24+H24-I24</f>
        <v>0</v>
      </c>
      <c r="K24" s="218"/>
    </row>
    <row r="25" spans="1:11">
      <c r="A25" s="8"/>
      <c r="B25" s="12"/>
      <c r="C25" s="10">
        <f t="shared" si="4"/>
        <v>0</v>
      </c>
      <c r="D25" s="8"/>
      <c r="E25" s="8"/>
      <c r="F25" s="8"/>
      <c r="G25" s="10"/>
      <c r="H25" s="10">
        <f t="shared" si="3"/>
        <v>0</v>
      </c>
      <c r="I25" s="10"/>
      <c r="J25" s="10">
        <f t="shared" si="5"/>
        <v>0</v>
      </c>
      <c r="K25" s="218"/>
    </row>
    <row r="26" spans="1:11">
      <c r="A26" s="8"/>
      <c r="B26" s="12"/>
      <c r="C26" s="10">
        <f t="shared" si="4"/>
        <v>0</v>
      </c>
      <c r="D26" s="8"/>
      <c r="E26" s="8"/>
      <c r="F26" s="8"/>
      <c r="G26" s="10"/>
      <c r="H26" s="10">
        <f t="shared" si="3"/>
        <v>0</v>
      </c>
      <c r="I26" s="10"/>
      <c r="J26" s="10">
        <f t="shared" si="5"/>
        <v>0</v>
      </c>
      <c r="K26" s="218"/>
    </row>
    <row r="27" spans="1:11" s="214" customFormat="1">
      <c r="A27" s="8"/>
      <c r="B27" s="12"/>
      <c r="C27" s="10">
        <f t="shared" si="4"/>
        <v>0</v>
      </c>
      <c r="D27" s="8"/>
      <c r="E27" s="8"/>
      <c r="F27" s="8"/>
      <c r="G27" s="10"/>
      <c r="H27" s="10">
        <f t="shared" si="3"/>
        <v>0</v>
      </c>
      <c r="I27" s="10"/>
      <c r="J27" s="10">
        <f t="shared" si="5"/>
        <v>0</v>
      </c>
      <c r="K27" s="218"/>
    </row>
    <row r="28" spans="1:11" s="214" customFormat="1">
      <c r="A28" s="8"/>
      <c r="B28" s="12"/>
      <c r="C28" s="10">
        <f t="shared" si="4"/>
        <v>0</v>
      </c>
      <c r="D28" s="8"/>
      <c r="E28" s="8"/>
      <c r="F28" s="8"/>
      <c r="G28" s="10"/>
      <c r="H28" s="10">
        <f t="shared" si="3"/>
        <v>0</v>
      </c>
      <c r="I28" s="10"/>
      <c r="J28" s="10">
        <f t="shared" si="5"/>
        <v>0</v>
      </c>
      <c r="K28" s="218"/>
    </row>
    <row r="29" spans="1:11" s="214" customFormat="1">
      <c r="A29" s="8"/>
      <c r="B29" s="12"/>
      <c r="C29" s="10">
        <f t="shared" si="4"/>
        <v>0</v>
      </c>
      <c r="D29" s="8"/>
      <c r="E29" s="8"/>
      <c r="F29" s="8"/>
      <c r="G29" s="10"/>
      <c r="H29" s="10">
        <f t="shared" si="3"/>
        <v>0</v>
      </c>
      <c r="I29" s="10"/>
      <c r="J29" s="10">
        <f t="shared" si="5"/>
        <v>0</v>
      </c>
      <c r="K29" s="218"/>
    </row>
    <row r="30" spans="1:11" s="214" customFormat="1">
      <c r="A30" s="8"/>
      <c r="B30" s="12"/>
      <c r="C30" s="10">
        <f t="shared" si="4"/>
        <v>0</v>
      </c>
      <c r="D30" s="8"/>
      <c r="E30" s="8"/>
      <c r="F30" s="8"/>
      <c r="G30" s="10"/>
      <c r="H30" s="10">
        <f t="shared" si="3"/>
        <v>0</v>
      </c>
      <c r="I30" s="10"/>
      <c r="J30" s="10">
        <f t="shared" si="5"/>
        <v>0</v>
      </c>
      <c r="K30" s="218"/>
    </row>
    <row r="31" spans="1:11">
      <c r="A31" s="8"/>
      <c r="B31" s="12"/>
      <c r="C31" s="10">
        <f t="shared" si="4"/>
        <v>0</v>
      </c>
      <c r="D31" s="8"/>
      <c r="E31" s="8"/>
      <c r="F31" s="8"/>
      <c r="G31" s="10"/>
      <c r="H31" s="10">
        <f t="shared" si="3"/>
        <v>0</v>
      </c>
      <c r="I31" s="10"/>
      <c r="J31" s="10">
        <f t="shared" si="5"/>
        <v>0</v>
      </c>
      <c r="K31" s="218"/>
    </row>
    <row r="32" spans="1:11">
      <c r="A32" s="8"/>
      <c r="B32" s="12"/>
      <c r="C32" s="10">
        <f t="shared" si="4"/>
        <v>0</v>
      </c>
      <c r="D32" s="8"/>
      <c r="E32" s="8"/>
      <c r="F32" s="8"/>
      <c r="G32" s="10"/>
      <c r="H32" s="10">
        <f t="shared" si="3"/>
        <v>0</v>
      </c>
      <c r="I32" s="10"/>
      <c r="J32" s="10">
        <f t="shared" si="5"/>
        <v>0</v>
      </c>
      <c r="K32" s="218"/>
    </row>
    <row r="33" spans="1:11">
      <c r="A33" s="8"/>
      <c r="B33" s="12"/>
      <c r="C33" s="10">
        <f t="shared" si="4"/>
        <v>0</v>
      </c>
      <c r="D33" s="8"/>
      <c r="E33" s="8"/>
      <c r="F33" s="8"/>
      <c r="G33" s="10"/>
      <c r="H33" s="10">
        <f t="shared" si="3"/>
        <v>0</v>
      </c>
      <c r="I33" s="10"/>
      <c r="J33" s="10">
        <f t="shared" si="5"/>
        <v>0</v>
      </c>
      <c r="K33" s="218"/>
    </row>
    <row r="34" spans="1:11">
      <c r="A34" s="8"/>
      <c r="B34" s="12"/>
      <c r="C34" s="10">
        <f t="shared" si="4"/>
        <v>0</v>
      </c>
      <c r="D34" s="8"/>
      <c r="E34" s="8"/>
      <c r="F34" s="8"/>
      <c r="G34" s="10"/>
      <c r="H34" s="10">
        <f t="shared" si="3"/>
        <v>0</v>
      </c>
      <c r="I34" s="10"/>
      <c r="J34" s="10">
        <f t="shared" si="5"/>
        <v>0</v>
      </c>
      <c r="K34" s="218"/>
    </row>
    <row r="35" spans="1:11">
      <c r="A35" s="8"/>
      <c r="B35" s="12"/>
      <c r="C35" s="10">
        <f t="shared" si="4"/>
        <v>0</v>
      </c>
      <c r="D35" s="8"/>
      <c r="E35" s="8"/>
      <c r="F35" s="8"/>
      <c r="G35" s="10"/>
      <c r="H35" s="10">
        <f t="shared" si="3"/>
        <v>0</v>
      </c>
      <c r="I35" s="10"/>
      <c r="J35" s="10">
        <f t="shared" si="5"/>
        <v>0</v>
      </c>
      <c r="K35" s="218"/>
    </row>
    <row r="36" spans="1:11">
      <c r="A36" s="8"/>
      <c r="B36" s="12"/>
      <c r="C36" s="10">
        <f t="shared" si="4"/>
        <v>0</v>
      </c>
      <c r="D36" s="8"/>
      <c r="E36" s="8"/>
      <c r="F36" s="8"/>
      <c r="G36" s="10"/>
      <c r="H36" s="10">
        <f t="shared" si="3"/>
        <v>0</v>
      </c>
      <c r="I36" s="10"/>
      <c r="J36" s="10">
        <f t="shared" si="5"/>
        <v>0</v>
      </c>
      <c r="K36" s="218"/>
    </row>
    <row r="37" spans="1:11">
      <c r="A37" s="8"/>
      <c r="B37" s="12"/>
      <c r="C37" s="10">
        <f t="shared" si="4"/>
        <v>0</v>
      </c>
      <c r="D37" s="8"/>
      <c r="E37" s="8"/>
      <c r="F37" s="8"/>
      <c r="G37" s="10"/>
      <c r="H37" s="10">
        <f t="shared" si="3"/>
        <v>0</v>
      </c>
      <c r="I37" s="10"/>
      <c r="J37" s="10">
        <f t="shared" si="5"/>
        <v>0</v>
      </c>
      <c r="K37" s="218"/>
    </row>
    <row r="38" spans="1:11">
      <c r="A38" s="8"/>
      <c r="B38" s="12"/>
      <c r="C38" s="10">
        <f t="shared" si="4"/>
        <v>0</v>
      </c>
      <c r="D38" s="8"/>
      <c r="E38" s="8"/>
      <c r="F38" s="8"/>
      <c r="G38" s="10"/>
      <c r="H38" s="10">
        <f t="shared" si="3"/>
        <v>0</v>
      </c>
      <c r="I38" s="10"/>
      <c r="J38" s="10">
        <f t="shared" si="5"/>
        <v>0</v>
      </c>
      <c r="K38" s="218"/>
    </row>
    <row r="39" spans="1:11">
      <c r="A39" s="8"/>
      <c r="B39" s="12"/>
      <c r="C39" s="10">
        <f t="shared" si="4"/>
        <v>0</v>
      </c>
      <c r="D39" s="8"/>
      <c r="E39" s="8"/>
      <c r="F39" s="8"/>
      <c r="G39" s="10"/>
      <c r="H39" s="10">
        <f t="shared" si="3"/>
        <v>0</v>
      </c>
      <c r="I39" s="10"/>
      <c r="J39" s="10">
        <f t="shared" si="5"/>
        <v>0</v>
      </c>
      <c r="K39" s="218"/>
    </row>
    <row r="40" spans="1:11">
      <c r="A40" s="8"/>
      <c r="B40" s="12"/>
      <c r="C40" s="10">
        <f t="shared" si="4"/>
        <v>0</v>
      </c>
      <c r="D40" s="8"/>
      <c r="E40" s="8"/>
      <c r="F40" s="8"/>
      <c r="G40" s="10"/>
      <c r="H40" s="10">
        <f t="shared" si="3"/>
        <v>0</v>
      </c>
      <c r="I40" s="10"/>
      <c r="J40" s="10">
        <f t="shared" si="5"/>
        <v>0</v>
      </c>
      <c r="K40" s="218"/>
    </row>
    <row r="41" spans="1:11">
      <c r="A41" s="8"/>
      <c r="B41" s="12"/>
      <c r="C41" s="10">
        <f t="shared" si="4"/>
        <v>0</v>
      </c>
      <c r="D41" s="8"/>
      <c r="E41" s="8"/>
      <c r="F41" s="8"/>
      <c r="G41" s="10"/>
      <c r="H41" s="10">
        <f t="shared" si="3"/>
        <v>0</v>
      </c>
      <c r="I41" s="10"/>
      <c r="J41" s="10">
        <f t="shared" si="5"/>
        <v>0</v>
      </c>
      <c r="K41" s="218"/>
    </row>
    <row r="42" spans="1:11">
      <c r="A42" s="8"/>
      <c r="B42" s="12"/>
      <c r="C42" s="10">
        <f t="shared" si="4"/>
        <v>0</v>
      </c>
      <c r="D42" s="8"/>
      <c r="E42" s="8"/>
      <c r="F42" s="8"/>
      <c r="G42" s="10"/>
      <c r="H42" s="10">
        <f t="shared" si="3"/>
        <v>0</v>
      </c>
      <c r="I42" s="10"/>
      <c r="J42" s="10">
        <f t="shared" si="5"/>
        <v>0</v>
      </c>
      <c r="K42" s="218"/>
    </row>
    <row r="43" spans="1:11">
      <c r="A43" s="8"/>
      <c r="B43" s="12"/>
      <c r="C43" s="10">
        <f t="shared" si="4"/>
        <v>0</v>
      </c>
      <c r="D43" s="8"/>
      <c r="E43" s="8"/>
      <c r="F43" s="8"/>
      <c r="G43" s="10"/>
      <c r="H43" s="10">
        <f t="shared" si="3"/>
        <v>0</v>
      </c>
      <c r="I43" s="10"/>
      <c r="J43" s="10">
        <f t="shared" si="5"/>
        <v>0</v>
      </c>
      <c r="K43" s="218"/>
    </row>
    <row r="44" spans="1:11">
      <c r="A44" s="8"/>
      <c r="B44" s="12"/>
      <c r="C44" s="10">
        <f t="shared" ref="C44:C50" si="6">J43</f>
        <v>0</v>
      </c>
      <c r="D44" s="8"/>
      <c r="E44" s="8"/>
      <c r="F44" s="8"/>
      <c r="G44" s="10"/>
      <c r="H44" s="10">
        <f t="shared" ref="H44:H50" si="7">F44*G44</f>
        <v>0</v>
      </c>
      <c r="I44" s="10"/>
      <c r="J44" s="10">
        <f t="shared" si="5"/>
        <v>0</v>
      </c>
      <c r="K44" s="218"/>
    </row>
    <row r="45" spans="1:11">
      <c r="A45" s="8"/>
      <c r="B45" s="12"/>
      <c r="C45" s="10">
        <f t="shared" si="6"/>
        <v>0</v>
      </c>
      <c r="D45" s="8"/>
      <c r="E45" s="8"/>
      <c r="F45" s="8"/>
      <c r="G45" s="10"/>
      <c r="H45" s="10">
        <f t="shared" si="7"/>
        <v>0</v>
      </c>
      <c r="I45" s="10"/>
      <c r="J45" s="10">
        <f t="shared" si="5"/>
        <v>0</v>
      </c>
      <c r="K45" s="218"/>
    </row>
    <row r="46" spans="1:11">
      <c r="A46" s="8"/>
      <c r="B46" s="12"/>
      <c r="C46" s="10">
        <f t="shared" si="6"/>
        <v>0</v>
      </c>
      <c r="D46" s="8"/>
      <c r="E46" s="8"/>
      <c r="F46" s="8"/>
      <c r="G46" s="10"/>
      <c r="H46" s="10">
        <f t="shared" si="7"/>
        <v>0</v>
      </c>
      <c r="I46" s="10"/>
      <c r="J46" s="10">
        <f t="shared" si="5"/>
        <v>0</v>
      </c>
      <c r="K46" s="218"/>
    </row>
    <row r="47" spans="1:11">
      <c r="A47" s="8"/>
      <c r="B47" s="12"/>
      <c r="C47" s="10">
        <f t="shared" si="6"/>
        <v>0</v>
      </c>
      <c r="D47" s="8"/>
      <c r="E47" s="8"/>
      <c r="F47" s="8"/>
      <c r="G47" s="10"/>
      <c r="H47" s="10">
        <f t="shared" si="7"/>
        <v>0</v>
      </c>
      <c r="I47" s="10"/>
      <c r="J47" s="10">
        <f t="shared" si="5"/>
        <v>0</v>
      </c>
      <c r="K47" s="218"/>
    </row>
    <row r="48" spans="1:11">
      <c r="A48" s="8"/>
      <c r="B48" s="12"/>
      <c r="C48" s="10">
        <f t="shared" si="6"/>
        <v>0</v>
      </c>
      <c r="D48" s="8"/>
      <c r="E48" s="8"/>
      <c r="F48" s="8"/>
      <c r="G48" s="10"/>
      <c r="H48" s="10">
        <f t="shared" si="7"/>
        <v>0</v>
      </c>
      <c r="I48" s="10"/>
      <c r="J48" s="10">
        <f t="shared" si="5"/>
        <v>0</v>
      </c>
      <c r="K48" s="218"/>
    </row>
    <row r="49" spans="1:11">
      <c r="A49" s="8"/>
      <c r="B49" s="12"/>
      <c r="C49" s="10">
        <f t="shared" si="6"/>
        <v>0</v>
      </c>
      <c r="D49" s="8"/>
      <c r="E49" s="8"/>
      <c r="F49" s="8"/>
      <c r="G49" s="10"/>
      <c r="H49" s="10">
        <f t="shared" si="7"/>
        <v>0</v>
      </c>
      <c r="I49" s="10"/>
      <c r="J49" s="10">
        <f t="shared" si="5"/>
        <v>0</v>
      </c>
      <c r="K49" s="218"/>
    </row>
    <row r="50" spans="1:11">
      <c r="A50" s="8"/>
      <c r="B50" s="12"/>
      <c r="C50" s="10">
        <f t="shared" si="6"/>
        <v>0</v>
      </c>
      <c r="D50" s="8"/>
      <c r="E50" s="8"/>
      <c r="F50" s="8"/>
      <c r="G50" s="10"/>
      <c r="H50" s="10">
        <f t="shared" si="7"/>
        <v>0</v>
      </c>
      <c r="I50" s="10"/>
      <c r="J50" s="10">
        <f t="shared" si="5"/>
        <v>0</v>
      </c>
      <c r="K50" s="218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1657</v>
      </c>
      <c r="I51" s="20">
        <f>SUM(I1:I50)</f>
        <v>1657</v>
      </c>
      <c r="J51" s="20">
        <f>H51-I51</f>
        <v>0</v>
      </c>
      <c r="K51" s="25"/>
    </row>
  </sheetData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K8" sqref="K8:K10"/>
    </sheetView>
  </sheetViews>
  <sheetFormatPr defaultRowHeight="14.25"/>
  <cols>
    <col min="1" max="1" width="9.5" style="72" customWidth="1"/>
    <col min="2" max="2" width="9.875" style="150" customWidth="1"/>
    <col min="3" max="3" width="14.125" style="199" customWidth="1"/>
    <col min="4" max="4" width="19.875" style="72" customWidth="1"/>
    <col min="5" max="5" width="6.875" style="72" customWidth="1"/>
    <col min="6" max="6" width="5.625" style="72" customWidth="1"/>
    <col min="7" max="7" width="10.125" style="199" customWidth="1"/>
    <col min="8" max="8" width="12.5" style="199" customWidth="1"/>
    <col min="9" max="9" width="13.5" style="199" customWidth="1"/>
    <col min="10" max="10" width="16.625" style="199" customWidth="1"/>
    <col min="11" max="11" width="10.625" style="108" customWidth="1"/>
    <col min="12" max="16384" width="9" style="108"/>
  </cols>
  <sheetData>
    <row r="1" spans="1:11" ht="33.75" customHeight="1">
      <c r="A1" s="392" t="s">
        <v>568</v>
      </c>
      <c r="B1" s="418"/>
      <c r="C1" s="477"/>
      <c r="D1" s="392"/>
      <c r="E1" s="392"/>
      <c r="F1" s="392"/>
      <c r="G1" s="477"/>
      <c r="H1" s="477"/>
      <c r="I1" s="477"/>
      <c r="J1" s="477"/>
    </row>
    <row r="2" spans="1:11" s="7" customFormat="1">
      <c r="A2" s="453" t="s">
        <v>1</v>
      </c>
      <c r="B2" s="454" t="s">
        <v>331</v>
      </c>
      <c r="C2" s="407" t="s">
        <v>356</v>
      </c>
      <c r="D2" s="406" t="s">
        <v>332</v>
      </c>
      <c r="E2" s="406" t="s">
        <v>333</v>
      </c>
      <c r="F2" s="406" t="s">
        <v>334</v>
      </c>
      <c r="G2" s="407"/>
      <c r="H2" s="407"/>
      <c r="I2" s="69" t="s">
        <v>329</v>
      </c>
      <c r="J2" s="407" t="s">
        <v>335</v>
      </c>
      <c r="K2" s="443" t="s">
        <v>396</v>
      </c>
    </row>
    <row r="3" spans="1:11" s="7" customFormat="1">
      <c r="A3" s="453"/>
      <c r="B3" s="454"/>
      <c r="C3" s="407"/>
      <c r="D3" s="406"/>
      <c r="E3" s="406"/>
      <c r="F3" s="11" t="s">
        <v>336</v>
      </c>
      <c r="G3" s="69" t="s">
        <v>337</v>
      </c>
      <c r="H3" s="69" t="s">
        <v>338</v>
      </c>
      <c r="I3" s="69" t="s">
        <v>338</v>
      </c>
      <c r="J3" s="407"/>
      <c r="K3" s="444"/>
    </row>
    <row r="4" spans="1:11" s="7" customFormat="1">
      <c r="A4" s="8">
        <v>10790</v>
      </c>
      <c r="B4" s="12">
        <v>44330</v>
      </c>
      <c r="C4" s="69">
        <v>0</v>
      </c>
      <c r="D4" s="8" t="s">
        <v>510</v>
      </c>
      <c r="E4" s="11">
        <v>18</v>
      </c>
      <c r="F4" s="11">
        <v>10</v>
      </c>
      <c r="G4" s="69">
        <v>45</v>
      </c>
      <c r="H4" s="69">
        <f>F4*G4</f>
        <v>450</v>
      </c>
      <c r="I4" s="119"/>
      <c r="J4" s="69">
        <f>C4+H4-I4</f>
        <v>450</v>
      </c>
      <c r="K4" s="23"/>
    </row>
    <row r="5" spans="1:11" s="7" customFormat="1">
      <c r="A5" s="8"/>
      <c r="B5" s="12">
        <v>44344</v>
      </c>
      <c r="C5" s="69">
        <f>J4</f>
        <v>450</v>
      </c>
      <c r="D5" s="8" t="s">
        <v>569</v>
      </c>
      <c r="E5" s="11"/>
      <c r="F5" s="11"/>
      <c r="G5" s="69"/>
      <c r="H5" s="69"/>
      <c r="I5" s="119">
        <v>450</v>
      </c>
      <c r="J5" s="69">
        <f t="shared" ref="J5:J19" si="0">C5+H5-I5</f>
        <v>0</v>
      </c>
      <c r="K5" s="23"/>
    </row>
    <row r="6" spans="1:11" s="7" customFormat="1">
      <c r="A6" s="14">
        <v>10852</v>
      </c>
      <c r="B6" s="12">
        <v>44374</v>
      </c>
      <c r="C6" s="69">
        <f>J5</f>
        <v>0</v>
      </c>
      <c r="D6" s="8" t="s">
        <v>510</v>
      </c>
      <c r="E6" s="11">
        <v>20</v>
      </c>
      <c r="F6" s="11">
        <v>100</v>
      </c>
      <c r="G6" s="69">
        <v>50</v>
      </c>
      <c r="H6" s="69">
        <f t="shared" ref="H6:H50" si="1">F6*G6</f>
        <v>5000</v>
      </c>
      <c r="I6" s="119"/>
      <c r="J6" s="69">
        <f t="shared" si="0"/>
        <v>5000</v>
      </c>
      <c r="K6" s="23" t="s">
        <v>527</v>
      </c>
    </row>
    <row r="7" spans="1:11" s="7" customFormat="1">
      <c r="A7" s="14">
        <v>10861</v>
      </c>
      <c r="B7" s="12">
        <v>44379</v>
      </c>
      <c r="C7" s="69">
        <f>J6</f>
        <v>5000</v>
      </c>
      <c r="D7" s="8" t="s">
        <v>510</v>
      </c>
      <c r="E7" s="11">
        <v>20</v>
      </c>
      <c r="F7" s="11">
        <v>100</v>
      </c>
      <c r="G7" s="69">
        <v>50</v>
      </c>
      <c r="H7" s="69">
        <f t="shared" si="1"/>
        <v>5000</v>
      </c>
      <c r="I7" s="119"/>
      <c r="J7" s="69">
        <f t="shared" si="0"/>
        <v>10000</v>
      </c>
      <c r="K7" s="23" t="s">
        <v>527</v>
      </c>
    </row>
    <row r="8" spans="1:11" s="7" customFormat="1">
      <c r="A8" s="14">
        <v>10876</v>
      </c>
      <c r="B8" s="12">
        <v>44385</v>
      </c>
      <c r="C8" s="69">
        <f t="shared" ref="C8:C50" si="2">J7</f>
        <v>10000</v>
      </c>
      <c r="D8" s="8" t="s">
        <v>510</v>
      </c>
      <c r="E8" s="11">
        <v>20</v>
      </c>
      <c r="F8" s="11">
        <v>100</v>
      </c>
      <c r="G8" s="69">
        <v>50</v>
      </c>
      <c r="H8" s="69">
        <f t="shared" si="1"/>
        <v>5000</v>
      </c>
      <c r="I8" s="119"/>
      <c r="J8" s="69">
        <f t="shared" si="0"/>
        <v>15000</v>
      </c>
      <c r="K8" s="23" t="s">
        <v>527</v>
      </c>
    </row>
    <row r="9" spans="1:11" s="7" customFormat="1">
      <c r="A9" s="14">
        <v>10922</v>
      </c>
      <c r="B9" s="12">
        <v>44410</v>
      </c>
      <c r="C9" s="69">
        <f t="shared" si="2"/>
        <v>15000</v>
      </c>
      <c r="D9" s="8" t="s">
        <v>510</v>
      </c>
      <c r="E9" s="11">
        <v>20</v>
      </c>
      <c r="F9" s="11">
        <v>35</v>
      </c>
      <c r="G9" s="69">
        <v>50</v>
      </c>
      <c r="H9" s="69">
        <f t="shared" si="1"/>
        <v>1750</v>
      </c>
      <c r="I9" s="119"/>
      <c r="J9" s="69">
        <f t="shared" si="0"/>
        <v>16750</v>
      </c>
      <c r="K9" s="23" t="s">
        <v>527</v>
      </c>
    </row>
    <row r="10" spans="1:11" s="7" customFormat="1">
      <c r="A10" s="15">
        <v>10925</v>
      </c>
      <c r="B10" s="12">
        <v>44413</v>
      </c>
      <c r="C10" s="69">
        <f t="shared" si="2"/>
        <v>16750</v>
      </c>
      <c r="D10" s="8" t="s">
        <v>510</v>
      </c>
      <c r="E10" s="11">
        <v>20</v>
      </c>
      <c r="F10" s="11">
        <v>20</v>
      </c>
      <c r="G10" s="69">
        <v>50</v>
      </c>
      <c r="H10" s="69">
        <f t="shared" si="1"/>
        <v>1000</v>
      </c>
      <c r="I10" s="119"/>
      <c r="J10" s="69">
        <f t="shared" si="0"/>
        <v>17750</v>
      </c>
      <c r="K10" s="23" t="s">
        <v>527</v>
      </c>
    </row>
    <row r="11" spans="1:11" s="1" customFormat="1">
      <c r="A11" s="15"/>
      <c r="B11" s="16"/>
      <c r="C11" s="119">
        <f t="shared" si="2"/>
        <v>17750</v>
      </c>
      <c r="D11" s="31"/>
      <c r="E11" s="32"/>
      <c r="F11" s="32"/>
      <c r="G11" s="119"/>
      <c r="H11" s="69">
        <f t="shared" si="1"/>
        <v>0</v>
      </c>
      <c r="I11" s="119"/>
      <c r="J11" s="69">
        <f t="shared" si="0"/>
        <v>17750</v>
      </c>
      <c r="K11" s="24"/>
    </row>
    <row r="12" spans="1:11" s="7" customFormat="1">
      <c r="A12" s="14"/>
      <c r="B12" s="12"/>
      <c r="C12" s="69">
        <f t="shared" si="2"/>
        <v>17750</v>
      </c>
      <c r="D12" s="8"/>
      <c r="E12" s="11"/>
      <c r="F12" s="11"/>
      <c r="G12" s="69"/>
      <c r="H12" s="69">
        <f t="shared" si="1"/>
        <v>0</v>
      </c>
      <c r="I12" s="119"/>
      <c r="J12" s="69">
        <f t="shared" si="0"/>
        <v>17750</v>
      </c>
      <c r="K12" s="23"/>
    </row>
    <row r="13" spans="1:11" s="7" customFormat="1">
      <c r="A13" s="14"/>
      <c r="B13" s="12"/>
      <c r="C13" s="69">
        <f t="shared" si="2"/>
        <v>17750</v>
      </c>
      <c r="D13" s="8"/>
      <c r="E13" s="11"/>
      <c r="F13" s="11"/>
      <c r="G13" s="69"/>
      <c r="H13" s="69">
        <f t="shared" si="1"/>
        <v>0</v>
      </c>
      <c r="I13" s="119"/>
      <c r="J13" s="69">
        <f t="shared" si="0"/>
        <v>17750</v>
      </c>
      <c r="K13" s="23"/>
    </row>
    <row r="14" spans="1:11" s="7" customFormat="1">
      <c r="A14" s="14"/>
      <c r="B14" s="12"/>
      <c r="C14" s="69">
        <f t="shared" si="2"/>
        <v>17750</v>
      </c>
      <c r="D14" s="8"/>
      <c r="E14" s="11"/>
      <c r="F14" s="11"/>
      <c r="G14" s="69"/>
      <c r="H14" s="69">
        <f t="shared" si="1"/>
        <v>0</v>
      </c>
      <c r="I14" s="69"/>
      <c r="J14" s="69">
        <f t="shared" si="0"/>
        <v>17750</v>
      </c>
      <c r="K14" s="23"/>
    </row>
    <row r="15" spans="1:11" s="7" customFormat="1">
      <c r="A15" s="8"/>
      <c r="B15" s="12"/>
      <c r="C15" s="69">
        <f t="shared" si="2"/>
        <v>17750</v>
      </c>
      <c r="D15" s="8"/>
      <c r="E15" s="11"/>
      <c r="F15" s="11"/>
      <c r="G15" s="69"/>
      <c r="H15" s="69">
        <f t="shared" si="1"/>
        <v>0</v>
      </c>
      <c r="I15" s="69"/>
      <c r="J15" s="69">
        <f t="shared" si="0"/>
        <v>17750</v>
      </c>
      <c r="K15" s="23"/>
    </row>
    <row r="16" spans="1:11" s="7" customFormat="1">
      <c r="A16" s="8"/>
      <c r="B16" s="12"/>
      <c r="C16" s="69">
        <f t="shared" si="2"/>
        <v>17750</v>
      </c>
      <c r="D16" s="8"/>
      <c r="E16" s="11"/>
      <c r="F16" s="11"/>
      <c r="G16" s="69"/>
      <c r="H16" s="69">
        <f t="shared" si="1"/>
        <v>0</v>
      </c>
      <c r="I16" s="69"/>
      <c r="J16" s="69">
        <f t="shared" si="0"/>
        <v>17750</v>
      </c>
      <c r="K16" s="23"/>
    </row>
    <row r="17" spans="1:11" s="7" customFormat="1">
      <c r="A17" s="8"/>
      <c r="B17" s="12"/>
      <c r="C17" s="69">
        <f t="shared" si="2"/>
        <v>17750</v>
      </c>
      <c r="D17" s="8"/>
      <c r="E17" s="11"/>
      <c r="F17" s="11"/>
      <c r="G17" s="69"/>
      <c r="H17" s="69">
        <f t="shared" si="1"/>
        <v>0</v>
      </c>
      <c r="I17" s="69"/>
      <c r="J17" s="69">
        <f t="shared" si="0"/>
        <v>17750</v>
      </c>
      <c r="K17" s="23"/>
    </row>
    <row r="18" spans="1:11" s="7" customFormat="1">
      <c r="A18" s="14"/>
      <c r="B18" s="12"/>
      <c r="C18" s="69">
        <f t="shared" si="2"/>
        <v>17750</v>
      </c>
      <c r="D18" s="8"/>
      <c r="E18" s="11"/>
      <c r="F18" s="11"/>
      <c r="G18" s="69"/>
      <c r="H18" s="69">
        <f t="shared" si="1"/>
        <v>0</v>
      </c>
      <c r="I18" s="69"/>
      <c r="J18" s="69">
        <f t="shared" si="0"/>
        <v>17750</v>
      </c>
      <c r="K18" s="23"/>
    </row>
    <row r="19" spans="1:11" s="7" customFormat="1">
      <c r="A19" s="14"/>
      <c r="B19" s="12"/>
      <c r="C19" s="69">
        <f t="shared" si="2"/>
        <v>17750</v>
      </c>
      <c r="D19" s="8"/>
      <c r="E19" s="11"/>
      <c r="F19" s="11"/>
      <c r="G19" s="69"/>
      <c r="H19" s="69">
        <f t="shared" si="1"/>
        <v>0</v>
      </c>
      <c r="I19" s="69"/>
      <c r="J19" s="69">
        <f t="shared" si="0"/>
        <v>17750</v>
      </c>
      <c r="K19" s="23"/>
    </row>
    <row r="20" spans="1:11" s="7" customFormat="1">
      <c r="A20" s="14"/>
      <c r="B20" s="12"/>
      <c r="C20" s="69">
        <f t="shared" si="2"/>
        <v>17750</v>
      </c>
      <c r="D20" s="153"/>
      <c r="E20" s="11"/>
      <c r="F20" s="11"/>
      <c r="G20" s="69"/>
      <c r="H20" s="69">
        <f t="shared" si="1"/>
        <v>0</v>
      </c>
      <c r="I20" s="69"/>
      <c r="J20" s="69">
        <f t="shared" ref="J20:J50" si="3">C20+H20-I20</f>
        <v>17750</v>
      </c>
      <c r="K20" s="23"/>
    </row>
    <row r="21" spans="1:11" s="7" customFormat="1">
      <c r="A21" s="8"/>
      <c r="B21" s="12"/>
      <c r="C21" s="69">
        <f t="shared" si="2"/>
        <v>17750</v>
      </c>
      <c r="D21" s="153"/>
      <c r="E21" s="11"/>
      <c r="F21" s="11"/>
      <c r="G21" s="69"/>
      <c r="H21" s="69">
        <f t="shared" si="1"/>
        <v>0</v>
      </c>
      <c r="I21" s="69"/>
      <c r="J21" s="69">
        <f t="shared" si="3"/>
        <v>17750</v>
      </c>
      <c r="K21" s="23"/>
    </row>
    <row r="22" spans="1:11" s="7" customFormat="1">
      <c r="A22" s="8"/>
      <c r="B22" s="12"/>
      <c r="C22" s="69">
        <f t="shared" si="2"/>
        <v>17750</v>
      </c>
      <c r="D22" s="8"/>
      <c r="E22" s="11"/>
      <c r="F22" s="11"/>
      <c r="G22" s="69"/>
      <c r="H22" s="69">
        <f t="shared" si="1"/>
        <v>0</v>
      </c>
      <c r="I22" s="69"/>
      <c r="J22" s="69">
        <f t="shared" si="3"/>
        <v>17750</v>
      </c>
      <c r="K22" s="23"/>
    </row>
    <row r="23" spans="1:11" s="7" customFormat="1">
      <c r="A23" s="8"/>
      <c r="B23" s="12"/>
      <c r="C23" s="69">
        <f t="shared" si="2"/>
        <v>17750</v>
      </c>
      <c r="D23" s="8"/>
      <c r="E23" s="11"/>
      <c r="F23" s="11"/>
      <c r="G23" s="69"/>
      <c r="H23" s="69">
        <f t="shared" si="1"/>
        <v>0</v>
      </c>
      <c r="I23" s="69"/>
      <c r="J23" s="69">
        <f t="shared" si="3"/>
        <v>17750</v>
      </c>
      <c r="K23" s="23"/>
    </row>
    <row r="24" spans="1:11" s="7" customFormat="1">
      <c r="A24" s="8"/>
      <c r="B24" s="12"/>
      <c r="C24" s="69">
        <f t="shared" si="2"/>
        <v>17750</v>
      </c>
      <c r="D24" s="8"/>
      <c r="E24" s="11"/>
      <c r="F24" s="11"/>
      <c r="G24" s="69"/>
      <c r="H24" s="69">
        <f t="shared" si="1"/>
        <v>0</v>
      </c>
      <c r="I24" s="69"/>
      <c r="J24" s="69">
        <f t="shared" si="3"/>
        <v>17750</v>
      </c>
      <c r="K24" s="23"/>
    </row>
    <row r="25" spans="1:11" s="7" customFormat="1">
      <c r="A25" s="8"/>
      <c r="B25" s="12"/>
      <c r="C25" s="69">
        <f t="shared" si="2"/>
        <v>17750</v>
      </c>
      <c r="D25" s="8"/>
      <c r="E25" s="11"/>
      <c r="F25" s="11"/>
      <c r="G25" s="69"/>
      <c r="H25" s="69">
        <f t="shared" si="1"/>
        <v>0</v>
      </c>
      <c r="I25" s="69"/>
      <c r="J25" s="69">
        <f t="shared" si="3"/>
        <v>17750</v>
      </c>
      <c r="K25" s="23"/>
    </row>
    <row r="26" spans="1:11" s="7" customFormat="1">
      <c r="A26" s="8"/>
      <c r="B26" s="12"/>
      <c r="C26" s="69">
        <f t="shared" si="2"/>
        <v>17750</v>
      </c>
      <c r="D26" s="8"/>
      <c r="E26" s="11"/>
      <c r="F26" s="11"/>
      <c r="G26" s="69"/>
      <c r="H26" s="69">
        <f t="shared" si="1"/>
        <v>0</v>
      </c>
      <c r="I26" s="69"/>
      <c r="J26" s="69">
        <f t="shared" si="3"/>
        <v>17750</v>
      </c>
      <c r="K26" s="23"/>
    </row>
    <row r="27" spans="1:11" s="7" customFormat="1">
      <c r="A27" s="8"/>
      <c r="B27" s="12"/>
      <c r="C27" s="69">
        <f t="shared" si="2"/>
        <v>17750</v>
      </c>
      <c r="D27" s="8"/>
      <c r="E27" s="11"/>
      <c r="F27" s="11"/>
      <c r="G27" s="69"/>
      <c r="H27" s="69">
        <f t="shared" si="1"/>
        <v>0</v>
      </c>
      <c r="I27" s="69"/>
      <c r="J27" s="69">
        <f t="shared" si="3"/>
        <v>17750</v>
      </c>
      <c r="K27" s="23"/>
    </row>
    <row r="28" spans="1:11" s="7" customFormat="1">
      <c r="A28" s="8"/>
      <c r="B28" s="12"/>
      <c r="C28" s="69">
        <f t="shared" si="2"/>
        <v>17750</v>
      </c>
      <c r="D28" s="8"/>
      <c r="E28" s="11"/>
      <c r="F28" s="11"/>
      <c r="G28" s="69"/>
      <c r="H28" s="69">
        <f t="shared" si="1"/>
        <v>0</v>
      </c>
      <c r="I28" s="69"/>
      <c r="J28" s="69">
        <f t="shared" si="3"/>
        <v>17750</v>
      </c>
      <c r="K28" s="23"/>
    </row>
    <row r="29" spans="1:11" s="7" customFormat="1">
      <c r="A29" s="8"/>
      <c r="B29" s="12"/>
      <c r="C29" s="69">
        <f t="shared" si="2"/>
        <v>17750</v>
      </c>
      <c r="D29" s="8"/>
      <c r="E29" s="11"/>
      <c r="F29" s="11"/>
      <c r="G29" s="69"/>
      <c r="H29" s="69">
        <f t="shared" si="1"/>
        <v>0</v>
      </c>
      <c r="I29" s="69"/>
      <c r="J29" s="69">
        <f t="shared" si="3"/>
        <v>17750</v>
      </c>
      <c r="K29" s="23"/>
    </row>
    <row r="30" spans="1:11" s="7" customFormat="1">
      <c r="A30" s="8"/>
      <c r="B30" s="12"/>
      <c r="C30" s="69">
        <f t="shared" si="2"/>
        <v>17750</v>
      </c>
      <c r="D30" s="8"/>
      <c r="E30" s="11"/>
      <c r="F30" s="11"/>
      <c r="G30" s="69"/>
      <c r="H30" s="69">
        <f t="shared" si="1"/>
        <v>0</v>
      </c>
      <c r="I30" s="69"/>
      <c r="J30" s="69">
        <f t="shared" si="3"/>
        <v>17750</v>
      </c>
      <c r="K30" s="23"/>
    </row>
    <row r="31" spans="1:11" s="7" customFormat="1">
      <c r="A31" s="8"/>
      <c r="B31" s="12"/>
      <c r="C31" s="69">
        <f t="shared" si="2"/>
        <v>17750</v>
      </c>
      <c r="D31" s="8"/>
      <c r="E31" s="11"/>
      <c r="F31" s="11"/>
      <c r="G31" s="69"/>
      <c r="H31" s="69">
        <f t="shared" si="1"/>
        <v>0</v>
      </c>
      <c r="I31" s="69"/>
      <c r="J31" s="69">
        <f t="shared" si="3"/>
        <v>17750</v>
      </c>
      <c r="K31" s="23"/>
    </row>
    <row r="32" spans="1:11" s="7" customFormat="1">
      <c r="A32" s="8"/>
      <c r="B32" s="12"/>
      <c r="C32" s="69">
        <f t="shared" si="2"/>
        <v>17750</v>
      </c>
      <c r="D32" s="8"/>
      <c r="E32" s="11"/>
      <c r="F32" s="11"/>
      <c r="G32" s="69"/>
      <c r="H32" s="69">
        <f t="shared" si="1"/>
        <v>0</v>
      </c>
      <c r="I32" s="69"/>
      <c r="J32" s="69">
        <f t="shared" si="3"/>
        <v>17750</v>
      </c>
      <c r="K32" s="23"/>
    </row>
    <row r="33" spans="1:11" s="7" customFormat="1">
      <c r="A33" s="8"/>
      <c r="B33" s="12"/>
      <c r="C33" s="69">
        <f t="shared" si="2"/>
        <v>17750</v>
      </c>
      <c r="D33" s="8"/>
      <c r="E33" s="11"/>
      <c r="F33" s="11"/>
      <c r="G33" s="69"/>
      <c r="H33" s="69">
        <f t="shared" si="1"/>
        <v>0</v>
      </c>
      <c r="I33" s="69"/>
      <c r="J33" s="69">
        <f t="shared" si="3"/>
        <v>17750</v>
      </c>
      <c r="K33" s="23"/>
    </row>
    <row r="34" spans="1:11" s="7" customFormat="1">
      <c r="A34" s="8"/>
      <c r="B34" s="12"/>
      <c r="C34" s="69">
        <f t="shared" si="2"/>
        <v>17750</v>
      </c>
      <c r="D34" s="8"/>
      <c r="E34" s="11"/>
      <c r="F34" s="11"/>
      <c r="G34" s="69"/>
      <c r="H34" s="69">
        <f t="shared" si="1"/>
        <v>0</v>
      </c>
      <c r="I34" s="69"/>
      <c r="J34" s="69">
        <f t="shared" si="3"/>
        <v>17750</v>
      </c>
      <c r="K34" s="23"/>
    </row>
    <row r="35" spans="1:11" s="7" customFormat="1">
      <c r="A35" s="8"/>
      <c r="B35" s="12"/>
      <c r="C35" s="69">
        <f t="shared" si="2"/>
        <v>17750</v>
      </c>
      <c r="D35" s="8"/>
      <c r="E35" s="11"/>
      <c r="F35" s="11"/>
      <c r="G35" s="69"/>
      <c r="H35" s="69">
        <f t="shared" si="1"/>
        <v>0</v>
      </c>
      <c r="I35" s="69"/>
      <c r="J35" s="69">
        <f t="shared" si="3"/>
        <v>17750</v>
      </c>
      <c r="K35" s="23"/>
    </row>
    <row r="36" spans="1:11" s="7" customFormat="1">
      <c r="A36" s="8"/>
      <c r="B36" s="12"/>
      <c r="C36" s="69">
        <f t="shared" si="2"/>
        <v>17750</v>
      </c>
      <c r="D36" s="8"/>
      <c r="E36" s="11"/>
      <c r="F36" s="11"/>
      <c r="G36" s="69"/>
      <c r="H36" s="69">
        <f t="shared" si="1"/>
        <v>0</v>
      </c>
      <c r="I36" s="69"/>
      <c r="J36" s="69">
        <f t="shared" si="3"/>
        <v>17750</v>
      </c>
      <c r="K36" s="23"/>
    </row>
    <row r="37" spans="1:11" s="7" customFormat="1">
      <c r="A37" s="8"/>
      <c r="B37" s="12"/>
      <c r="C37" s="69">
        <f t="shared" si="2"/>
        <v>17750</v>
      </c>
      <c r="D37" s="8"/>
      <c r="E37" s="11"/>
      <c r="F37" s="11"/>
      <c r="G37" s="69"/>
      <c r="H37" s="69">
        <f t="shared" si="1"/>
        <v>0</v>
      </c>
      <c r="I37" s="69"/>
      <c r="J37" s="69">
        <f t="shared" si="3"/>
        <v>17750</v>
      </c>
      <c r="K37" s="23"/>
    </row>
    <row r="38" spans="1:11" s="7" customFormat="1">
      <c r="A38" s="8"/>
      <c r="B38" s="12"/>
      <c r="C38" s="69">
        <f t="shared" si="2"/>
        <v>17750</v>
      </c>
      <c r="D38" s="8"/>
      <c r="E38" s="11"/>
      <c r="F38" s="11"/>
      <c r="G38" s="69"/>
      <c r="H38" s="69">
        <f t="shared" si="1"/>
        <v>0</v>
      </c>
      <c r="I38" s="69"/>
      <c r="J38" s="69">
        <f t="shared" si="3"/>
        <v>17750</v>
      </c>
      <c r="K38" s="23"/>
    </row>
    <row r="39" spans="1:11" s="7" customFormat="1">
      <c r="A39" s="8"/>
      <c r="B39" s="12"/>
      <c r="C39" s="69">
        <f t="shared" si="2"/>
        <v>17750</v>
      </c>
      <c r="D39" s="8"/>
      <c r="E39" s="11"/>
      <c r="F39" s="11"/>
      <c r="G39" s="69"/>
      <c r="H39" s="69">
        <f t="shared" si="1"/>
        <v>0</v>
      </c>
      <c r="I39" s="69"/>
      <c r="J39" s="69">
        <f t="shared" si="3"/>
        <v>17750</v>
      </c>
      <c r="K39" s="23"/>
    </row>
    <row r="40" spans="1:11" s="7" customFormat="1">
      <c r="A40" s="8"/>
      <c r="B40" s="12"/>
      <c r="C40" s="69">
        <f t="shared" si="2"/>
        <v>17750</v>
      </c>
      <c r="D40" s="8"/>
      <c r="E40" s="11"/>
      <c r="F40" s="11"/>
      <c r="G40" s="69"/>
      <c r="H40" s="69">
        <f t="shared" si="1"/>
        <v>0</v>
      </c>
      <c r="I40" s="69"/>
      <c r="J40" s="69">
        <f t="shared" si="3"/>
        <v>17750</v>
      </c>
      <c r="K40" s="23"/>
    </row>
    <row r="41" spans="1:11" s="7" customFormat="1">
      <c r="A41" s="8"/>
      <c r="B41" s="12"/>
      <c r="C41" s="69">
        <f t="shared" si="2"/>
        <v>17750</v>
      </c>
      <c r="D41" s="8"/>
      <c r="E41" s="11"/>
      <c r="F41" s="11"/>
      <c r="G41" s="69"/>
      <c r="H41" s="69">
        <f t="shared" si="1"/>
        <v>0</v>
      </c>
      <c r="I41" s="69"/>
      <c r="J41" s="69">
        <f t="shared" si="3"/>
        <v>17750</v>
      </c>
      <c r="K41" s="23"/>
    </row>
    <row r="42" spans="1:11" s="7" customFormat="1">
      <c r="A42" s="8"/>
      <c r="B42" s="12"/>
      <c r="C42" s="69">
        <f t="shared" si="2"/>
        <v>17750</v>
      </c>
      <c r="D42" s="8"/>
      <c r="E42" s="11"/>
      <c r="F42" s="11"/>
      <c r="G42" s="69"/>
      <c r="H42" s="69">
        <f t="shared" si="1"/>
        <v>0</v>
      </c>
      <c r="I42" s="69"/>
      <c r="J42" s="69">
        <f t="shared" si="3"/>
        <v>17750</v>
      </c>
      <c r="K42" s="23"/>
    </row>
    <row r="43" spans="1:11" s="7" customFormat="1">
      <c r="A43" s="8"/>
      <c r="B43" s="12"/>
      <c r="C43" s="69">
        <f t="shared" si="2"/>
        <v>17750</v>
      </c>
      <c r="D43" s="8"/>
      <c r="E43" s="11"/>
      <c r="F43" s="11"/>
      <c r="G43" s="69"/>
      <c r="H43" s="69">
        <f t="shared" si="1"/>
        <v>0</v>
      </c>
      <c r="I43" s="69"/>
      <c r="J43" s="69">
        <f t="shared" si="3"/>
        <v>17750</v>
      </c>
      <c r="K43" s="23"/>
    </row>
    <row r="44" spans="1:11" s="7" customFormat="1">
      <c r="A44" s="8"/>
      <c r="B44" s="12"/>
      <c r="C44" s="69">
        <f t="shared" si="2"/>
        <v>17750</v>
      </c>
      <c r="D44" s="8"/>
      <c r="E44" s="11"/>
      <c r="F44" s="11"/>
      <c r="G44" s="69"/>
      <c r="H44" s="69">
        <f t="shared" si="1"/>
        <v>0</v>
      </c>
      <c r="I44" s="69"/>
      <c r="J44" s="69">
        <f t="shared" si="3"/>
        <v>17750</v>
      </c>
      <c r="K44" s="23"/>
    </row>
    <row r="45" spans="1:11" s="7" customFormat="1">
      <c r="A45" s="8"/>
      <c r="B45" s="12"/>
      <c r="C45" s="69">
        <f t="shared" si="2"/>
        <v>17750</v>
      </c>
      <c r="D45" s="8"/>
      <c r="E45" s="11"/>
      <c r="F45" s="11"/>
      <c r="G45" s="69"/>
      <c r="H45" s="69">
        <f t="shared" si="1"/>
        <v>0</v>
      </c>
      <c r="I45" s="69"/>
      <c r="J45" s="69">
        <f t="shared" si="3"/>
        <v>17750</v>
      </c>
      <c r="K45" s="23"/>
    </row>
    <row r="46" spans="1:11" s="7" customFormat="1">
      <c r="A46" s="8"/>
      <c r="B46" s="12"/>
      <c r="C46" s="69">
        <f t="shared" si="2"/>
        <v>17750</v>
      </c>
      <c r="D46" s="8"/>
      <c r="E46" s="11"/>
      <c r="F46" s="11"/>
      <c r="G46" s="69"/>
      <c r="H46" s="69">
        <f t="shared" si="1"/>
        <v>0</v>
      </c>
      <c r="I46" s="69"/>
      <c r="J46" s="69">
        <f t="shared" si="3"/>
        <v>17750</v>
      </c>
      <c r="K46" s="23"/>
    </row>
    <row r="47" spans="1:11" s="7" customFormat="1">
      <c r="A47" s="8"/>
      <c r="B47" s="12"/>
      <c r="C47" s="69">
        <f t="shared" si="2"/>
        <v>17750</v>
      </c>
      <c r="D47" s="8"/>
      <c r="E47" s="11"/>
      <c r="F47" s="11"/>
      <c r="G47" s="69"/>
      <c r="H47" s="69">
        <f t="shared" si="1"/>
        <v>0</v>
      </c>
      <c r="I47" s="69"/>
      <c r="J47" s="69">
        <f t="shared" si="3"/>
        <v>17750</v>
      </c>
      <c r="K47" s="23"/>
    </row>
    <row r="48" spans="1:11" s="7" customFormat="1">
      <c r="A48" s="8"/>
      <c r="B48" s="12"/>
      <c r="C48" s="69">
        <f t="shared" si="2"/>
        <v>17750</v>
      </c>
      <c r="D48" s="8"/>
      <c r="E48" s="11"/>
      <c r="F48" s="11"/>
      <c r="G48" s="69"/>
      <c r="H48" s="69">
        <f t="shared" si="1"/>
        <v>0</v>
      </c>
      <c r="I48" s="69"/>
      <c r="J48" s="69">
        <f t="shared" si="3"/>
        <v>17750</v>
      </c>
      <c r="K48" s="23"/>
    </row>
    <row r="49" spans="1:11" s="7" customFormat="1">
      <c r="A49" s="8"/>
      <c r="B49" s="12"/>
      <c r="C49" s="69">
        <f t="shared" si="2"/>
        <v>17750</v>
      </c>
      <c r="D49" s="8"/>
      <c r="E49" s="11"/>
      <c r="F49" s="11"/>
      <c r="G49" s="69"/>
      <c r="H49" s="69">
        <f t="shared" si="1"/>
        <v>0</v>
      </c>
      <c r="I49" s="69"/>
      <c r="J49" s="69">
        <f t="shared" si="3"/>
        <v>17750</v>
      </c>
      <c r="K49" s="23"/>
    </row>
    <row r="50" spans="1:11" s="7" customFormat="1">
      <c r="A50" s="8"/>
      <c r="B50" s="12"/>
      <c r="C50" s="69">
        <f t="shared" si="2"/>
        <v>17750</v>
      </c>
      <c r="D50" s="8"/>
      <c r="E50" s="11"/>
      <c r="F50" s="11"/>
      <c r="G50" s="69"/>
      <c r="H50" s="69">
        <f t="shared" si="1"/>
        <v>0</v>
      </c>
      <c r="I50" s="69"/>
      <c r="J50" s="69">
        <f t="shared" si="3"/>
        <v>17750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18200</v>
      </c>
      <c r="I51" s="20">
        <f>SUM(I1:I50)</f>
        <v>450</v>
      </c>
      <c r="J51" s="20">
        <f>H51-I51</f>
        <v>17750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G49" sqref="G49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L24" sqref="L24"/>
    </sheetView>
  </sheetViews>
  <sheetFormatPr defaultRowHeight="14.25"/>
  <cols>
    <col min="1" max="1" width="17.375" style="2" customWidth="1"/>
    <col min="2" max="2" width="13.125" style="5" customWidth="1"/>
    <col min="3" max="3" width="13.875" style="152" customWidth="1"/>
    <col min="4" max="4" width="25.5" style="2" customWidth="1"/>
    <col min="5" max="5" width="9.125" style="2" customWidth="1"/>
    <col min="6" max="6" width="9" style="2" customWidth="1"/>
    <col min="7" max="7" width="12.125" style="152" customWidth="1"/>
    <col min="8" max="8" width="13.875" style="152" customWidth="1"/>
    <col min="9" max="9" width="14.125" style="152" customWidth="1"/>
    <col min="10" max="10" width="11.875" style="152" customWidth="1"/>
    <col min="11" max="11" width="12.125" style="7" customWidth="1"/>
    <col min="12" max="16384" width="9" style="7"/>
  </cols>
  <sheetData>
    <row r="1" spans="1:11" ht="33.75" customHeight="1">
      <c r="A1" s="429" t="s">
        <v>570</v>
      </c>
      <c r="B1" s="403"/>
      <c r="C1" s="478"/>
      <c r="D1" s="429"/>
      <c r="E1" s="429"/>
      <c r="F1" s="429"/>
      <c r="G1" s="478"/>
      <c r="H1" s="478"/>
      <c r="I1" s="478"/>
      <c r="J1" s="478"/>
    </row>
    <row r="2" spans="1:11">
      <c r="A2" s="453" t="s">
        <v>1</v>
      </c>
      <c r="B2" s="454" t="s">
        <v>331</v>
      </c>
      <c r="C2" s="407" t="s">
        <v>356</v>
      </c>
      <c r="D2" s="406" t="s">
        <v>332</v>
      </c>
      <c r="E2" s="406" t="s">
        <v>333</v>
      </c>
      <c r="F2" s="406" t="s">
        <v>334</v>
      </c>
      <c r="G2" s="407"/>
      <c r="H2" s="407"/>
      <c r="I2" s="69" t="s">
        <v>329</v>
      </c>
      <c r="J2" s="407" t="s">
        <v>335</v>
      </c>
      <c r="K2" s="443" t="s">
        <v>396</v>
      </c>
    </row>
    <row r="3" spans="1:11">
      <c r="A3" s="453"/>
      <c r="B3" s="454"/>
      <c r="C3" s="407"/>
      <c r="D3" s="406"/>
      <c r="E3" s="406"/>
      <c r="F3" s="11" t="s">
        <v>336</v>
      </c>
      <c r="G3" s="69" t="s">
        <v>337</v>
      </c>
      <c r="H3" s="69" t="s">
        <v>338</v>
      </c>
      <c r="I3" s="69" t="s">
        <v>338</v>
      </c>
      <c r="J3" s="407"/>
      <c r="K3" s="444"/>
    </row>
    <row r="4" spans="1:11">
      <c r="A4" s="8" t="s">
        <v>571</v>
      </c>
      <c r="B4" s="12">
        <v>44403</v>
      </c>
      <c r="C4" s="69">
        <v>0</v>
      </c>
      <c r="D4" s="8" t="s">
        <v>572</v>
      </c>
      <c r="E4" s="11">
        <v>25</v>
      </c>
      <c r="F4" s="11">
        <v>8</v>
      </c>
      <c r="G4" s="69">
        <v>175</v>
      </c>
      <c r="H4" s="69">
        <f t="shared" ref="H4:H50" si="0">F4*G4</f>
        <v>1400</v>
      </c>
      <c r="I4" s="119"/>
      <c r="J4" s="69">
        <f t="shared" ref="J4:J50" si="1">C4+H4-I4</f>
        <v>1400</v>
      </c>
      <c r="K4" s="23" t="s">
        <v>418</v>
      </c>
    </row>
    <row r="5" spans="1:11">
      <c r="A5" s="8" t="s">
        <v>571</v>
      </c>
      <c r="B5" s="12">
        <v>44403</v>
      </c>
      <c r="C5" s="69">
        <f t="shared" ref="C5:C50" si="2">J4</f>
        <v>1400</v>
      </c>
      <c r="D5" s="8" t="s">
        <v>573</v>
      </c>
      <c r="E5" s="11">
        <v>4</v>
      </c>
      <c r="F5" s="11">
        <v>1</v>
      </c>
      <c r="G5" s="69">
        <v>440</v>
      </c>
      <c r="H5" s="69">
        <f t="shared" si="0"/>
        <v>440</v>
      </c>
      <c r="I5" s="119"/>
      <c r="J5" s="69">
        <f t="shared" si="1"/>
        <v>1840</v>
      </c>
      <c r="K5" s="23"/>
    </row>
    <row r="6" spans="1:11">
      <c r="A6" s="8" t="s">
        <v>571</v>
      </c>
      <c r="B6" s="12">
        <v>44403</v>
      </c>
      <c r="C6" s="69">
        <f t="shared" si="2"/>
        <v>1840</v>
      </c>
      <c r="D6" s="8" t="s">
        <v>574</v>
      </c>
      <c r="E6" s="11">
        <v>4</v>
      </c>
      <c r="F6" s="11">
        <v>1</v>
      </c>
      <c r="G6" s="69">
        <v>440</v>
      </c>
      <c r="H6" s="69">
        <f t="shared" si="0"/>
        <v>440</v>
      </c>
      <c r="I6" s="119"/>
      <c r="J6" s="69">
        <f t="shared" si="1"/>
        <v>2280</v>
      </c>
      <c r="K6" s="138"/>
    </row>
    <row r="7" spans="1:11">
      <c r="A7" s="8" t="s">
        <v>571</v>
      </c>
      <c r="B7" s="12">
        <v>44403</v>
      </c>
      <c r="C7" s="69">
        <f t="shared" si="2"/>
        <v>2280</v>
      </c>
      <c r="D7" s="8" t="s">
        <v>575</v>
      </c>
      <c r="E7" s="11">
        <v>4</v>
      </c>
      <c r="F7" s="11">
        <v>1</v>
      </c>
      <c r="G7" s="69">
        <v>360</v>
      </c>
      <c r="H7" s="69">
        <f t="shared" si="0"/>
        <v>360</v>
      </c>
      <c r="I7" s="119"/>
      <c r="J7" s="69">
        <f t="shared" si="1"/>
        <v>2640</v>
      </c>
      <c r="K7" s="138"/>
    </row>
    <row r="8" spans="1:11">
      <c r="A8" s="14" t="s">
        <v>576</v>
      </c>
      <c r="B8" s="12">
        <v>44403</v>
      </c>
      <c r="C8" s="69">
        <f t="shared" si="2"/>
        <v>2640</v>
      </c>
      <c r="D8" s="8" t="s">
        <v>550</v>
      </c>
      <c r="E8" s="11">
        <v>50</v>
      </c>
      <c r="F8" s="11">
        <v>30</v>
      </c>
      <c r="G8" s="69">
        <v>107.5</v>
      </c>
      <c r="H8" s="69">
        <f t="shared" si="0"/>
        <v>3225</v>
      </c>
      <c r="I8" s="119"/>
      <c r="J8" s="69">
        <f t="shared" si="1"/>
        <v>5865</v>
      </c>
      <c r="K8" s="23" t="s">
        <v>416</v>
      </c>
    </row>
    <row r="9" spans="1:11">
      <c r="A9" s="14" t="s">
        <v>576</v>
      </c>
      <c r="B9" s="12">
        <v>44403</v>
      </c>
      <c r="C9" s="69">
        <f t="shared" si="2"/>
        <v>5865</v>
      </c>
      <c r="D9" s="8" t="s">
        <v>521</v>
      </c>
      <c r="E9" s="11">
        <v>25</v>
      </c>
      <c r="F9" s="11">
        <v>1</v>
      </c>
      <c r="G9" s="69">
        <v>75</v>
      </c>
      <c r="H9" s="69">
        <f t="shared" si="0"/>
        <v>75</v>
      </c>
      <c r="I9" s="119"/>
      <c r="J9" s="69">
        <f t="shared" si="1"/>
        <v>5940</v>
      </c>
      <c r="K9" s="23" t="s">
        <v>443</v>
      </c>
    </row>
    <row r="10" spans="1:11" s="1" customFormat="1">
      <c r="A10" s="15" t="s">
        <v>577</v>
      </c>
      <c r="B10" s="16">
        <v>44406</v>
      </c>
      <c r="C10" s="119">
        <f t="shared" si="2"/>
        <v>5940</v>
      </c>
      <c r="D10" s="31" t="s">
        <v>578</v>
      </c>
      <c r="E10" s="32">
        <v>75</v>
      </c>
      <c r="F10" s="32">
        <v>20</v>
      </c>
      <c r="G10" s="119">
        <v>150</v>
      </c>
      <c r="H10" s="69">
        <f t="shared" si="0"/>
        <v>3000</v>
      </c>
      <c r="I10" s="119"/>
      <c r="J10" s="119">
        <f t="shared" si="1"/>
        <v>8940</v>
      </c>
      <c r="K10" s="24" t="s">
        <v>435</v>
      </c>
    </row>
    <row r="11" spans="1:11">
      <c r="A11" s="14" t="s">
        <v>579</v>
      </c>
      <c r="B11" s="12">
        <v>44407</v>
      </c>
      <c r="C11" s="69">
        <f t="shared" si="2"/>
        <v>8940</v>
      </c>
      <c r="D11" s="8" t="s">
        <v>578</v>
      </c>
      <c r="E11" s="11">
        <v>75</v>
      </c>
      <c r="F11" s="11">
        <v>20</v>
      </c>
      <c r="G11" s="69">
        <v>150</v>
      </c>
      <c r="H11" s="69">
        <f t="shared" si="0"/>
        <v>3000</v>
      </c>
      <c r="I11" s="119"/>
      <c r="J11" s="69">
        <f t="shared" si="1"/>
        <v>11940</v>
      </c>
      <c r="K11" s="24" t="s">
        <v>435</v>
      </c>
    </row>
    <row r="12" spans="1:11">
      <c r="A12" s="14" t="s">
        <v>580</v>
      </c>
      <c r="B12" s="12">
        <v>44427</v>
      </c>
      <c r="C12" s="69">
        <f t="shared" si="2"/>
        <v>11940</v>
      </c>
      <c r="D12" s="8" t="s">
        <v>550</v>
      </c>
      <c r="E12" s="11">
        <v>50</v>
      </c>
      <c r="F12" s="11">
        <v>3</v>
      </c>
      <c r="G12" s="69">
        <v>110</v>
      </c>
      <c r="H12" s="69">
        <f t="shared" si="0"/>
        <v>330</v>
      </c>
      <c r="I12" s="119"/>
      <c r="J12" s="69">
        <f t="shared" si="1"/>
        <v>12270</v>
      </c>
      <c r="K12" s="23" t="s">
        <v>416</v>
      </c>
    </row>
    <row r="13" spans="1:11">
      <c r="A13" s="14" t="s">
        <v>581</v>
      </c>
      <c r="B13" s="12">
        <v>44429</v>
      </c>
      <c r="C13" s="69">
        <f t="shared" si="2"/>
        <v>12270</v>
      </c>
      <c r="D13" s="8" t="s">
        <v>550</v>
      </c>
      <c r="E13" s="11">
        <v>50</v>
      </c>
      <c r="F13" s="11">
        <v>2</v>
      </c>
      <c r="G13" s="69">
        <v>110</v>
      </c>
      <c r="H13" s="69">
        <f t="shared" si="0"/>
        <v>220</v>
      </c>
      <c r="I13" s="69"/>
      <c r="J13" s="69">
        <f t="shared" si="1"/>
        <v>12490</v>
      </c>
      <c r="K13" s="23" t="s">
        <v>416</v>
      </c>
    </row>
    <row r="14" spans="1:11">
      <c r="A14" s="8"/>
      <c r="B14" s="12"/>
      <c r="C14" s="69">
        <f t="shared" si="2"/>
        <v>12490</v>
      </c>
      <c r="D14" s="8"/>
      <c r="E14" s="11"/>
      <c r="F14" s="11"/>
      <c r="G14" s="69"/>
      <c r="H14" s="69">
        <f t="shared" si="0"/>
        <v>0</v>
      </c>
      <c r="I14" s="69"/>
      <c r="J14" s="69">
        <f t="shared" si="1"/>
        <v>12490</v>
      </c>
      <c r="K14" s="23"/>
    </row>
    <row r="15" spans="1:11">
      <c r="A15" s="8"/>
      <c r="B15" s="12"/>
      <c r="C15" s="69">
        <f t="shared" si="2"/>
        <v>12490</v>
      </c>
      <c r="D15" s="8"/>
      <c r="E15" s="11"/>
      <c r="F15" s="11"/>
      <c r="G15" s="69"/>
      <c r="H15" s="69">
        <f t="shared" si="0"/>
        <v>0</v>
      </c>
      <c r="I15" s="69"/>
      <c r="J15" s="69">
        <f t="shared" si="1"/>
        <v>12490</v>
      </c>
      <c r="K15" s="23"/>
    </row>
    <row r="16" spans="1:11">
      <c r="A16" s="8"/>
      <c r="B16" s="12"/>
      <c r="C16" s="69">
        <f t="shared" si="2"/>
        <v>12490</v>
      </c>
      <c r="D16" s="8"/>
      <c r="E16" s="11"/>
      <c r="F16" s="11"/>
      <c r="G16" s="69"/>
      <c r="H16" s="69">
        <f t="shared" si="0"/>
        <v>0</v>
      </c>
      <c r="I16" s="69"/>
      <c r="J16" s="69">
        <f t="shared" si="1"/>
        <v>12490</v>
      </c>
      <c r="K16" s="23"/>
    </row>
    <row r="17" spans="1:11">
      <c r="A17" s="14"/>
      <c r="B17" s="12"/>
      <c r="C17" s="69">
        <f t="shared" si="2"/>
        <v>12490</v>
      </c>
      <c r="D17" s="8"/>
      <c r="E17" s="11"/>
      <c r="F17" s="11"/>
      <c r="G17" s="69"/>
      <c r="H17" s="69">
        <f t="shared" si="0"/>
        <v>0</v>
      </c>
      <c r="I17" s="69"/>
      <c r="J17" s="69">
        <f t="shared" si="1"/>
        <v>12490</v>
      </c>
      <c r="K17" s="23"/>
    </row>
    <row r="18" spans="1:11">
      <c r="A18" s="14"/>
      <c r="B18" s="12"/>
      <c r="C18" s="69">
        <f t="shared" si="2"/>
        <v>12490</v>
      </c>
      <c r="D18" s="153"/>
      <c r="E18" s="11"/>
      <c r="F18" s="11"/>
      <c r="G18" s="69"/>
      <c r="H18" s="69">
        <f t="shared" si="0"/>
        <v>0</v>
      </c>
      <c r="I18" s="69"/>
      <c r="J18" s="69">
        <f t="shared" si="1"/>
        <v>12490</v>
      </c>
      <c r="K18" s="23"/>
    </row>
    <row r="19" spans="1:11">
      <c r="A19" s="14"/>
      <c r="B19" s="12"/>
      <c r="C19" s="69">
        <f t="shared" si="2"/>
        <v>12490</v>
      </c>
      <c r="D19" s="8"/>
      <c r="E19" s="11"/>
      <c r="F19" s="11"/>
      <c r="G19" s="69"/>
      <c r="H19" s="69">
        <f t="shared" si="0"/>
        <v>0</v>
      </c>
      <c r="I19" s="69"/>
      <c r="J19" s="69">
        <f t="shared" si="1"/>
        <v>12490</v>
      </c>
      <c r="K19" s="23"/>
    </row>
    <row r="20" spans="1:11">
      <c r="A20" s="8"/>
      <c r="B20" s="12"/>
      <c r="C20" s="69">
        <f t="shared" si="2"/>
        <v>12490</v>
      </c>
      <c r="D20" s="8"/>
      <c r="E20" s="11"/>
      <c r="F20" s="11"/>
      <c r="G20" s="69"/>
      <c r="H20" s="69">
        <f t="shared" si="0"/>
        <v>0</v>
      </c>
      <c r="I20" s="69"/>
      <c r="J20" s="69">
        <f t="shared" si="1"/>
        <v>12490</v>
      </c>
      <c r="K20" s="23"/>
    </row>
    <row r="21" spans="1:11">
      <c r="A21" s="8"/>
      <c r="B21" s="12"/>
      <c r="C21" s="69">
        <f t="shared" si="2"/>
        <v>12490</v>
      </c>
      <c r="D21" s="8"/>
      <c r="E21" s="11"/>
      <c r="F21" s="11"/>
      <c r="G21" s="69"/>
      <c r="H21" s="69">
        <f t="shared" si="0"/>
        <v>0</v>
      </c>
      <c r="I21" s="69"/>
      <c r="J21" s="69">
        <f t="shared" si="1"/>
        <v>12490</v>
      </c>
      <c r="K21" s="23"/>
    </row>
    <row r="22" spans="1:11">
      <c r="A22" s="8"/>
      <c r="B22" s="12"/>
      <c r="C22" s="69">
        <f t="shared" si="2"/>
        <v>12490</v>
      </c>
      <c r="D22" s="8"/>
      <c r="E22" s="11"/>
      <c r="F22" s="11"/>
      <c r="G22" s="69"/>
      <c r="H22" s="69">
        <f t="shared" si="0"/>
        <v>0</v>
      </c>
      <c r="I22" s="69"/>
      <c r="J22" s="69">
        <f t="shared" si="1"/>
        <v>12490</v>
      </c>
      <c r="K22" s="23"/>
    </row>
    <row r="23" spans="1:11">
      <c r="A23" s="8"/>
      <c r="B23" s="12"/>
      <c r="C23" s="69">
        <f t="shared" si="2"/>
        <v>12490</v>
      </c>
      <c r="D23" s="8"/>
      <c r="E23" s="11"/>
      <c r="F23" s="11"/>
      <c r="G23" s="69"/>
      <c r="H23" s="69">
        <f t="shared" si="0"/>
        <v>0</v>
      </c>
      <c r="I23" s="69"/>
      <c r="J23" s="69">
        <f t="shared" si="1"/>
        <v>12490</v>
      </c>
      <c r="K23" s="23"/>
    </row>
    <row r="24" spans="1:11">
      <c r="A24" s="8"/>
      <c r="B24" s="12"/>
      <c r="C24" s="69">
        <f t="shared" si="2"/>
        <v>12490</v>
      </c>
      <c r="D24" s="8"/>
      <c r="E24" s="11"/>
      <c r="F24" s="11"/>
      <c r="G24" s="69"/>
      <c r="H24" s="69">
        <f t="shared" si="0"/>
        <v>0</v>
      </c>
      <c r="I24" s="69"/>
      <c r="J24" s="69">
        <f t="shared" si="1"/>
        <v>12490</v>
      </c>
      <c r="K24" s="23"/>
    </row>
    <row r="25" spans="1:11">
      <c r="A25" s="8"/>
      <c r="B25" s="12"/>
      <c r="C25" s="69">
        <f t="shared" si="2"/>
        <v>12490</v>
      </c>
      <c r="D25" s="8"/>
      <c r="E25" s="11"/>
      <c r="F25" s="11"/>
      <c r="G25" s="69"/>
      <c r="H25" s="69">
        <f t="shared" si="0"/>
        <v>0</v>
      </c>
      <c r="I25" s="69"/>
      <c r="J25" s="69">
        <f t="shared" si="1"/>
        <v>12490</v>
      </c>
      <c r="K25" s="23"/>
    </row>
    <row r="26" spans="1:11">
      <c r="A26" s="8"/>
      <c r="B26" s="12"/>
      <c r="C26" s="69">
        <f t="shared" si="2"/>
        <v>12490</v>
      </c>
      <c r="D26" s="8"/>
      <c r="E26" s="11"/>
      <c r="F26" s="11"/>
      <c r="G26" s="69"/>
      <c r="H26" s="69">
        <f t="shared" si="0"/>
        <v>0</v>
      </c>
      <c r="I26" s="69"/>
      <c r="J26" s="69">
        <f t="shared" si="1"/>
        <v>12490</v>
      </c>
      <c r="K26" s="23"/>
    </row>
    <row r="27" spans="1:11">
      <c r="A27" s="8"/>
      <c r="B27" s="12"/>
      <c r="C27" s="69">
        <f t="shared" si="2"/>
        <v>12490</v>
      </c>
      <c r="D27" s="8"/>
      <c r="E27" s="11"/>
      <c r="F27" s="11"/>
      <c r="G27" s="69"/>
      <c r="H27" s="69">
        <f t="shared" si="0"/>
        <v>0</v>
      </c>
      <c r="I27" s="69"/>
      <c r="J27" s="69">
        <f t="shared" si="1"/>
        <v>12490</v>
      </c>
      <c r="K27" s="23"/>
    </row>
    <row r="28" spans="1:11">
      <c r="A28" s="8"/>
      <c r="B28" s="12"/>
      <c r="C28" s="69">
        <f t="shared" si="2"/>
        <v>12490</v>
      </c>
      <c r="D28" s="8"/>
      <c r="E28" s="11"/>
      <c r="F28" s="11"/>
      <c r="G28" s="69"/>
      <c r="H28" s="69">
        <f t="shared" si="0"/>
        <v>0</v>
      </c>
      <c r="I28" s="69"/>
      <c r="J28" s="69">
        <f t="shared" si="1"/>
        <v>12490</v>
      </c>
      <c r="K28" s="23"/>
    </row>
    <row r="29" spans="1:11">
      <c r="A29" s="8"/>
      <c r="B29" s="12"/>
      <c r="C29" s="69">
        <f t="shared" si="2"/>
        <v>12490</v>
      </c>
      <c r="D29" s="8"/>
      <c r="E29" s="11"/>
      <c r="F29" s="11"/>
      <c r="G29" s="69"/>
      <c r="H29" s="69">
        <f t="shared" si="0"/>
        <v>0</v>
      </c>
      <c r="I29" s="69"/>
      <c r="J29" s="69">
        <f t="shared" si="1"/>
        <v>12490</v>
      </c>
      <c r="K29" s="23"/>
    </row>
    <row r="30" spans="1:11">
      <c r="A30" s="8"/>
      <c r="B30" s="12"/>
      <c r="C30" s="69">
        <f t="shared" si="2"/>
        <v>12490</v>
      </c>
      <c r="D30" s="8"/>
      <c r="E30" s="11"/>
      <c r="F30" s="11"/>
      <c r="G30" s="69"/>
      <c r="H30" s="69">
        <f t="shared" si="0"/>
        <v>0</v>
      </c>
      <c r="I30" s="69"/>
      <c r="J30" s="69">
        <f t="shared" si="1"/>
        <v>12490</v>
      </c>
      <c r="K30" s="23"/>
    </row>
    <row r="31" spans="1:11">
      <c r="A31" s="8"/>
      <c r="B31" s="12"/>
      <c r="C31" s="69">
        <f t="shared" si="2"/>
        <v>12490</v>
      </c>
      <c r="D31" s="8"/>
      <c r="E31" s="11"/>
      <c r="F31" s="11"/>
      <c r="G31" s="69"/>
      <c r="H31" s="69">
        <f t="shared" si="0"/>
        <v>0</v>
      </c>
      <c r="I31" s="69"/>
      <c r="J31" s="69">
        <f t="shared" si="1"/>
        <v>12490</v>
      </c>
      <c r="K31" s="23"/>
    </row>
    <row r="32" spans="1:11">
      <c r="A32" s="8"/>
      <c r="B32" s="12"/>
      <c r="C32" s="69">
        <f t="shared" si="2"/>
        <v>12490</v>
      </c>
      <c r="D32" s="8"/>
      <c r="E32" s="11"/>
      <c r="F32" s="11"/>
      <c r="G32" s="69"/>
      <c r="H32" s="69">
        <f t="shared" si="0"/>
        <v>0</v>
      </c>
      <c r="I32" s="69"/>
      <c r="J32" s="69">
        <f t="shared" si="1"/>
        <v>12490</v>
      </c>
      <c r="K32" s="23"/>
    </row>
    <row r="33" spans="1:11">
      <c r="A33" s="8"/>
      <c r="B33" s="12"/>
      <c r="C33" s="69">
        <f t="shared" si="2"/>
        <v>12490</v>
      </c>
      <c r="D33" s="8"/>
      <c r="E33" s="11"/>
      <c r="F33" s="11"/>
      <c r="G33" s="69"/>
      <c r="H33" s="69">
        <f t="shared" si="0"/>
        <v>0</v>
      </c>
      <c r="I33" s="69"/>
      <c r="J33" s="69">
        <f t="shared" si="1"/>
        <v>12490</v>
      </c>
      <c r="K33" s="23"/>
    </row>
    <row r="34" spans="1:11">
      <c r="A34" s="8"/>
      <c r="B34" s="12"/>
      <c r="C34" s="69">
        <f t="shared" si="2"/>
        <v>12490</v>
      </c>
      <c r="D34" s="8"/>
      <c r="E34" s="11"/>
      <c r="F34" s="11"/>
      <c r="G34" s="69"/>
      <c r="H34" s="69">
        <f t="shared" si="0"/>
        <v>0</v>
      </c>
      <c r="I34" s="69"/>
      <c r="J34" s="69">
        <f t="shared" si="1"/>
        <v>12490</v>
      </c>
      <c r="K34" s="23"/>
    </row>
    <row r="35" spans="1:11">
      <c r="A35" s="8"/>
      <c r="B35" s="12"/>
      <c r="C35" s="69">
        <f t="shared" si="2"/>
        <v>12490</v>
      </c>
      <c r="D35" s="8"/>
      <c r="E35" s="11"/>
      <c r="F35" s="11"/>
      <c r="G35" s="69"/>
      <c r="H35" s="69">
        <f t="shared" si="0"/>
        <v>0</v>
      </c>
      <c r="I35" s="69"/>
      <c r="J35" s="69">
        <f t="shared" si="1"/>
        <v>12490</v>
      </c>
      <c r="K35" s="23"/>
    </row>
    <row r="36" spans="1:11">
      <c r="A36" s="8"/>
      <c r="B36" s="12"/>
      <c r="C36" s="69">
        <f t="shared" si="2"/>
        <v>12490</v>
      </c>
      <c r="D36" s="8"/>
      <c r="E36" s="11"/>
      <c r="F36" s="11"/>
      <c r="G36" s="69"/>
      <c r="H36" s="69">
        <f t="shared" si="0"/>
        <v>0</v>
      </c>
      <c r="I36" s="69"/>
      <c r="J36" s="69">
        <f t="shared" si="1"/>
        <v>12490</v>
      </c>
      <c r="K36" s="23"/>
    </row>
    <row r="37" spans="1:11">
      <c r="A37" s="8"/>
      <c r="B37" s="12"/>
      <c r="C37" s="69">
        <f t="shared" si="2"/>
        <v>12490</v>
      </c>
      <c r="D37" s="8"/>
      <c r="E37" s="11"/>
      <c r="F37" s="11"/>
      <c r="G37" s="69"/>
      <c r="H37" s="69">
        <f t="shared" si="0"/>
        <v>0</v>
      </c>
      <c r="I37" s="69"/>
      <c r="J37" s="69">
        <f t="shared" si="1"/>
        <v>12490</v>
      </c>
      <c r="K37" s="23"/>
    </row>
    <row r="38" spans="1:11">
      <c r="A38" s="8"/>
      <c r="B38" s="12"/>
      <c r="C38" s="69">
        <f t="shared" si="2"/>
        <v>12490</v>
      </c>
      <c r="D38" s="8"/>
      <c r="E38" s="11"/>
      <c r="F38" s="11"/>
      <c r="G38" s="69"/>
      <c r="H38" s="69">
        <f t="shared" si="0"/>
        <v>0</v>
      </c>
      <c r="I38" s="69"/>
      <c r="J38" s="69">
        <f t="shared" si="1"/>
        <v>12490</v>
      </c>
      <c r="K38" s="23"/>
    </row>
    <row r="39" spans="1:11">
      <c r="A39" s="8"/>
      <c r="B39" s="12"/>
      <c r="C39" s="69">
        <f t="shared" si="2"/>
        <v>12490</v>
      </c>
      <c r="D39" s="8"/>
      <c r="E39" s="11"/>
      <c r="F39" s="11"/>
      <c r="G39" s="69"/>
      <c r="H39" s="69">
        <f t="shared" si="0"/>
        <v>0</v>
      </c>
      <c r="I39" s="69"/>
      <c r="J39" s="69">
        <f t="shared" si="1"/>
        <v>12490</v>
      </c>
      <c r="K39" s="23"/>
    </row>
    <row r="40" spans="1:11">
      <c r="A40" s="8"/>
      <c r="B40" s="12"/>
      <c r="C40" s="69">
        <f t="shared" si="2"/>
        <v>12490</v>
      </c>
      <c r="D40" s="8"/>
      <c r="E40" s="11"/>
      <c r="F40" s="11"/>
      <c r="G40" s="69"/>
      <c r="H40" s="69">
        <f t="shared" si="0"/>
        <v>0</v>
      </c>
      <c r="I40" s="69"/>
      <c r="J40" s="69">
        <f t="shared" si="1"/>
        <v>12490</v>
      </c>
      <c r="K40" s="23"/>
    </row>
    <row r="41" spans="1:11">
      <c r="A41" s="8"/>
      <c r="B41" s="12"/>
      <c r="C41" s="69">
        <f t="shared" si="2"/>
        <v>12490</v>
      </c>
      <c r="D41" s="8"/>
      <c r="E41" s="11"/>
      <c r="F41" s="11"/>
      <c r="G41" s="69"/>
      <c r="H41" s="69">
        <f t="shared" si="0"/>
        <v>0</v>
      </c>
      <c r="I41" s="69"/>
      <c r="J41" s="69">
        <f t="shared" si="1"/>
        <v>12490</v>
      </c>
      <c r="K41" s="23"/>
    </row>
    <row r="42" spans="1:11">
      <c r="A42" s="8"/>
      <c r="B42" s="12"/>
      <c r="C42" s="69">
        <f t="shared" si="2"/>
        <v>12490</v>
      </c>
      <c r="D42" s="8"/>
      <c r="E42" s="11"/>
      <c r="F42" s="11"/>
      <c r="G42" s="69"/>
      <c r="H42" s="69">
        <f t="shared" si="0"/>
        <v>0</v>
      </c>
      <c r="I42" s="69"/>
      <c r="J42" s="69">
        <f t="shared" si="1"/>
        <v>12490</v>
      </c>
      <c r="K42" s="23"/>
    </row>
    <row r="43" spans="1:11">
      <c r="A43" s="8"/>
      <c r="B43" s="12"/>
      <c r="C43" s="69">
        <f t="shared" si="2"/>
        <v>12490</v>
      </c>
      <c r="D43" s="8"/>
      <c r="E43" s="11"/>
      <c r="F43" s="11"/>
      <c r="G43" s="69"/>
      <c r="H43" s="69">
        <f t="shared" si="0"/>
        <v>0</v>
      </c>
      <c r="I43" s="69"/>
      <c r="J43" s="69">
        <f t="shared" si="1"/>
        <v>12490</v>
      </c>
      <c r="K43" s="23"/>
    </row>
    <row r="44" spans="1:11">
      <c r="A44" s="8"/>
      <c r="B44" s="12"/>
      <c r="C44" s="69">
        <f t="shared" si="2"/>
        <v>12490</v>
      </c>
      <c r="D44" s="8"/>
      <c r="E44" s="11"/>
      <c r="F44" s="11"/>
      <c r="G44" s="69"/>
      <c r="H44" s="69">
        <f t="shared" si="0"/>
        <v>0</v>
      </c>
      <c r="I44" s="69"/>
      <c r="J44" s="69">
        <f t="shared" si="1"/>
        <v>12490</v>
      </c>
      <c r="K44" s="23"/>
    </row>
    <row r="45" spans="1:11">
      <c r="A45" s="8"/>
      <c r="B45" s="12"/>
      <c r="C45" s="69">
        <f t="shared" si="2"/>
        <v>12490</v>
      </c>
      <c r="D45" s="8"/>
      <c r="E45" s="11"/>
      <c r="F45" s="11"/>
      <c r="G45" s="69"/>
      <c r="H45" s="69">
        <f t="shared" si="0"/>
        <v>0</v>
      </c>
      <c r="I45" s="69"/>
      <c r="J45" s="69">
        <f t="shared" si="1"/>
        <v>12490</v>
      </c>
      <c r="K45" s="23"/>
    </row>
    <row r="46" spans="1:11">
      <c r="A46" s="8"/>
      <c r="B46" s="12"/>
      <c r="C46" s="69">
        <f t="shared" si="2"/>
        <v>12490</v>
      </c>
      <c r="D46" s="8"/>
      <c r="E46" s="11"/>
      <c r="F46" s="11"/>
      <c r="G46" s="69"/>
      <c r="H46" s="69">
        <f t="shared" si="0"/>
        <v>0</v>
      </c>
      <c r="I46" s="69"/>
      <c r="J46" s="69">
        <f t="shared" si="1"/>
        <v>12490</v>
      </c>
      <c r="K46" s="23"/>
    </row>
    <row r="47" spans="1:11">
      <c r="A47" s="8"/>
      <c r="B47" s="12"/>
      <c r="C47" s="69">
        <f t="shared" si="2"/>
        <v>12490</v>
      </c>
      <c r="D47" s="8"/>
      <c r="E47" s="11"/>
      <c r="F47" s="11"/>
      <c r="G47" s="69"/>
      <c r="H47" s="69">
        <f t="shared" si="0"/>
        <v>0</v>
      </c>
      <c r="I47" s="69"/>
      <c r="J47" s="69">
        <f t="shared" si="1"/>
        <v>12490</v>
      </c>
      <c r="K47" s="23"/>
    </row>
    <row r="48" spans="1:11">
      <c r="A48" s="8"/>
      <c r="B48" s="12"/>
      <c r="C48" s="69">
        <f t="shared" si="2"/>
        <v>12490</v>
      </c>
      <c r="D48" s="8"/>
      <c r="E48" s="11"/>
      <c r="F48" s="11"/>
      <c r="G48" s="69"/>
      <c r="H48" s="69">
        <f t="shared" si="0"/>
        <v>0</v>
      </c>
      <c r="I48" s="69"/>
      <c r="J48" s="69">
        <f t="shared" si="1"/>
        <v>12490</v>
      </c>
      <c r="K48" s="23"/>
    </row>
    <row r="49" spans="1:11">
      <c r="A49" s="8"/>
      <c r="B49" s="12"/>
      <c r="C49" s="69">
        <f t="shared" si="2"/>
        <v>12490</v>
      </c>
      <c r="D49" s="8"/>
      <c r="E49" s="11"/>
      <c r="F49" s="11"/>
      <c r="G49" s="69"/>
      <c r="H49" s="69">
        <f t="shared" si="0"/>
        <v>0</v>
      </c>
      <c r="I49" s="69"/>
      <c r="J49" s="69">
        <f t="shared" si="1"/>
        <v>12490</v>
      </c>
      <c r="K49" s="23"/>
    </row>
    <row r="50" spans="1:11">
      <c r="A50" s="8"/>
      <c r="B50" s="12"/>
      <c r="C50" s="69">
        <f t="shared" si="2"/>
        <v>12490</v>
      </c>
      <c r="D50" s="8"/>
      <c r="E50" s="11"/>
      <c r="F50" s="11"/>
      <c r="G50" s="69"/>
      <c r="H50" s="69">
        <f t="shared" si="0"/>
        <v>0</v>
      </c>
      <c r="I50" s="69"/>
      <c r="J50" s="69">
        <f t="shared" si="1"/>
        <v>12490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12490</v>
      </c>
      <c r="I51" s="20">
        <f>SUM(I1:I50)</f>
        <v>0</v>
      </c>
      <c r="J51" s="20">
        <f>H51-I51</f>
        <v>12490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autoFilter ref="A3:O109"/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A51" sqref="A51:IV51"/>
    </sheetView>
  </sheetViews>
  <sheetFormatPr defaultRowHeight="14.25"/>
  <cols>
    <col min="1" max="1" width="11.5" style="72" customWidth="1"/>
    <col min="2" max="2" width="12.125" style="150" customWidth="1"/>
    <col min="3" max="3" width="14.125" style="199" customWidth="1"/>
    <col min="4" max="4" width="21.375" style="72" customWidth="1"/>
    <col min="5" max="5" width="6.875" style="72" customWidth="1"/>
    <col min="6" max="6" width="5.625" style="72" customWidth="1"/>
    <col min="7" max="7" width="9.125" style="199" customWidth="1"/>
    <col min="8" max="8" width="9.375" style="199" customWidth="1"/>
    <col min="9" max="9" width="14" style="199" customWidth="1"/>
    <col min="10" max="10" width="14.125" style="199" customWidth="1"/>
    <col min="11" max="11" width="9.875" style="108" customWidth="1"/>
    <col min="12" max="16384" width="9" style="108"/>
  </cols>
  <sheetData>
    <row r="1" spans="1:11" ht="33.75" customHeight="1">
      <c r="A1" s="392" t="s">
        <v>582</v>
      </c>
      <c r="B1" s="418"/>
      <c r="C1" s="477"/>
      <c r="D1" s="392"/>
      <c r="E1" s="392"/>
      <c r="F1" s="392"/>
      <c r="G1" s="477"/>
      <c r="H1" s="477"/>
      <c r="I1" s="477"/>
      <c r="J1" s="477"/>
    </row>
    <row r="2" spans="1:11" s="7" customFormat="1">
      <c r="A2" s="453" t="s">
        <v>1</v>
      </c>
      <c r="B2" s="454" t="s">
        <v>331</v>
      </c>
      <c r="C2" s="407" t="s">
        <v>356</v>
      </c>
      <c r="D2" s="406" t="s">
        <v>332</v>
      </c>
      <c r="E2" s="406" t="s">
        <v>333</v>
      </c>
      <c r="F2" s="406" t="s">
        <v>334</v>
      </c>
      <c r="G2" s="407"/>
      <c r="H2" s="407"/>
      <c r="I2" s="69" t="s">
        <v>329</v>
      </c>
      <c r="J2" s="407" t="s">
        <v>335</v>
      </c>
      <c r="K2" s="443" t="s">
        <v>396</v>
      </c>
    </row>
    <row r="3" spans="1:11" s="7" customFormat="1">
      <c r="A3" s="453"/>
      <c r="B3" s="454"/>
      <c r="C3" s="407"/>
      <c r="D3" s="406"/>
      <c r="E3" s="406"/>
      <c r="F3" s="11" t="s">
        <v>336</v>
      </c>
      <c r="G3" s="69" t="s">
        <v>337</v>
      </c>
      <c r="H3" s="69" t="s">
        <v>338</v>
      </c>
      <c r="I3" s="69" t="s">
        <v>338</v>
      </c>
      <c r="J3" s="407"/>
      <c r="K3" s="444"/>
    </row>
    <row r="4" spans="1:11" s="7" customFormat="1">
      <c r="A4" s="8">
        <v>10882</v>
      </c>
      <c r="B4" s="12">
        <v>44387</v>
      </c>
      <c r="C4" s="69">
        <v>0</v>
      </c>
      <c r="D4" s="8" t="s">
        <v>440</v>
      </c>
      <c r="E4" s="11">
        <v>20</v>
      </c>
      <c r="F4" s="11">
        <v>8</v>
      </c>
      <c r="G4" s="69">
        <v>55</v>
      </c>
      <c r="H4" s="69">
        <f t="shared" ref="H4:H50" si="0">F4*G4</f>
        <v>440</v>
      </c>
      <c r="I4" s="119"/>
      <c r="J4" s="69">
        <f t="shared" ref="J4:J50" si="1">C4+H4-I4</f>
        <v>440</v>
      </c>
      <c r="K4" s="23" t="s">
        <v>501</v>
      </c>
    </row>
    <row r="5" spans="1:11" s="7" customFormat="1">
      <c r="A5" s="14">
        <v>10913</v>
      </c>
      <c r="B5" s="12">
        <v>44406</v>
      </c>
      <c r="C5" s="69">
        <f t="shared" ref="C5:C50" si="2">J4</f>
        <v>440</v>
      </c>
      <c r="D5" s="8" t="s">
        <v>440</v>
      </c>
      <c r="E5" s="11">
        <v>20</v>
      </c>
      <c r="F5" s="11">
        <v>11</v>
      </c>
      <c r="G5" s="69">
        <v>55</v>
      </c>
      <c r="H5" s="69">
        <f t="shared" si="0"/>
        <v>605</v>
      </c>
      <c r="I5" s="119"/>
      <c r="J5" s="69">
        <f t="shared" si="1"/>
        <v>1045</v>
      </c>
      <c r="K5" s="23" t="s">
        <v>501</v>
      </c>
    </row>
    <row r="6" spans="1:11" s="7" customFormat="1">
      <c r="A6" s="14"/>
      <c r="B6" s="12"/>
      <c r="C6" s="69">
        <f t="shared" si="2"/>
        <v>1045</v>
      </c>
      <c r="D6" s="8" t="s">
        <v>511</v>
      </c>
      <c r="E6" s="11"/>
      <c r="F6" s="11"/>
      <c r="G6" s="69"/>
      <c r="H6" s="10">
        <v>-55</v>
      </c>
      <c r="I6" s="119"/>
      <c r="J6" s="69">
        <f t="shared" si="1"/>
        <v>990</v>
      </c>
      <c r="K6" s="138"/>
    </row>
    <row r="7" spans="1:11" s="7" customFormat="1">
      <c r="A7" s="14"/>
      <c r="B7" s="12"/>
      <c r="C7" s="69">
        <f t="shared" si="2"/>
        <v>990</v>
      </c>
      <c r="D7" s="8"/>
      <c r="E7" s="11"/>
      <c r="F7" s="11"/>
      <c r="G7" s="69"/>
      <c r="H7" s="69">
        <f t="shared" si="0"/>
        <v>0</v>
      </c>
      <c r="I7" s="119"/>
      <c r="J7" s="69">
        <f t="shared" si="1"/>
        <v>990</v>
      </c>
      <c r="K7" s="138"/>
    </row>
    <row r="8" spans="1:11" s="7" customFormat="1">
      <c r="A8" s="14"/>
      <c r="B8" s="12"/>
      <c r="C8" s="69">
        <f t="shared" si="2"/>
        <v>990</v>
      </c>
      <c r="D8" s="8"/>
      <c r="E8" s="11"/>
      <c r="F8" s="11"/>
      <c r="G8" s="69"/>
      <c r="H8" s="69">
        <f t="shared" si="0"/>
        <v>0</v>
      </c>
      <c r="I8" s="119"/>
      <c r="J8" s="69">
        <f t="shared" si="1"/>
        <v>990</v>
      </c>
      <c r="K8" s="23"/>
    </row>
    <row r="9" spans="1:11" s="7" customFormat="1">
      <c r="A9" s="15"/>
      <c r="B9" s="12"/>
      <c r="C9" s="69">
        <f t="shared" si="2"/>
        <v>990</v>
      </c>
      <c r="D9" s="8"/>
      <c r="E9" s="11"/>
      <c r="F9" s="11"/>
      <c r="G9" s="69"/>
      <c r="H9" s="69">
        <f t="shared" si="0"/>
        <v>0</v>
      </c>
      <c r="I9" s="119"/>
      <c r="J9" s="69">
        <f t="shared" si="1"/>
        <v>990</v>
      </c>
      <c r="K9" s="23"/>
    </row>
    <row r="10" spans="1:11" s="1" customFormat="1">
      <c r="A10" s="15"/>
      <c r="B10" s="16"/>
      <c r="C10" s="119">
        <f t="shared" si="2"/>
        <v>990</v>
      </c>
      <c r="D10" s="31"/>
      <c r="E10" s="32"/>
      <c r="F10" s="32"/>
      <c r="G10" s="119"/>
      <c r="H10" s="69">
        <f t="shared" si="0"/>
        <v>0</v>
      </c>
      <c r="I10" s="119"/>
      <c r="J10" s="119">
        <f t="shared" si="1"/>
        <v>990</v>
      </c>
      <c r="K10" s="24"/>
    </row>
    <row r="11" spans="1:11" s="7" customFormat="1">
      <c r="A11" s="14"/>
      <c r="B11" s="12"/>
      <c r="C11" s="69">
        <f t="shared" si="2"/>
        <v>990</v>
      </c>
      <c r="D11" s="8"/>
      <c r="E11" s="11"/>
      <c r="F11" s="11"/>
      <c r="G11" s="69"/>
      <c r="H11" s="69">
        <f t="shared" si="0"/>
        <v>0</v>
      </c>
      <c r="I11" s="119"/>
      <c r="J11" s="69">
        <f t="shared" si="1"/>
        <v>990</v>
      </c>
      <c r="K11" s="23"/>
    </row>
    <row r="12" spans="1:11" s="7" customFormat="1">
      <c r="A12" s="14"/>
      <c r="B12" s="12"/>
      <c r="C12" s="69">
        <f t="shared" si="2"/>
        <v>990</v>
      </c>
      <c r="D12" s="8"/>
      <c r="E12" s="11"/>
      <c r="F12" s="11"/>
      <c r="G12" s="69"/>
      <c r="H12" s="69">
        <f t="shared" si="0"/>
        <v>0</v>
      </c>
      <c r="I12" s="119"/>
      <c r="J12" s="69">
        <f t="shared" si="1"/>
        <v>990</v>
      </c>
      <c r="K12" s="23"/>
    </row>
    <row r="13" spans="1:11" s="7" customFormat="1">
      <c r="A13" s="14"/>
      <c r="B13" s="12"/>
      <c r="C13" s="69">
        <f t="shared" si="2"/>
        <v>990</v>
      </c>
      <c r="D13" s="8"/>
      <c r="E13" s="11"/>
      <c r="F13" s="11"/>
      <c r="G13" s="69"/>
      <c r="H13" s="69">
        <f t="shared" si="0"/>
        <v>0</v>
      </c>
      <c r="I13" s="69"/>
      <c r="J13" s="69">
        <f t="shared" si="1"/>
        <v>990</v>
      </c>
      <c r="K13" s="23"/>
    </row>
    <row r="14" spans="1:11" s="7" customFormat="1">
      <c r="A14" s="8"/>
      <c r="B14" s="12"/>
      <c r="C14" s="69">
        <f t="shared" si="2"/>
        <v>990</v>
      </c>
      <c r="D14" s="8"/>
      <c r="E14" s="11"/>
      <c r="F14" s="11"/>
      <c r="G14" s="69"/>
      <c r="H14" s="69">
        <f t="shared" si="0"/>
        <v>0</v>
      </c>
      <c r="I14" s="69"/>
      <c r="J14" s="69">
        <f t="shared" si="1"/>
        <v>990</v>
      </c>
      <c r="K14" s="23"/>
    </row>
    <row r="15" spans="1:11" s="7" customFormat="1">
      <c r="A15" s="8"/>
      <c r="B15" s="12"/>
      <c r="C15" s="69">
        <f t="shared" si="2"/>
        <v>990</v>
      </c>
      <c r="D15" s="8"/>
      <c r="E15" s="11"/>
      <c r="F15" s="11"/>
      <c r="G15" s="69"/>
      <c r="H15" s="69">
        <f t="shared" si="0"/>
        <v>0</v>
      </c>
      <c r="I15" s="69"/>
      <c r="J15" s="69">
        <f t="shared" si="1"/>
        <v>990</v>
      </c>
      <c r="K15" s="23"/>
    </row>
    <row r="16" spans="1:11" s="7" customFormat="1">
      <c r="A16" s="8"/>
      <c r="B16" s="12"/>
      <c r="C16" s="69">
        <f t="shared" si="2"/>
        <v>990</v>
      </c>
      <c r="D16" s="8"/>
      <c r="E16" s="11"/>
      <c r="F16" s="11"/>
      <c r="G16" s="69"/>
      <c r="H16" s="69">
        <f t="shared" si="0"/>
        <v>0</v>
      </c>
      <c r="I16" s="69"/>
      <c r="J16" s="69">
        <f t="shared" si="1"/>
        <v>990</v>
      </c>
      <c r="K16" s="23"/>
    </row>
    <row r="17" spans="1:11" s="7" customFormat="1">
      <c r="A17" s="14"/>
      <c r="B17" s="12"/>
      <c r="C17" s="69">
        <f t="shared" si="2"/>
        <v>990</v>
      </c>
      <c r="D17" s="8"/>
      <c r="E17" s="11"/>
      <c r="F17" s="11"/>
      <c r="G17" s="69"/>
      <c r="H17" s="69">
        <f t="shared" si="0"/>
        <v>0</v>
      </c>
      <c r="I17" s="69"/>
      <c r="J17" s="69">
        <f t="shared" si="1"/>
        <v>990</v>
      </c>
      <c r="K17" s="23"/>
    </row>
    <row r="18" spans="1:11" s="7" customFormat="1">
      <c r="A18" s="14"/>
      <c r="B18" s="12"/>
      <c r="C18" s="69">
        <f t="shared" si="2"/>
        <v>990</v>
      </c>
      <c r="D18" s="8"/>
      <c r="E18" s="11"/>
      <c r="F18" s="11"/>
      <c r="G18" s="69"/>
      <c r="H18" s="69">
        <f t="shared" si="0"/>
        <v>0</v>
      </c>
      <c r="I18" s="69"/>
      <c r="J18" s="69">
        <f t="shared" si="1"/>
        <v>990</v>
      </c>
      <c r="K18" s="23"/>
    </row>
    <row r="19" spans="1:11" s="7" customFormat="1">
      <c r="A19" s="14"/>
      <c r="B19" s="12"/>
      <c r="C19" s="69">
        <f t="shared" si="2"/>
        <v>990</v>
      </c>
      <c r="D19" s="8"/>
      <c r="E19" s="11"/>
      <c r="F19" s="11"/>
      <c r="G19" s="69"/>
      <c r="H19" s="69">
        <f t="shared" si="0"/>
        <v>0</v>
      </c>
      <c r="I19" s="69"/>
      <c r="J19" s="69">
        <f t="shared" si="1"/>
        <v>990</v>
      </c>
      <c r="K19" s="23"/>
    </row>
    <row r="20" spans="1:11" s="7" customFormat="1">
      <c r="A20" s="8"/>
      <c r="B20" s="12"/>
      <c r="C20" s="69">
        <f t="shared" si="2"/>
        <v>990</v>
      </c>
      <c r="D20" s="8"/>
      <c r="E20" s="11"/>
      <c r="F20" s="11"/>
      <c r="G20" s="69"/>
      <c r="H20" s="69">
        <f t="shared" si="0"/>
        <v>0</v>
      </c>
      <c r="I20" s="69"/>
      <c r="J20" s="69">
        <f t="shared" si="1"/>
        <v>990</v>
      </c>
      <c r="K20" s="23"/>
    </row>
    <row r="21" spans="1:11" s="7" customFormat="1">
      <c r="A21" s="8"/>
      <c r="B21" s="12"/>
      <c r="C21" s="69">
        <f t="shared" si="2"/>
        <v>990</v>
      </c>
      <c r="D21" s="8"/>
      <c r="E21" s="11"/>
      <c r="F21" s="11"/>
      <c r="G21" s="69"/>
      <c r="H21" s="69">
        <f t="shared" si="0"/>
        <v>0</v>
      </c>
      <c r="I21" s="69"/>
      <c r="J21" s="69">
        <f t="shared" si="1"/>
        <v>990</v>
      </c>
      <c r="K21" s="23"/>
    </row>
    <row r="22" spans="1:11" s="7" customFormat="1">
      <c r="A22" s="8"/>
      <c r="B22" s="12"/>
      <c r="C22" s="69">
        <f t="shared" si="2"/>
        <v>990</v>
      </c>
      <c r="D22" s="8"/>
      <c r="E22" s="11"/>
      <c r="F22" s="11"/>
      <c r="G22" s="69"/>
      <c r="H22" s="69">
        <f t="shared" si="0"/>
        <v>0</v>
      </c>
      <c r="I22" s="69"/>
      <c r="J22" s="69">
        <f t="shared" si="1"/>
        <v>990</v>
      </c>
      <c r="K22" s="23"/>
    </row>
    <row r="23" spans="1:11" s="7" customFormat="1">
      <c r="A23" s="8"/>
      <c r="B23" s="12"/>
      <c r="C23" s="69">
        <f t="shared" si="2"/>
        <v>990</v>
      </c>
      <c r="D23" s="8"/>
      <c r="E23" s="11"/>
      <c r="F23" s="11"/>
      <c r="G23" s="69"/>
      <c r="H23" s="69">
        <f t="shared" si="0"/>
        <v>0</v>
      </c>
      <c r="I23" s="69"/>
      <c r="J23" s="69">
        <f t="shared" si="1"/>
        <v>990</v>
      </c>
      <c r="K23" s="23"/>
    </row>
    <row r="24" spans="1:11" s="7" customFormat="1">
      <c r="A24" s="8"/>
      <c r="B24" s="12"/>
      <c r="C24" s="69">
        <f t="shared" si="2"/>
        <v>990</v>
      </c>
      <c r="D24" s="8"/>
      <c r="E24" s="11"/>
      <c r="F24" s="11"/>
      <c r="G24" s="69"/>
      <c r="H24" s="69">
        <f t="shared" si="0"/>
        <v>0</v>
      </c>
      <c r="I24" s="69"/>
      <c r="J24" s="69">
        <f t="shared" si="1"/>
        <v>990</v>
      </c>
      <c r="K24" s="23"/>
    </row>
    <row r="25" spans="1:11" s="7" customFormat="1">
      <c r="A25" s="8"/>
      <c r="B25" s="12"/>
      <c r="C25" s="69">
        <f t="shared" si="2"/>
        <v>990</v>
      </c>
      <c r="D25" s="8"/>
      <c r="E25" s="213"/>
      <c r="F25" s="11"/>
      <c r="G25" s="69"/>
      <c r="H25" s="69">
        <f t="shared" si="0"/>
        <v>0</v>
      </c>
      <c r="I25" s="69"/>
      <c r="J25" s="69">
        <f t="shared" si="1"/>
        <v>990</v>
      </c>
      <c r="K25" s="23"/>
    </row>
    <row r="26" spans="1:11" s="7" customFormat="1">
      <c r="A26" s="8"/>
      <c r="B26" s="12"/>
      <c r="C26" s="69">
        <f t="shared" si="2"/>
        <v>990</v>
      </c>
      <c r="D26" s="8"/>
      <c r="E26" s="11"/>
      <c r="F26" s="11"/>
      <c r="G26" s="69"/>
      <c r="H26" s="69">
        <f t="shared" si="0"/>
        <v>0</v>
      </c>
      <c r="I26" s="69"/>
      <c r="J26" s="69">
        <f t="shared" si="1"/>
        <v>990</v>
      </c>
      <c r="K26" s="23"/>
    </row>
    <row r="27" spans="1:11" s="7" customFormat="1">
      <c r="A27" s="8"/>
      <c r="B27" s="12"/>
      <c r="C27" s="69">
        <f t="shared" si="2"/>
        <v>990</v>
      </c>
      <c r="D27" s="8"/>
      <c r="E27" s="11"/>
      <c r="F27" s="11"/>
      <c r="G27" s="69"/>
      <c r="H27" s="69">
        <f t="shared" si="0"/>
        <v>0</v>
      </c>
      <c r="I27" s="69"/>
      <c r="J27" s="69">
        <f t="shared" si="1"/>
        <v>990</v>
      </c>
      <c r="K27" s="23"/>
    </row>
    <row r="28" spans="1:11" s="7" customFormat="1">
      <c r="A28" s="8"/>
      <c r="B28" s="12"/>
      <c r="C28" s="69">
        <f t="shared" si="2"/>
        <v>990</v>
      </c>
      <c r="D28" s="8"/>
      <c r="E28" s="11"/>
      <c r="F28" s="11"/>
      <c r="G28" s="69"/>
      <c r="H28" s="69">
        <f t="shared" si="0"/>
        <v>0</v>
      </c>
      <c r="I28" s="69"/>
      <c r="J28" s="69">
        <f t="shared" si="1"/>
        <v>990</v>
      </c>
      <c r="K28" s="23"/>
    </row>
    <row r="29" spans="1:11" s="7" customFormat="1">
      <c r="A29" s="8"/>
      <c r="B29" s="12"/>
      <c r="C29" s="69">
        <f t="shared" si="2"/>
        <v>990</v>
      </c>
      <c r="D29" s="8"/>
      <c r="E29" s="11"/>
      <c r="F29" s="11"/>
      <c r="G29" s="69"/>
      <c r="H29" s="69">
        <f t="shared" si="0"/>
        <v>0</v>
      </c>
      <c r="I29" s="69"/>
      <c r="J29" s="69">
        <f t="shared" si="1"/>
        <v>990</v>
      </c>
      <c r="K29" s="23"/>
    </row>
    <row r="30" spans="1:11" s="7" customFormat="1">
      <c r="A30" s="8"/>
      <c r="B30" s="12"/>
      <c r="C30" s="69">
        <f t="shared" si="2"/>
        <v>990</v>
      </c>
      <c r="D30" s="8"/>
      <c r="E30" s="11"/>
      <c r="F30" s="11"/>
      <c r="G30" s="69"/>
      <c r="H30" s="69">
        <f t="shared" si="0"/>
        <v>0</v>
      </c>
      <c r="I30" s="69"/>
      <c r="J30" s="69">
        <f t="shared" si="1"/>
        <v>990</v>
      </c>
      <c r="K30" s="23"/>
    </row>
    <row r="31" spans="1:11" s="7" customFormat="1">
      <c r="A31" s="8"/>
      <c r="B31" s="12"/>
      <c r="C31" s="69">
        <f t="shared" si="2"/>
        <v>990</v>
      </c>
      <c r="D31" s="8"/>
      <c r="E31" s="11"/>
      <c r="F31" s="11"/>
      <c r="G31" s="69"/>
      <c r="H31" s="69">
        <f t="shared" si="0"/>
        <v>0</v>
      </c>
      <c r="I31" s="69"/>
      <c r="J31" s="69">
        <f t="shared" si="1"/>
        <v>990</v>
      </c>
      <c r="K31" s="23"/>
    </row>
    <row r="32" spans="1:11" s="7" customFormat="1">
      <c r="A32" s="8"/>
      <c r="B32" s="12"/>
      <c r="C32" s="69">
        <f t="shared" si="2"/>
        <v>990</v>
      </c>
      <c r="D32" s="8"/>
      <c r="E32" s="11"/>
      <c r="F32" s="11"/>
      <c r="G32" s="69"/>
      <c r="H32" s="69">
        <f t="shared" si="0"/>
        <v>0</v>
      </c>
      <c r="I32" s="69"/>
      <c r="J32" s="69">
        <f t="shared" si="1"/>
        <v>990</v>
      </c>
      <c r="K32" s="23"/>
    </row>
    <row r="33" spans="1:11" s="7" customFormat="1">
      <c r="A33" s="8"/>
      <c r="B33" s="12"/>
      <c r="C33" s="69">
        <f t="shared" si="2"/>
        <v>990</v>
      </c>
      <c r="D33" s="8"/>
      <c r="E33" s="11"/>
      <c r="F33" s="11"/>
      <c r="G33" s="69"/>
      <c r="H33" s="69">
        <f t="shared" si="0"/>
        <v>0</v>
      </c>
      <c r="I33" s="69"/>
      <c r="J33" s="69">
        <f t="shared" si="1"/>
        <v>990</v>
      </c>
      <c r="K33" s="23"/>
    </row>
    <row r="34" spans="1:11" s="7" customFormat="1">
      <c r="A34" s="8"/>
      <c r="B34" s="12"/>
      <c r="C34" s="69">
        <f t="shared" si="2"/>
        <v>990</v>
      </c>
      <c r="D34" s="8"/>
      <c r="E34" s="11"/>
      <c r="F34" s="11"/>
      <c r="G34" s="69"/>
      <c r="H34" s="69">
        <f t="shared" si="0"/>
        <v>0</v>
      </c>
      <c r="I34" s="69"/>
      <c r="J34" s="69">
        <f t="shared" si="1"/>
        <v>990</v>
      </c>
      <c r="K34" s="23"/>
    </row>
    <row r="35" spans="1:11" s="7" customFormat="1">
      <c r="A35" s="8"/>
      <c r="B35" s="12"/>
      <c r="C35" s="69">
        <f t="shared" si="2"/>
        <v>990</v>
      </c>
      <c r="D35" s="8"/>
      <c r="E35" s="11"/>
      <c r="F35" s="11"/>
      <c r="G35" s="69"/>
      <c r="H35" s="69">
        <f t="shared" si="0"/>
        <v>0</v>
      </c>
      <c r="I35" s="69"/>
      <c r="J35" s="69">
        <f t="shared" si="1"/>
        <v>990</v>
      </c>
      <c r="K35" s="23"/>
    </row>
    <row r="36" spans="1:11" s="7" customFormat="1">
      <c r="A36" s="8"/>
      <c r="B36" s="12"/>
      <c r="C36" s="69">
        <f t="shared" si="2"/>
        <v>990</v>
      </c>
      <c r="D36" s="8"/>
      <c r="E36" s="11"/>
      <c r="F36" s="11"/>
      <c r="G36" s="69"/>
      <c r="H36" s="69">
        <f t="shared" si="0"/>
        <v>0</v>
      </c>
      <c r="I36" s="69"/>
      <c r="J36" s="69">
        <f t="shared" si="1"/>
        <v>990</v>
      </c>
      <c r="K36" s="23"/>
    </row>
    <row r="37" spans="1:11" s="7" customFormat="1">
      <c r="A37" s="8"/>
      <c r="B37" s="12"/>
      <c r="C37" s="69">
        <f t="shared" si="2"/>
        <v>990</v>
      </c>
      <c r="D37" s="8"/>
      <c r="E37" s="11"/>
      <c r="F37" s="11"/>
      <c r="G37" s="69"/>
      <c r="H37" s="69">
        <f t="shared" si="0"/>
        <v>0</v>
      </c>
      <c r="I37" s="69"/>
      <c r="J37" s="69">
        <f t="shared" si="1"/>
        <v>990</v>
      </c>
      <c r="K37" s="23"/>
    </row>
    <row r="38" spans="1:11" s="7" customFormat="1">
      <c r="A38" s="8"/>
      <c r="B38" s="12"/>
      <c r="C38" s="69">
        <f t="shared" si="2"/>
        <v>990</v>
      </c>
      <c r="D38" s="8"/>
      <c r="E38" s="11"/>
      <c r="F38" s="11"/>
      <c r="G38" s="69"/>
      <c r="H38" s="69">
        <f t="shared" si="0"/>
        <v>0</v>
      </c>
      <c r="I38" s="69"/>
      <c r="J38" s="69">
        <f t="shared" si="1"/>
        <v>990</v>
      </c>
      <c r="K38" s="23"/>
    </row>
    <row r="39" spans="1:11" s="7" customFormat="1">
      <c r="A39" s="8"/>
      <c r="B39" s="12"/>
      <c r="C39" s="69">
        <f t="shared" si="2"/>
        <v>990</v>
      </c>
      <c r="D39" s="8"/>
      <c r="E39" s="11"/>
      <c r="F39" s="11"/>
      <c r="G39" s="69"/>
      <c r="H39" s="69">
        <f t="shared" si="0"/>
        <v>0</v>
      </c>
      <c r="I39" s="69"/>
      <c r="J39" s="69">
        <f t="shared" si="1"/>
        <v>990</v>
      </c>
      <c r="K39" s="23"/>
    </row>
    <row r="40" spans="1:11" s="7" customFormat="1">
      <c r="A40" s="8"/>
      <c r="B40" s="12"/>
      <c r="C40" s="69">
        <f t="shared" si="2"/>
        <v>990</v>
      </c>
      <c r="D40" s="8"/>
      <c r="E40" s="11"/>
      <c r="F40" s="11"/>
      <c r="G40" s="69"/>
      <c r="H40" s="69">
        <f t="shared" si="0"/>
        <v>0</v>
      </c>
      <c r="I40" s="69"/>
      <c r="J40" s="69">
        <f t="shared" si="1"/>
        <v>990</v>
      </c>
      <c r="K40" s="23"/>
    </row>
    <row r="41" spans="1:11" s="7" customFormat="1">
      <c r="A41" s="8"/>
      <c r="B41" s="12"/>
      <c r="C41" s="69">
        <f t="shared" si="2"/>
        <v>990</v>
      </c>
      <c r="D41" s="8"/>
      <c r="E41" s="11"/>
      <c r="F41" s="11"/>
      <c r="G41" s="69"/>
      <c r="H41" s="69">
        <f t="shared" si="0"/>
        <v>0</v>
      </c>
      <c r="I41" s="69"/>
      <c r="J41" s="69">
        <f t="shared" si="1"/>
        <v>990</v>
      </c>
      <c r="K41" s="23"/>
    </row>
    <row r="42" spans="1:11" s="7" customFormat="1">
      <c r="A42" s="8"/>
      <c r="B42" s="12"/>
      <c r="C42" s="69">
        <f t="shared" si="2"/>
        <v>990</v>
      </c>
      <c r="D42" s="8"/>
      <c r="E42" s="11"/>
      <c r="F42" s="11"/>
      <c r="G42" s="69"/>
      <c r="H42" s="69">
        <f t="shared" si="0"/>
        <v>0</v>
      </c>
      <c r="I42" s="69"/>
      <c r="J42" s="69">
        <f t="shared" si="1"/>
        <v>990</v>
      </c>
      <c r="K42" s="23"/>
    </row>
    <row r="43" spans="1:11" s="7" customFormat="1">
      <c r="A43" s="8"/>
      <c r="B43" s="12"/>
      <c r="C43" s="69">
        <f t="shared" si="2"/>
        <v>990</v>
      </c>
      <c r="D43" s="8"/>
      <c r="E43" s="11"/>
      <c r="F43" s="11"/>
      <c r="G43" s="69"/>
      <c r="H43" s="69">
        <f t="shared" si="0"/>
        <v>0</v>
      </c>
      <c r="I43" s="69"/>
      <c r="J43" s="69">
        <f t="shared" si="1"/>
        <v>990</v>
      </c>
      <c r="K43" s="23"/>
    </row>
    <row r="44" spans="1:11" s="7" customFormat="1">
      <c r="A44" s="8"/>
      <c r="B44" s="12"/>
      <c r="C44" s="69">
        <f t="shared" si="2"/>
        <v>990</v>
      </c>
      <c r="D44" s="8"/>
      <c r="E44" s="11"/>
      <c r="F44" s="11"/>
      <c r="G44" s="69"/>
      <c r="H44" s="69">
        <f t="shared" si="0"/>
        <v>0</v>
      </c>
      <c r="I44" s="69"/>
      <c r="J44" s="69">
        <f t="shared" si="1"/>
        <v>990</v>
      </c>
      <c r="K44" s="23"/>
    </row>
    <row r="45" spans="1:11" s="7" customFormat="1">
      <c r="A45" s="8"/>
      <c r="B45" s="12"/>
      <c r="C45" s="69">
        <f t="shared" si="2"/>
        <v>990</v>
      </c>
      <c r="D45" s="8"/>
      <c r="E45" s="11"/>
      <c r="F45" s="11"/>
      <c r="G45" s="69"/>
      <c r="H45" s="69">
        <f t="shared" si="0"/>
        <v>0</v>
      </c>
      <c r="I45" s="69"/>
      <c r="J45" s="69">
        <f t="shared" si="1"/>
        <v>990</v>
      </c>
      <c r="K45" s="23"/>
    </row>
    <row r="46" spans="1:11" s="7" customFormat="1">
      <c r="A46" s="8"/>
      <c r="B46" s="12"/>
      <c r="C46" s="69">
        <f t="shared" si="2"/>
        <v>990</v>
      </c>
      <c r="D46" s="8"/>
      <c r="E46" s="11"/>
      <c r="F46" s="11"/>
      <c r="G46" s="69"/>
      <c r="H46" s="69">
        <f t="shared" si="0"/>
        <v>0</v>
      </c>
      <c r="I46" s="69"/>
      <c r="J46" s="69">
        <f t="shared" si="1"/>
        <v>990</v>
      </c>
      <c r="K46" s="23"/>
    </row>
    <row r="47" spans="1:11" s="7" customFormat="1">
      <c r="A47" s="8"/>
      <c r="B47" s="12"/>
      <c r="C47" s="69">
        <f t="shared" si="2"/>
        <v>990</v>
      </c>
      <c r="D47" s="8"/>
      <c r="E47" s="11"/>
      <c r="F47" s="11"/>
      <c r="G47" s="69"/>
      <c r="H47" s="69">
        <f t="shared" si="0"/>
        <v>0</v>
      </c>
      <c r="I47" s="69"/>
      <c r="J47" s="69">
        <f t="shared" si="1"/>
        <v>990</v>
      </c>
      <c r="K47" s="23"/>
    </row>
    <row r="48" spans="1:11" s="7" customFormat="1">
      <c r="A48" s="8"/>
      <c r="B48" s="12"/>
      <c r="C48" s="69">
        <f t="shared" si="2"/>
        <v>990</v>
      </c>
      <c r="D48" s="8"/>
      <c r="E48" s="11"/>
      <c r="F48" s="11"/>
      <c r="G48" s="69"/>
      <c r="H48" s="69">
        <f t="shared" si="0"/>
        <v>0</v>
      </c>
      <c r="I48" s="69"/>
      <c r="J48" s="69">
        <f t="shared" si="1"/>
        <v>990</v>
      </c>
      <c r="K48" s="23"/>
    </row>
    <row r="49" spans="1:11" s="7" customFormat="1">
      <c r="A49" s="8"/>
      <c r="B49" s="12"/>
      <c r="C49" s="69">
        <f t="shared" si="2"/>
        <v>990</v>
      </c>
      <c r="D49" s="8"/>
      <c r="E49" s="11"/>
      <c r="F49" s="11"/>
      <c r="G49" s="69"/>
      <c r="H49" s="69">
        <f t="shared" si="0"/>
        <v>0</v>
      </c>
      <c r="I49" s="69"/>
      <c r="J49" s="69">
        <f t="shared" si="1"/>
        <v>990</v>
      </c>
      <c r="K49" s="23"/>
    </row>
    <row r="50" spans="1:11" s="7" customFormat="1">
      <c r="A50" s="8"/>
      <c r="B50" s="12"/>
      <c r="C50" s="69">
        <f t="shared" si="2"/>
        <v>990</v>
      </c>
      <c r="D50" s="8"/>
      <c r="E50" s="11"/>
      <c r="F50" s="11"/>
      <c r="G50" s="69"/>
      <c r="H50" s="69">
        <f t="shared" si="0"/>
        <v>0</v>
      </c>
      <c r="I50" s="69"/>
      <c r="J50" s="69">
        <f t="shared" si="1"/>
        <v>990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990</v>
      </c>
      <c r="I51" s="20">
        <f>SUM(I1:I50)</f>
        <v>0</v>
      </c>
      <c r="J51" s="20">
        <f>H51-I51</f>
        <v>990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A51" sqref="A51:IV51"/>
    </sheetView>
  </sheetViews>
  <sheetFormatPr defaultRowHeight="14.25"/>
  <cols>
    <col min="1" max="1" width="7" style="72" customWidth="1"/>
    <col min="2" max="2" width="13.375" style="150" customWidth="1"/>
    <col min="3" max="3" width="15.125" style="206" customWidth="1"/>
    <col min="4" max="4" width="15.625" style="72" customWidth="1"/>
    <col min="5" max="5" width="6.5" style="72" customWidth="1"/>
    <col min="6" max="6" width="9" style="72" customWidth="1"/>
    <col min="7" max="7" width="11.125" style="206" customWidth="1"/>
    <col min="8" max="8" width="11.25" style="206" customWidth="1"/>
    <col min="9" max="9" width="11.375" style="206" customWidth="1"/>
    <col min="10" max="10" width="14.125" style="206" customWidth="1"/>
    <col min="11" max="11" width="11.125" style="108" customWidth="1"/>
    <col min="12" max="16384" width="9" style="108"/>
  </cols>
  <sheetData>
    <row r="1" spans="1:11" ht="20.25">
      <c r="A1" s="392" t="s">
        <v>583</v>
      </c>
      <c r="B1" s="479"/>
      <c r="C1" s="480"/>
      <c r="D1" s="392"/>
      <c r="E1" s="392"/>
      <c r="F1" s="392"/>
      <c r="G1" s="480"/>
      <c r="H1" s="480"/>
      <c r="I1" s="480"/>
      <c r="J1" s="480"/>
    </row>
    <row r="2" spans="1:11" s="126" customFormat="1" ht="13.5">
      <c r="A2" s="395" t="s">
        <v>1</v>
      </c>
      <c r="B2" s="397" t="s">
        <v>331</v>
      </c>
      <c r="C2" s="482" t="s">
        <v>356</v>
      </c>
      <c r="D2" s="395" t="s">
        <v>332</v>
      </c>
      <c r="E2" s="47" t="s">
        <v>333</v>
      </c>
      <c r="F2" s="393" t="s">
        <v>334</v>
      </c>
      <c r="G2" s="481"/>
      <c r="H2" s="481"/>
      <c r="I2" s="106" t="s">
        <v>329</v>
      </c>
      <c r="J2" s="482" t="s">
        <v>335</v>
      </c>
      <c r="K2" s="484" t="s">
        <v>396</v>
      </c>
    </row>
    <row r="3" spans="1:11" s="126" customFormat="1" ht="13.5">
      <c r="A3" s="396"/>
      <c r="B3" s="398"/>
      <c r="C3" s="483"/>
      <c r="D3" s="396"/>
      <c r="E3" s="52"/>
      <c r="F3" s="56" t="s">
        <v>336</v>
      </c>
      <c r="G3" s="106" t="s">
        <v>337</v>
      </c>
      <c r="H3" s="106" t="s">
        <v>338</v>
      </c>
      <c r="I3" s="106" t="s">
        <v>338</v>
      </c>
      <c r="J3" s="483"/>
      <c r="K3" s="484"/>
    </row>
    <row r="4" spans="1:11" s="126" customFormat="1" ht="13.5">
      <c r="A4" s="56">
        <v>10677</v>
      </c>
      <c r="B4" s="58">
        <v>44269</v>
      </c>
      <c r="C4" s="106">
        <v>0</v>
      </c>
      <c r="D4" s="56" t="s">
        <v>584</v>
      </c>
      <c r="E4" s="56">
        <v>18</v>
      </c>
      <c r="F4" s="56">
        <v>11</v>
      </c>
      <c r="G4" s="106">
        <v>100</v>
      </c>
      <c r="H4" s="106">
        <f>F4*G4</f>
        <v>1100</v>
      </c>
      <c r="I4" s="106"/>
      <c r="J4" s="106">
        <f>C4+H4-I4</f>
        <v>1100</v>
      </c>
      <c r="K4" s="64" t="s">
        <v>585</v>
      </c>
    </row>
    <row r="5" spans="1:11" s="126" customFormat="1" ht="13.5">
      <c r="A5" s="56"/>
      <c r="B5" s="58"/>
      <c r="C5" s="106">
        <f>J4</f>
        <v>1100</v>
      </c>
      <c r="D5" s="56" t="s">
        <v>511</v>
      </c>
      <c r="E5" s="56"/>
      <c r="F5" s="56"/>
      <c r="G5" s="106"/>
      <c r="H5" s="106">
        <v>-100</v>
      </c>
      <c r="I5" s="106"/>
      <c r="J5" s="106">
        <f t="shared" ref="J5:J20" si="0">C5+H5-I5</f>
        <v>1000</v>
      </c>
      <c r="K5" s="64"/>
    </row>
    <row r="6" spans="1:11" s="126" customFormat="1" ht="13.5">
      <c r="A6" s="56">
        <v>10677</v>
      </c>
      <c r="B6" s="58">
        <v>44269</v>
      </c>
      <c r="C6" s="106">
        <f t="shared" ref="C6:C22" si="1">J5</f>
        <v>1000</v>
      </c>
      <c r="D6" s="56" t="s">
        <v>586</v>
      </c>
      <c r="E6" s="56">
        <v>18</v>
      </c>
      <c r="F6" s="56">
        <v>11</v>
      </c>
      <c r="G6" s="106">
        <v>50</v>
      </c>
      <c r="H6" s="106">
        <f>F6*G6</f>
        <v>550</v>
      </c>
      <c r="I6" s="106"/>
      <c r="J6" s="106">
        <f t="shared" si="0"/>
        <v>1550</v>
      </c>
      <c r="K6" s="64" t="s">
        <v>587</v>
      </c>
    </row>
    <row r="7" spans="1:11" s="126" customFormat="1" ht="13.5">
      <c r="A7" s="56"/>
      <c r="B7" s="58"/>
      <c r="C7" s="106">
        <f t="shared" si="1"/>
        <v>1550</v>
      </c>
      <c r="D7" s="56" t="s">
        <v>511</v>
      </c>
      <c r="E7" s="56"/>
      <c r="F7" s="56"/>
      <c r="G7" s="106"/>
      <c r="H7" s="106">
        <v>-50</v>
      </c>
      <c r="I7" s="106"/>
      <c r="J7" s="106">
        <f t="shared" si="0"/>
        <v>1500</v>
      </c>
      <c r="K7" s="64"/>
    </row>
    <row r="8" spans="1:11" s="42" customFormat="1" ht="13.5">
      <c r="A8" s="56">
        <v>10799</v>
      </c>
      <c r="B8" s="58">
        <v>44333</v>
      </c>
      <c r="C8" s="106">
        <f t="shared" si="1"/>
        <v>1500</v>
      </c>
      <c r="D8" s="56" t="s">
        <v>586</v>
      </c>
      <c r="E8" s="56">
        <v>18</v>
      </c>
      <c r="F8" s="56">
        <v>22</v>
      </c>
      <c r="G8" s="106">
        <v>50</v>
      </c>
      <c r="H8" s="106">
        <f>F8*G8</f>
        <v>1100</v>
      </c>
      <c r="I8" s="106"/>
      <c r="J8" s="106">
        <f t="shared" si="0"/>
        <v>2600</v>
      </c>
      <c r="K8" s="64" t="s">
        <v>587</v>
      </c>
    </row>
    <row r="9" spans="1:11" s="42" customFormat="1" ht="13.5">
      <c r="A9" s="56"/>
      <c r="B9" s="58"/>
      <c r="C9" s="106">
        <f t="shared" si="1"/>
        <v>2600</v>
      </c>
      <c r="D9" s="56" t="s">
        <v>511</v>
      </c>
      <c r="E9" s="56"/>
      <c r="F9" s="56"/>
      <c r="G9" s="106"/>
      <c r="H9" s="106">
        <v>-100</v>
      </c>
      <c r="I9" s="212"/>
      <c r="J9" s="106">
        <f t="shared" si="0"/>
        <v>2500</v>
      </c>
      <c r="K9" s="64"/>
    </row>
    <row r="10" spans="1:11" s="42" customFormat="1" ht="13.5">
      <c r="A10" s="56"/>
      <c r="B10" s="58"/>
      <c r="C10" s="106">
        <f t="shared" si="1"/>
        <v>2500</v>
      </c>
      <c r="D10" s="56"/>
      <c r="E10" s="56"/>
      <c r="F10" s="56"/>
      <c r="G10" s="106"/>
      <c r="H10" s="136"/>
      <c r="I10" s="106"/>
      <c r="J10" s="106">
        <f t="shared" si="0"/>
        <v>2500</v>
      </c>
      <c r="K10" s="64"/>
    </row>
    <row r="11" spans="1:11" s="42" customFormat="1" ht="13.5">
      <c r="A11" s="56"/>
      <c r="B11" s="58"/>
      <c r="C11" s="106">
        <f t="shared" si="1"/>
        <v>2500</v>
      </c>
      <c r="D11" s="56"/>
      <c r="E11" s="56"/>
      <c r="F11" s="56"/>
      <c r="G11" s="106"/>
      <c r="H11" s="136"/>
      <c r="I11" s="106"/>
      <c r="J11" s="106">
        <f t="shared" si="0"/>
        <v>2500</v>
      </c>
      <c r="K11" s="64"/>
    </row>
    <row r="12" spans="1:11" s="42" customFormat="1" ht="13.5">
      <c r="A12" s="56"/>
      <c r="B12" s="58"/>
      <c r="C12" s="106">
        <f t="shared" si="1"/>
        <v>2500</v>
      </c>
      <c r="D12" s="56"/>
      <c r="E12" s="56"/>
      <c r="F12" s="56"/>
      <c r="G12" s="106"/>
      <c r="H12" s="136"/>
      <c r="I12" s="106"/>
      <c r="J12" s="106">
        <f t="shared" si="0"/>
        <v>2500</v>
      </c>
      <c r="K12" s="64"/>
    </row>
    <row r="13" spans="1:11" s="42" customFormat="1" ht="13.5">
      <c r="A13" s="56"/>
      <c r="B13" s="58"/>
      <c r="C13" s="106">
        <f t="shared" si="1"/>
        <v>2500</v>
      </c>
      <c r="D13" s="56"/>
      <c r="E13" s="56"/>
      <c r="F13" s="56"/>
      <c r="G13" s="106"/>
      <c r="H13" s="106"/>
      <c r="I13" s="106"/>
      <c r="J13" s="106">
        <f t="shared" si="0"/>
        <v>2500</v>
      </c>
      <c r="K13" s="64"/>
    </row>
    <row r="14" spans="1:11" s="42" customFormat="1" ht="13.5">
      <c r="A14" s="56"/>
      <c r="B14" s="58"/>
      <c r="C14" s="106">
        <f t="shared" si="1"/>
        <v>2500</v>
      </c>
      <c r="D14" s="56"/>
      <c r="E14" s="56"/>
      <c r="F14" s="56"/>
      <c r="G14" s="106"/>
      <c r="H14" s="106"/>
      <c r="I14" s="106"/>
      <c r="J14" s="106">
        <f t="shared" si="0"/>
        <v>2500</v>
      </c>
      <c r="K14" s="64"/>
    </row>
    <row r="15" spans="1:11" s="42" customFormat="1" ht="13.5">
      <c r="A15" s="56"/>
      <c r="B15" s="58"/>
      <c r="C15" s="106">
        <f t="shared" si="1"/>
        <v>2500</v>
      </c>
      <c r="D15" s="56"/>
      <c r="E15" s="56"/>
      <c r="F15" s="56"/>
      <c r="G15" s="106"/>
      <c r="H15" s="106"/>
      <c r="I15" s="106"/>
      <c r="J15" s="106">
        <f t="shared" si="0"/>
        <v>2500</v>
      </c>
      <c r="K15" s="64"/>
    </row>
    <row r="16" spans="1:11" s="126" customFormat="1" ht="13.5">
      <c r="A16" s="56"/>
      <c r="B16" s="58"/>
      <c r="C16" s="106">
        <f t="shared" si="1"/>
        <v>2500</v>
      </c>
      <c r="D16" s="56"/>
      <c r="E16" s="56"/>
      <c r="F16" s="56"/>
      <c r="G16" s="106"/>
      <c r="H16" s="106"/>
      <c r="I16" s="106"/>
      <c r="J16" s="106">
        <f t="shared" si="0"/>
        <v>2500</v>
      </c>
      <c r="K16" s="64"/>
    </row>
    <row r="17" spans="1:11" s="42" customFormat="1" ht="13.5">
      <c r="A17" s="56"/>
      <c r="B17" s="58"/>
      <c r="C17" s="106">
        <f t="shared" si="1"/>
        <v>2500</v>
      </c>
      <c r="D17" s="56"/>
      <c r="E17" s="56"/>
      <c r="F17" s="56"/>
      <c r="G17" s="106"/>
      <c r="H17" s="106"/>
      <c r="I17" s="106"/>
      <c r="J17" s="106">
        <f t="shared" si="0"/>
        <v>2500</v>
      </c>
      <c r="K17" s="64"/>
    </row>
    <row r="18" spans="1:11" s="126" customFormat="1" ht="13.5">
      <c r="A18" s="56"/>
      <c r="B18" s="58"/>
      <c r="C18" s="106">
        <f t="shared" si="1"/>
        <v>2500</v>
      </c>
      <c r="D18" s="56"/>
      <c r="E18" s="56"/>
      <c r="F18" s="56"/>
      <c r="G18" s="106"/>
      <c r="H18" s="106"/>
      <c r="I18" s="106"/>
      <c r="J18" s="106">
        <f t="shared" si="0"/>
        <v>2500</v>
      </c>
      <c r="K18" s="64"/>
    </row>
    <row r="19" spans="1:11" s="42" customFormat="1" ht="13.5">
      <c r="A19" s="56"/>
      <c r="B19" s="58"/>
      <c r="C19" s="106">
        <f t="shared" si="1"/>
        <v>2500</v>
      </c>
      <c r="D19" s="56"/>
      <c r="E19" s="56"/>
      <c r="F19" s="56"/>
      <c r="G19" s="106"/>
      <c r="H19" s="106"/>
      <c r="I19" s="106"/>
      <c r="J19" s="106">
        <f t="shared" si="0"/>
        <v>2500</v>
      </c>
      <c r="K19" s="64"/>
    </row>
    <row r="20" spans="1:11" s="42" customFormat="1" ht="13.5">
      <c r="A20" s="56"/>
      <c r="B20" s="58"/>
      <c r="C20" s="106">
        <f t="shared" si="1"/>
        <v>2500</v>
      </c>
      <c r="D20" s="56"/>
      <c r="E20" s="56"/>
      <c r="F20" s="56"/>
      <c r="G20" s="106"/>
      <c r="H20" s="106"/>
      <c r="I20" s="106"/>
      <c r="J20" s="106">
        <f t="shared" si="0"/>
        <v>2500</v>
      </c>
      <c r="K20" s="64"/>
    </row>
    <row r="21" spans="1:11" s="126" customFormat="1" ht="13.5">
      <c r="A21" s="56"/>
      <c r="B21" s="58"/>
      <c r="C21" s="106">
        <f t="shared" si="1"/>
        <v>2500</v>
      </c>
      <c r="D21" s="56"/>
      <c r="E21" s="56"/>
      <c r="F21" s="56"/>
      <c r="G21" s="106"/>
      <c r="H21" s="106"/>
      <c r="I21" s="106"/>
      <c r="J21" s="106">
        <f t="shared" ref="J21:J50" si="2">C21+H21-I21</f>
        <v>2500</v>
      </c>
      <c r="K21" s="64"/>
    </row>
    <row r="22" spans="1:11">
      <c r="A22" s="17"/>
      <c r="B22" s="110"/>
      <c r="C22" s="106">
        <f t="shared" si="1"/>
        <v>2500</v>
      </c>
      <c r="D22" s="17"/>
      <c r="E22" s="17"/>
      <c r="F22" s="17"/>
      <c r="G22" s="111"/>
      <c r="H22" s="111"/>
      <c r="I22" s="111"/>
      <c r="J22" s="106">
        <f t="shared" si="2"/>
        <v>2500</v>
      </c>
      <c r="K22" s="14"/>
    </row>
    <row r="23" spans="1:11">
      <c r="A23" s="17"/>
      <c r="B23" s="110"/>
      <c r="C23" s="106">
        <f t="shared" ref="C23:C31" si="3">J22</f>
        <v>2500</v>
      </c>
      <c r="D23" s="17"/>
      <c r="E23" s="17"/>
      <c r="F23" s="17"/>
      <c r="G23" s="111"/>
      <c r="H23" s="111"/>
      <c r="I23" s="111"/>
      <c r="J23" s="106">
        <f t="shared" si="2"/>
        <v>2500</v>
      </c>
      <c r="K23" s="14"/>
    </row>
    <row r="24" spans="1:11" s="126" customFormat="1" ht="13.5">
      <c r="A24" s="56"/>
      <c r="B24" s="58"/>
      <c r="C24" s="106">
        <f t="shared" si="3"/>
        <v>2500</v>
      </c>
      <c r="D24" s="56"/>
      <c r="E24" s="56"/>
      <c r="F24" s="56"/>
      <c r="G24" s="106"/>
      <c r="H24" s="106">
        <f t="shared" ref="H24:H29" si="4">F24*G24</f>
        <v>0</v>
      </c>
      <c r="I24" s="106"/>
      <c r="J24" s="106">
        <f t="shared" si="2"/>
        <v>2500</v>
      </c>
      <c r="K24" s="64"/>
    </row>
    <row r="25" spans="1:11" s="126" customFormat="1" ht="13.5">
      <c r="A25" s="56"/>
      <c r="B25" s="58"/>
      <c r="C25" s="106">
        <f t="shared" si="3"/>
        <v>2500</v>
      </c>
      <c r="D25" s="56"/>
      <c r="E25" s="56"/>
      <c r="F25" s="56"/>
      <c r="G25" s="106"/>
      <c r="H25" s="106">
        <f t="shared" si="4"/>
        <v>0</v>
      </c>
      <c r="I25" s="106"/>
      <c r="J25" s="106">
        <f t="shared" si="2"/>
        <v>2500</v>
      </c>
      <c r="K25" s="64"/>
    </row>
    <row r="26" spans="1:11">
      <c r="A26" s="17"/>
      <c r="B26" s="110"/>
      <c r="C26" s="106">
        <f t="shared" si="3"/>
        <v>2500</v>
      </c>
      <c r="D26" s="17"/>
      <c r="E26" s="17"/>
      <c r="F26" s="17"/>
      <c r="G26" s="111"/>
      <c r="H26" s="106">
        <f t="shared" si="4"/>
        <v>0</v>
      </c>
      <c r="I26" s="111"/>
      <c r="J26" s="106">
        <f t="shared" si="2"/>
        <v>2500</v>
      </c>
      <c r="K26" s="14"/>
    </row>
    <row r="27" spans="1:11">
      <c r="A27" s="17"/>
      <c r="B27" s="110"/>
      <c r="C27" s="106">
        <f t="shared" si="3"/>
        <v>2500</v>
      </c>
      <c r="D27" s="17"/>
      <c r="E27" s="17"/>
      <c r="F27" s="17"/>
      <c r="G27" s="111"/>
      <c r="H27" s="106">
        <f t="shared" si="4"/>
        <v>0</v>
      </c>
      <c r="I27" s="111"/>
      <c r="J27" s="106">
        <f t="shared" si="2"/>
        <v>2500</v>
      </c>
      <c r="K27" s="14"/>
    </row>
    <row r="28" spans="1:11">
      <c r="A28" s="17"/>
      <c r="B28" s="110"/>
      <c r="C28" s="106">
        <f t="shared" si="3"/>
        <v>2500</v>
      </c>
      <c r="D28" s="17"/>
      <c r="E28" s="17"/>
      <c r="F28" s="17"/>
      <c r="G28" s="111"/>
      <c r="H28" s="106">
        <f t="shared" si="4"/>
        <v>0</v>
      </c>
      <c r="I28" s="111"/>
      <c r="J28" s="106">
        <f t="shared" si="2"/>
        <v>2500</v>
      </c>
      <c r="K28" s="14"/>
    </row>
    <row r="29" spans="1:11">
      <c r="A29" s="17"/>
      <c r="B29" s="110"/>
      <c r="C29" s="106">
        <f t="shared" si="3"/>
        <v>2500</v>
      </c>
      <c r="D29" s="17"/>
      <c r="E29" s="17"/>
      <c r="F29" s="17"/>
      <c r="G29" s="111"/>
      <c r="H29" s="106">
        <f t="shared" si="4"/>
        <v>0</v>
      </c>
      <c r="I29" s="111"/>
      <c r="J29" s="106">
        <f t="shared" si="2"/>
        <v>2500</v>
      </c>
      <c r="K29" s="14"/>
    </row>
    <row r="30" spans="1:11">
      <c r="A30" s="17"/>
      <c r="B30" s="110"/>
      <c r="C30" s="106">
        <f t="shared" si="3"/>
        <v>2500</v>
      </c>
      <c r="D30" s="17"/>
      <c r="E30" s="17"/>
      <c r="F30" s="17"/>
      <c r="G30" s="111"/>
      <c r="H30" s="111">
        <f t="shared" ref="H30:H50" si="5">F30*G30</f>
        <v>0</v>
      </c>
      <c r="I30" s="111"/>
      <c r="J30" s="106">
        <f t="shared" si="2"/>
        <v>2500</v>
      </c>
      <c r="K30" s="14"/>
    </row>
    <row r="31" spans="1:11">
      <c r="A31" s="17">
        <v>28</v>
      </c>
      <c r="B31" s="110"/>
      <c r="C31" s="106">
        <f t="shared" si="3"/>
        <v>2500</v>
      </c>
      <c r="D31" s="17"/>
      <c r="E31" s="17"/>
      <c r="F31" s="17"/>
      <c r="G31" s="111"/>
      <c r="H31" s="111">
        <f t="shared" si="5"/>
        <v>0</v>
      </c>
      <c r="I31" s="111"/>
      <c r="J31" s="111">
        <f t="shared" si="2"/>
        <v>2500</v>
      </c>
      <c r="K31" s="14"/>
    </row>
    <row r="32" spans="1:11">
      <c r="A32" s="17">
        <v>29</v>
      </c>
      <c r="B32" s="110"/>
      <c r="C32" s="111">
        <f t="shared" ref="C32:C50" si="6">J31</f>
        <v>2500</v>
      </c>
      <c r="D32" s="17"/>
      <c r="E32" s="17"/>
      <c r="F32" s="17"/>
      <c r="G32" s="111"/>
      <c r="H32" s="111">
        <f t="shared" si="5"/>
        <v>0</v>
      </c>
      <c r="I32" s="111"/>
      <c r="J32" s="111">
        <f t="shared" si="2"/>
        <v>2500</v>
      </c>
      <c r="K32" s="14"/>
    </row>
    <row r="33" spans="1:11">
      <c r="A33" s="17">
        <v>30</v>
      </c>
      <c r="B33" s="110"/>
      <c r="C33" s="111">
        <f t="shared" si="6"/>
        <v>2500</v>
      </c>
      <c r="D33" s="17"/>
      <c r="E33" s="115"/>
      <c r="F33" s="17"/>
      <c r="G33" s="111"/>
      <c r="H33" s="111">
        <f t="shared" si="5"/>
        <v>0</v>
      </c>
      <c r="I33" s="111"/>
      <c r="J33" s="111">
        <f t="shared" si="2"/>
        <v>2500</v>
      </c>
      <c r="K33" s="14"/>
    </row>
    <row r="34" spans="1:11">
      <c r="A34" s="17">
        <v>31</v>
      </c>
      <c r="B34" s="110"/>
      <c r="C34" s="111">
        <f t="shared" si="6"/>
        <v>2500</v>
      </c>
      <c r="D34" s="17"/>
      <c r="E34" s="17"/>
      <c r="F34" s="17"/>
      <c r="G34" s="111"/>
      <c r="H34" s="111">
        <f t="shared" si="5"/>
        <v>0</v>
      </c>
      <c r="I34" s="111"/>
      <c r="J34" s="111">
        <f t="shared" si="2"/>
        <v>2500</v>
      </c>
      <c r="K34" s="14"/>
    </row>
    <row r="35" spans="1:11">
      <c r="A35" s="17">
        <v>32</v>
      </c>
      <c r="B35" s="110"/>
      <c r="C35" s="111">
        <f t="shared" si="6"/>
        <v>2500</v>
      </c>
      <c r="D35" s="17"/>
      <c r="E35" s="17"/>
      <c r="F35" s="17"/>
      <c r="G35" s="111"/>
      <c r="H35" s="111">
        <f t="shared" si="5"/>
        <v>0</v>
      </c>
      <c r="I35" s="111"/>
      <c r="J35" s="111">
        <f t="shared" si="2"/>
        <v>2500</v>
      </c>
      <c r="K35" s="14"/>
    </row>
    <row r="36" spans="1:11">
      <c r="A36" s="17">
        <v>33</v>
      </c>
      <c r="B36" s="110"/>
      <c r="C36" s="111">
        <f t="shared" si="6"/>
        <v>2500</v>
      </c>
      <c r="D36" s="17"/>
      <c r="E36" s="17"/>
      <c r="F36" s="17"/>
      <c r="G36" s="111"/>
      <c r="H36" s="111">
        <f t="shared" si="5"/>
        <v>0</v>
      </c>
      <c r="I36" s="111"/>
      <c r="J36" s="111">
        <f t="shared" si="2"/>
        <v>2500</v>
      </c>
      <c r="K36" s="14"/>
    </row>
    <row r="37" spans="1:11">
      <c r="A37" s="17">
        <v>34</v>
      </c>
      <c r="B37" s="110"/>
      <c r="C37" s="111">
        <f t="shared" si="6"/>
        <v>2500</v>
      </c>
      <c r="D37" s="17"/>
      <c r="E37" s="17"/>
      <c r="F37" s="17"/>
      <c r="G37" s="111"/>
      <c r="H37" s="111">
        <f t="shared" si="5"/>
        <v>0</v>
      </c>
      <c r="I37" s="111"/>
      <c r="J37" s="111">
        <f t="shared" si="2"/>
        <v>2500</v>
      </c>
      <c r="K37" s="14"/>
    </row>
    <row r="38" spans="1:11">
      <c r="A38" s="17">
        <v>35</v>
      </c>
      <c r="B38" s="110"/>
      <c r="C38" s="111">
        <f t="shared" si="6"/>
        <v>2500</v>
      </c>
      <c r="D38" s="17"/>
      <c r="E38" s="17"/>
      <c r="F38" s="17"/>
      <c r="G38" s="111"/>
      <c r="H38" s="111">
        <f t="shared" si="5"/>
        <v>0</v>
      </c>
      <c r="I38" s="111"/>
      <c r="J38" s="111">
        <f t="shared" si="2"/>
        <v>2500</v>
      </c>
      <c r="K38" s="14"/>
    </row>
    <row r="39" spans="1:11">
      <c r="A39" s="17">
        <v>36</v>
      </c>
      <c r="B39" s="110"/>
      <c r="C39" s="111">
        <f t="shared" si="6"/>
        <v>2500</v>
      </c>
      <c r="D39" s="17"/>
      <c r="E39" s="17"/>
      <c r="F39" s="17"/>
      <c r="G39" s="111"/>
      <c r="H39" s="111">
        <f t="shared" si="5"/>
        <v>0</v>
      </c>
      <c r="I39" s="111"/>
      <c r="J39" s="111">
        <f t="shared" si="2"/>
        <v>2500</v>
      </c>
      <c r="K39" s="14"/>
    </row>
    <row r="40" spans="1:11">
      <c r="A40" s="17">
        <v>37</v>
      </c>
      <c r="B40" s="110"/>
      <c r="C40" s="111">
        <f t="shared" si="6"/>
        <v>2500</v>
      </c>
      <c r="D40" s="17"/>
      <c r="E40" s="17"/>
      <c r="F40" s="17"/>
      <c r="G40" s="111"/>
      <c r="H40" s="111">
        <f t="shared" si="5"/>
        <v>0</v>
      </c>
      <c r="I40" s="111"/>
      <c r="J40" s="111">
        <f t="shared" si="2"/>
        <v>2500</v>
      </c>
      <c r="K40" s="14"/>
    </row>
    <row r="41" spans="1:11">
      <c r="A41" s="17">
        <v>38</v>
      </c>
      <c r="B41" s="110"/>
      <c r="C41" s="111">
        <f t="shared" si="6"/>
        <v>2500</v>
      </c>
      <c r="D41" s="17"/>
      <c r="E41" s="17"/>
      <c r="F41" s="17"/>
      <c r="G41" s="111"/>
      <c r="H41" s="111">
        <f t="shared" si="5"/>
        <v>0</v>
      </c>
      <c r="I41" s="111"/>
      <c r="J41" s="111">
        <f t="shared" si="2"/>
        <v>2500</v>
      </c>
      <c r="K41" s="14"/>
    </row>
    <row r="42" spans="1:11">
      <c r="A42" s="17">
        <v>39</v>
      </c>
      <c r="B42" s="110"/>
      <c r="C42" s="111">
        <f t="shared" si="6"/>
        <v>2500</v>
      </c>
      <c r="D42" s="17"/>
      <c r="E42" s="17"/>
      <c r="F42" s="17"/>
      <c r="G42" s="111"/>
      <c r="H42" s="111">
        <f t="shared" si="5"/>
        <v>0</v>
      </c>
      <c r="I42" s="111"/>
      <c r="J42" s="111">
        <f t="shared" si="2"/>
        <v>2500</v>
      </c>
      <c r="K42" s="14"/>
    </row>
    <row r="43" spans="1:11">
      <c r="A43" s="17">
        <v>40</v>
      </c>
      <c r="B43" s="110"/>
      <c r="C43" s="111">
        <f t="shared" si="6"/>
        <v>2500</v>
      </c>
      <c r="D43" s="17"/>
      <c r="E43" s="17"/>
      <c r="F43" s="17"/>
      <c r="G43" s="111"/>
      <c r="H43" s="111">
        <f t="shared" si="5"/>
        <v>0</v>
      </c>
      <c r="I43" s="111"/>
      <c r="J43" s="111">
        <f t="shared" si="2"/>
        <v>2500</v>
      </c>
      <c r="K43" s="14"/>
    </row>
    <row r="44" spans="1:11">
      <c r="A44" s="17">
        <v>41</v>
      </c>
      <c r="B44" s="110"/>
      <c r="C44" s="111">
        <f t="shared" si="6"/>
        <v>2500</v>
      </c>
      <c r="D44" s="17"/>
      <c r="E44" s="17"/>
      <c r="F44" s="17"/>
      <c r="G44" s="111"/>
      <c r="H44" s="111">
        <f t="shared" si="5"/>
        <v>0</v>
      </c>
      <c r="I44" s="111"/>
      <c r="J44" s="111">
        <f t="shared" si="2"/>
        <v>2500</v>
      </c>
      <c r="K44" s="14"/>
    </row>
    <row r="45" spans="1:11">
      <c r="A45" s="17">
        <v>42</v>
      </c>
      <c r="B45" s="110"/>
      <c r="C45" s="111">
        <f t="shared" si="6"/>
        <v>2500</v>
      </c>
      <c r="D45" s="17"/>
      <c r="E45" s="17"/>
      <c r="F45" s="17"/>
      <c r="G45" s="111"/>
      <c r="H45" s="111">
        <f t="shared" si="5"/>
        <v>0</v>
      </c>
      <c r="I45" s="111"/>
      <c r="J45" s="111">
        <f t="shared" si="2"/>
        <v>2500</v>
      </c>
      <c r="K45" s="14"/>
    </row>
    <row r="46" spans="1:11">
      <c r="A46" s="17">
        <v>43</v>
      </c>
      <c r="B46" s="110"/>
      <c r="C46" s="111">
        <f t="shared" si="6"/>
        <v>2500</v>
      </c>
      <c r="D46" s="17"/>
      <c r="E46" s="17"/>
      <c r="F46" s="17"/>
      <c r="G46" s="111"/>
      <c r="H46" s="111">
        <f t="shared" si="5"/>
        <v>0</v>
      </c>
      <c r="I46" s="111"/>
      <c r="J46" s="111">
        <f t="shared" si="2"/>
        <v>2500</v>
      </c>
      <c r="K46" s="14"/>
    </row>
    <row r="47" spans="1:11">
      <c r="A47" s="17">
        <v>44</v>
      </c>
      <c r="B47" s="110"/>
      <c r="C47" s="111">
        <f t="shared" si="6"/>
        <v>2500</v>
      </c>
      <c r="D47" s="17"/>
      <c r="E47" s="17"/>
      <c r="F47" s="17"/>
      <c r="G47" s="111"/>
      <c r="H47" s="111">
        <f t="shared" si="5"/>
        <v>0</v>
      </c>
      <c r="I47" s="111"/>
      <c r="J47" s="111">
        <f t="shared" si="2"/>
        <v>2500</v>
      </c>
      <c r="K47" s="14"/>
    </row>
    <row r="48" spans="1:11">
      <c r="A48" s="17">
        <v>45</v>
      </c>
      <c r="B48" s="110"/>
      <c r="C48" s="111">
        <f t="shared" si="6"/>
        <v>2500</v>
      </c>
      <c r="D48" s="17"/>
      <c r="E48" s="17"/>
      <c r="F48" s="17"/>
      <c r="G48" s="111"/>
      <c r="H48" s="111">
        <f t="shared" si="5"/>
        <v>0</v>
      </c>
      <c r="I48" s="111"/>
      <c r="J48" s="111">
        <f t="shared" si="2"/>
        <v>2500</v>
      </c>
      <c r="K48" s="14"/>
    </row>
    <row r="49" spans="1:11">
      <c r="A49" s="17">
        <v>46</v>
      </c>
      <c r="B49" s="110"/>
      <c r="C49" s="111">
        <f t="shared" si="6"/>
        <v>2500</v>
      </c>
      <c r="D49" s="17"/>
      <c r="E49" s="17"/>
      <c r="F49" s="17"/>
      <c r="G49" s="111"/>
      <c r="H49" s="111">
        <f t="shared" si="5"/>
        <v>0</v>
      </c>
      <c r="I49" s="111"/>
      <c r="J49" s="111">
        <f t="shared" si="2"/>
        <v>2500</v>
      </c>
      <c r="K49" s="14"/>
    </row>
    <row r="50" spans="1:11">
      <c r="A50" s="17">
        <v>47</v>
      </c>
      <c r="B50" s="110"/>
      <c r="C50" s="111">
        <f t="shared" si="6"/>
        <v>2500</v>
      </c>
      <c r="D50" s="17"/>
      <c r="E50" s="17"/>
      <c r="F50" s="17"/>
      <c r="G50" s="111"/>
      <c r="H50" s="111">
        <f t="shared" si="5"/>
        <v>0</v>
      </c>
      <c r="I50" s="111"/>
      <c r="J50" s="111">
        <f t="shared" si="2"/>
        <v>2500</v>
      </c>
      <c r="K50" s="14"/>
    </row>
    <row r="51" spans="1:11" s="3" customFormat="1">
      <c r="A51" s="18"/>
      <c r="B51" s="19"/>
      <c r="C51" s="20"/>
      <c r="D51" s="21" t="s">
        <v>314</v>
      </c>
      <c r="E51" s="18"/>
      <c r="F51" s="18"/>
      <c r="G51" s="20"/>
      <c r="H51" s="20">
        <f>SUM(H4:H50)</f>
        <v>2500</v>
      </c>
      <c r="I51" s="20">
        <f>SUM(I4:I50)</f>
        <v>0</v>
      </c>
      <c r="J51" s="20">
        <f>H51-I51</f>
        <v>2500</v>
      </c>
      <c r="K51" s="25"/>
    </row>
  </sheetData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1"/>
  <sheetViews>
    <sheetView zoomScaleSheetLayoutView="100" workbookViewId="0">
      <selection activeCell="A51" sqref="A51:IV51"/>
    </sheetView>
  </sheetViews>
  <sheetFormatPr defaultRowHeight="14.25"/>
  <cols>
    <col min="1" max="1" width="10.5" style="2" customWidth="1"/>
    <col min="2" max="2" width="15.125" style="5" customWidth="1"/>
    <col min="3" max="3" width="12.125" style="6" customWidth="1"/>
    <col min="4" max="4" width="24.25" style="2" customWidth="1"/>
    <col min="5" max="5" width="7.875" style="2" customWidth="1"/>
    <col min="6" max="6" width="9" style="2" customWidth="1"/>
    <col min="7" max="8" width="13.125" style="6" customWidth="1"/>
    <col min="9" max="9" width="11.5" style="6" customWidth="1"/>
    <col min="10" max="10" width="12.75" style="6" customWidth="1"/>
    <col min="11" max="11" width="11.125" style="34" customWidth="1"/>
    <col min="12" max="16384" width="9" style="34"/>
  </cols>
  <sheetData>
    <row r="1" spans="1:14" ht="20.25">
      <c r="A1" s="429" t="s">
        <v>588</v>
      </c>
      <c r="B1" s="472"/>
      <c r="C1" s="439"/>
      <c r="D1" s="429"/>
      <c r="E1" s="429"/>
      <c r="F1" s="429"/>
      <c r="G1" s="439"/>
      <c r="H1" s="439"/>
      <c r="I1" s="439"/>
      <c r="J1" s="439"/>
    </row>
    <row r="2" spans="1:14" s="7" customFormat="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4" s="7" customFormat="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4" s="7" customFormat="1">
      <c r="A4" s="8">
        <v>10699</v>
      </c>
      <c r="B4" s="12">
        <v>44281</v>
      </c>
      <c r="C4" s="10">
        <v>0</v>
      </c>
      <c r="D4" s="8" t="s">
        <v>440</v>
      </c>
      <c r="E4" s="11">
        <v>50</v>
      </c>
      <c r="F4" s="11">
        <v>30</v>
      </c>
      <c r="G4" s="10">
        <v>100</v>
      </c>
      <c r="H4" s="10">
        <f t="shared" ref="H4:H50" si="0">F4*G4</f>
        <v>3000</v>
      </c>
      <c r="I4" s="22"/>
      <c r="J4" s="10">
        <f>C4+H4-I4</f>
        <v>3000</v>
      </c>
      <c r="K4" s="23" t="s">
        <v>435</v>
      </c>
    </row>
    <row r="5" spans="1:14" s="7" customFormat="1">
      <c r="A5" s="14">
        <v>10702</v>
      </c>
      <c r="B5" s="12">
        <v>44285</v>
      </c>
      <c r="C5" s="10">
        <f t="shared" ref="C5:C50" si="1">J4</f>
        <v>3000</v>
      </c>
      <c r="D5" s="8" t="s">
        <v>553</v>
      </c>
      <c r="E5" s="11" t="s">
        <v>589</v>
      </c>
      <c r="F5" s="11">
        <v>1</v>
      </c>
      <c r="G5" s="10">
        <v>40</v>
      </c>
      <c r="H5" s="10">
        <f t="shared" si="0"/>
        <v>40</v>
      </c>
      <c r="I5" s="22"/>
      <c r="J5" s="10">
        <f>C5+H5-I5</f>
        <v>3040</v>
      </c>
      <c r="K5" s="23" t="s">
        <v>590</v>
      </c>
    </row>
    <row r="6" spans="1:14" s="7" customFormat="1">
      <c r="A6" s="14">
        <v>10702</v>
      </c>
      <c r="B6" s="12">
        <v>44285</v>
      </c>
      <c r="C6" s="10">
        <f t="shared" si="1"/>
        <v>3040</v>
      </c>
      <c r="D6" s="8" t="s">
        <v>556</v>
      </c>
      <c r="E6" s="11" t="s">
        <v>589</v>
      </c>
      <c r="F6" s="11">
        <v>1</v>
      </c>
      <c r="G6" s="10">
        <v>60</v>
      </c>
      <c r="H6" s="10">
        <f t="shared" si="0"/>
        <v>60</v>
      </c>
      <c r="I6" s="22"/>
      <c r="J6" s="10">
        <f>C6+H6-I6</f>
        <v>3100</v>
      </c>
      <c r="K6" s="23" t="s">
        <v>590</v>
      </c>
    </row>
    <row r="7" spans="1:14" s="7" customFormat="1">
      <c r="A7" s="14">
        <v>10702</v>
      </c>
      <c r="B7" s="12">
        <v>44285</v>
      </c>
      <c r="C7" s="10">
        <f t="shared" si="1"/>
        <v>3100</v>
      </c>
      <c r="D7" s="8" t="s">
        <v>557</v>
      </c>
      <c r="E7" s="11" t="s">
        <v>591</v>
      </c>
      <c r="F7" s="11">
        <v>1</v>
      </c>
      <c r="G7" s="10">
        <v>75</v>
      </c>
      <c r="H7" s="10">
        <f t="shared" si="0"/>
        <v>75</v>
      </c>
      <c r="I7" s="22"/>
      <c r="J7" s="10">
        <f>C7+H7-I7</f>
        <v>3175</v>
      </c>
      <c r="K7" s="23" t="s">
        <v>590</v>
      </c>
    </row>
    <row r="8" spans="1:14" s="7" customFormat="1">
      <c r="A8" s="14">
        <v>10702</v>
      </c>
      <c r="B8" s="12">
        <v>44285</v>
      </c>
      <c r="C8" s="10">
        <f t="shared" si="1"/>
        <v>3175</v>
      </c>
      <c r="D8" s="8" t="s">
        <v>592</v>
      </c>
      <c r="E8" s="11" t="s">
        <v>591</v>
      </c>
      <c r="F8" s="11">
        <v>1</v>
      </c>
      <c r="G8" s="10">
        <v>100</v>
      </c>
      <c r="H8" s="10">
        <f t="shared" si="0"/>
        <v>100</v>
      </c>
      <c r="I8" s="22"/>
      <c r="J8" s="10">
        <f t="shared" ref="J8:J17" si="2">C8+H8-I8</f>
        <v>3275</v>
      </c>
      <c r="K8" s="23" t="s">
        <v>590</v>
      </c>
    </row>
    <row r="9" spans="1:14" s="7" customFormat="1">
      <c r="A9" s="15">
        <v>10802</v>
      </c>
      <c r="B9" s="12">
        <v>44337</v>
      </c>
      <c r="C9" s="10">
        <f t="shared" si="1"/>
        <v>3275</v>
      </c>
      <c r="D9" s="8" t="s">
        <v>593</v>
      </c>
      <c r="E9" s="11">
        <v>25</v>
      </c>
      <c r="F9" s="11">
        <v>4</v>
      </c>
      <c r="G9" s="10">
        <v>125</v>
      </c>
      <c r="H9" s="10">
        <f t="shared" si="0"/>
        <v>500</v>
      </c>
      <c r="I9" s="202"/>
      <c r="J9" s="10">
        <f t="shared" si="2"/>
        <v>3775</v>
      </c>
      <c r="K9" s="23"/>
    </row>
    <row r="10" spans="1:14" s="1" customFormat="1">
      <c r="A10" s="15"/>
      <c r="B10" s="16">
        <v>44337</v>
      </c>
      <c r="C10" s="10">
        <f t="shared" si="1"/>
        <v>3775</v>
      </c>
      <c r="D10" s="31" t="s">
        <v>594</v>
      </c>
      <c r="E10" s="32"/>
      <c r="F10" s="32"/>
      <c r="G10" s="22"/>
      <c r="H10" s="10">
        <v>-100</v>
      </c>
      <c r="I10" s="204"/>
      <c r="J10" s="10">
        <f t="shared" si="2"/>
        <v>3675</v>
      </c>
      <c r="K10" s="24"/>
    </row>
    <row r="11" spans="1:14" s="7" customFormat="1">
      <c r="A11" s="14">
        <v>10844</v>
      </c>
      <c r="B11" s="12">
        <v>44370</v>
      </c>
      <c r="C11" s="10">
        <f t="shared" si="1"/>
        <v>3675</v>
      </c>
      <c r="D11" s="8" t="s">
        <v>595</v>
      </c>
      <c r="E11" s="11">
        <v>5</v>
      </c>
      <c r="F11" s="11">
        <v>1</v>
      </c>
      <c r="G11" s="10">
        <v>60</v>
      </c>
      <c r="H11" s="10">
        <f t="shared" si="0"/>
        <v>60</v>
      </c>
      <c r="I11" s="22"/>
      <c r="J11" s="10">
        <f t="shared" si="2"/>
        <v>3735</v>
      </c>
      <c r="K11" s="23"/>
    </row>
    <row r="12" spans="1:14" s="7" customFormat="1">
      <c r="A12" s="14"/>
      <c r="B12" s="12">
        <v>44363</v>
      </c>
      <c r="C12" s="10">
        <f t="shared" si="1"/>
        <v>3735</v>
      </c>
      <c r="D12" s="211" t="s">
        <v>596</v>
      </c>
      <c r="E12" s="11"/>
      <c r="F12" s="11"/>
      <c r="G12" s="10"/>
      <c r="H12" s="10">
        <f t="shared" si="0"/>
        <v>0</v>
      </c>
      <c r="I12" s="22">
        <v>3670</v>
      </c>
      <c r="J12" s="10">
        <f t="shared" si="2"/>
        <v>65</v>
      </c>
      <c r="K12" s="23"/>
    </row>
    <row r="13" spans="1:14" s="7" customFormat="1">
      <c r="A13" s="14"/>
      <c r="B13" s="12"/>
      <c r="C13" s="10">
        <f t="shared" si="1"/>
        <v>65</v>
      </c>
      <c r="D13" s="207" t="s">
        <v>597</v>
      </c>
      <c r="E13" s="11"/>
      <c r="F13" s="11"/>
      <c r="G13" s="10"/>
      <c r="H13" s="10">
        <v>-5</v>
      </c>
      <c r="I13" s="22"/>
      <c r="J13" s="10">
        <f t="shared" si="2"/>
        <v>60</v>
      </c>
      <c r="K13" s="23"/>
      <c r="M13" s="141"/>
      <c r="N13" s="141"/>
    </row>
    <row r="14" spans="1:14" s="7" customFormat="1">
      <c r="A14" s="8"/>
      <c r="B14" s="12"/>
      <c r="C14" s="10">
        <f t="shared" si="1"/>
        <v>60</v>
      </c>
      <c r="D14" s="8"/>
      <c r="E14" s="11"/>
      <c r="F14" s="11"/>
      <c r="G14" s="10"/>
      <c r="H14" s="10">
        <f t="shared" si="0"/>
        <v>0</v>
      </c>
      <c r="I14" s="10"/>
      <c r="J14" s="10">
        <f t="shared" si="2"/>
        <v>60</v>
      </c>
      <c r="K14" s="23"/>
      <c r="M14" s="141"/>
      <c r="N14" s="141"/>
    </row>
    <row r="15" spans="1:14" s="7" customFormat="1">
      <c r="A15" s="8"/>
      <c r="B15" s="12"/>
      <c r="C15" s="10">
        <f t="shared" si="1"/>
        <v>60</v>
      </c>
      <c r="D15" s="8"/>
      <c r="E15" s="11"/>
      <c r="F15" s="11"/>
      <c r="G15" s="10"/>
      <c r="H15" s="10">
        <f t="shared" si="0"/>
        <v>0</v>
      </c>
      <c r="I15" s="10"/>
      <c r="J15" s="10">
        <f t="shared" si="2"/>
        <v>60</v>
      </c>
      <c r="K15" s="23"/>
    </row>
    <row r="16" spans="1:14" s="7" customFormat="1">
      <c r="A16" s="8"/>
      <c r="B16" s="12"/>
      <c r="C16" s="10">
        <f t="shared" si="1"/>
        <v>60</v>
      </c>
      <c r="D16" s="8"/>
      <c r="E16" s="11"/>
      <c r="F16" s="11"/>
      <c r="G16" s="10"/>
      <c r="H16" s="10">
        <f t="shared" si="0"/>
        <v>0</v>
      </c>
      <c r="I16" s="10"/>
      <c r="J16" s="10">
        <f t="shared" si="2"/>
        <v>60</v>
      </c>
      <c r="K16" s="23"/>
    </row>
    <row r="17" spans="1:11" s="7" customFormat="1">
      <c r="A17" s="14"/>
      <c r="B17" s="12"/>
      <c r="C17" s="10">
        <f t="shared" si="1"/>
        <v>60</v>
      </c>
      <c r="D17" s="8"/>
      <c r="E17" s="11"/>
      <c r="F17" s="11"/>
      <c r="G17" s="10"/>
      <c r="H17" s="10">
        <f t="shared" si="0"/>
        <v>0</v>
      </c>
      <c r="I17" s="10"/>
      <c r="J17" s="10">
        <f t="shared" si="2"/>
        <v>60</v>
      </c>
      <c r="K17" s="23"/>
    </row>
    <row r="18" spans="1:11" s="7" customFormat="1">
      <c r="A18" s="8"/>
      <c r="B18" s="12"/>
      <c r="C18" s="10">
        <f t="shared" ref="C18:C31" si="3">J17</f>
        <v>60</v>
      </c>
      <c r="D18" s="8"/>
      <c r="E18" s="11"/>
      <c r="F18" s="11"/>
      <c r="G18" s="10"/>
      <c r="H18" s="10">
        <f t="shared" ref="H18:H31" si="4">F18*G18</f>
        <v>0</v>
      </c>
      <c r="I18" s="10"/>
      <c r="J18" s="10">
        <f t="shared" ref="J18:J31" si="5">C18+H18-I18</f>
        <v>60</v>
      </c>
      <c r="K18" s="23"/>
    </row>
    <row r="19" spans="1:11" s="7" customFormat="1">
      <c r="A19" s="8"/>
      <c r="B19" s="12"/>
      <c r="C19" s="10">
        <f t="shared" si="3"/>
        <v>60</v>
      </c>
      <c r="D19" s="8"/>
      <c r="E19" s="11"/>
      <c r="F19" s="11"/>
      <c r="G19" s="10"/>
      <c r="H19" s="10">
        <f t="shared" si="4"/>
        <v>0</v>
      </c>
      <c r="I19" s="10"/>
      <c r="J19" s="10">
        <f t="shared" si="5"/>
        <v>60</v>
      </c>
      <c r="K19" s="23"/>
    </row>
    <row r="20" spans="1:11" s="7" customFormat="1">
      <c r="A20" s="14"/>
      <c r="B20" s="12"/>
      <c r="C20" s="10">
        <f t="shared" si="3"/>
        <v>60</v>
      </c>
      <c r="D20" s="8"/>
      <c r="E20" s="11"/>
      <c r="F20" s="11"/>
      <c r="G20" s="10"/>
      <c r="H20" s="10">
        <f t="shared" si="4"/>
        <v>0</v>
      </c>
      <c r="I20" s="10"/>
      <c r="J20" s="10">
        <f t="shared" si="5"/>
        <v>60</v>
      </c>
      <c r="K20" s="23"/>
    </row>
    <row r="21" spans="1:11" s="7" customFormat="1">
      <c r="A21" s="8"/>
      <c r="B21" s="12"/>
      <c r="C21" s="10">
        <f t="shared" si="3"/>
        <v>60</v>
      </c>
      <c r="D21" s="8"/>
      <c r="E21" s="11"/>
      <c r="F21" s="11"/>
      <c r="G21" s="10"/>
      <c r="H21" s="10">
        <f t="shared" si="4"/>
        <v>0</v>
      </c>
      <c r="I21" s="10"/>
      <c r="J21" s="10">
        <f t="shared" si="5"/>
        <v>60</v>
      </c>
      <c r="K21" s="23"/>
    </row>
    <row r="22" spans="1:11" s="7" customFormat="1">
      <c r="A22" s="8"/>
      <c r="B22" s="12"/>
      <c r="C22" s="10">
        <f t="shared" si="3"/>
        <v>60</v>
      </c>
      <c r="D22" s="8"/>
      <c r="E22" s="11"/>
      <c r="F22" s="11"/>
      <c r="G22" s="10"/>
      <c r="H22" s="10">
        <f t="shared" si="4"/>
        <v>0</v>
      </c>
      <c r="I22" s="10"/>
      <c r="J22" s="10">
        <f t="shared" si="5"/>
        <v>60</v>
      </c>
      <c r="K22" s="23"/>
    </row>
    <row r="23" spans="1:11" s="7" customFormat="1">
      <c r="A23" s="14"/>
      <c r="B23" s="12"/>
      <c r="C23" s="10">
        <f t="shared" si="3"/>
        <v>60</v>
      </c>
      <c r="D23" s="8"/>
      <c r="E23" s="11"/>
      <c r="F23" s="11"/>
      <c r="G23" s="10"/>
      <c r="H23" s="10">
        <f t="shared" si="4"/>
        <v>0</v>
      </c>
      <c r="I23" s="10"/>
      <c r="J23" s="10">
        <f t="shared" si="5"/>
        <v>60</v>
      </c>
      <c r="K23" s="23"/>
    </row>
    <row r="24" spans="1:11" s="7" customFormat="1">
      <c r="A24" s="8"/>
      <c r="B24" s="12"/>
      <c r="C24" s="10">
        <f t="shared" si="3"/>
        <v>60</v>
      </c>
      <c r="D24" s="8"/>
      <c r="E24" s="11"/>
      <c r="F24" s="11"/>
      <c r="G24" s="10"/>
      <c r="H24" s="10">
        <f t="shared" si="4"/>
        <v>0</v>
      </c>
      <c r="I24" s="10"/>
      <c r="J24" s="10">
        <f t="shared" si="5"/>
        <v>60</v>
      </c>
      <c r="K24" s="23"/>
    </row>
    <row r="25" spans="1:11" s="7" customFormat="1">
      <c r="A25" s="8"/>
      <c r="B25" s="12"/>
      <c r="C25" s="10">
        <f t="shared" si="3"/>
        <v>60</v>
      </c>
      <c r="D25" s="8"/>
      <c r="E25" s="11"/>
      <c r="F25" s="11"/>
      <c r="G25" s="10"/>
      <c r="H25" s="10">
        <f t="shared" si="4"/>
        <v>0</v>
      </c>
      <c r="I25" s="10"/>
      <c r="J25" s="10">
        <f t="shared" si="5"/>
        <v>60</v>
      </c>
      <c r="K25" s="23"/>
    </row>
    <row r="26" spans="1:11" s="7" customFormat="1">
      <c r="A26" s="14"/>
      <c r="B26" s="12"/>
      <c r="C26" s="10">
        <f t="shared" si="3"/>
        <v>60</v>
      </c>
      <c r="D26" s="8"/>
      <c r="E26" s="11"/>
      <c r="F26" s="11"/>
      <c r="G26" s="10"/>
      <c r="H26" s="10">
        <f t="shared" si="4"/>
        <v>0</v>
      </c>
      <c r="I26" s="10"/>
      <c r="J26" s="10">
        <f t="shared" si="5"/>
        <v>60</v>
      </c>
      <c r="K26" s="23"/>
    </row>
    <row r="27" spans="1:11" s="7" customFormat="1">
      <c r="A27" s="8"/>
      <c r="B27" s="12"/>
      <c r="C27" s="10">
        <f t="shared" si="3"/>
        <v>60</v>
      </c>
      <c r="D27" s="8"/>
      <c r="E27" s="11"/>
      <c r="F27" s="11"/>
      <c r="G27" s="10"/>
      <c r="H27" s="10">
        <f t="shared" si="4"/>
        <v>0</v>
      </c>
      <c r="I27" s="10"/>
      <c r="J27" s="10">
        <f t="shared" si="5"/>
        <v>60</v>
      </c>
      <c r="K27" s="23"/>
    </row>
    <row r="28" spans="1:11" s="7" customFormat="1">
      <c r="A28" s="8"/>
      <c r="B28" s="12"/>
      <c r="C28" s="10">
        <f t="shared" si="3"/>
        <v>60</v>
      </c>
      <c r="D28" s="8"/>
      <c r="E28" s="11"/>
      <c r="F28" s="11"/>
      <c r="G28" s="10"/>
      <c r="H28" s="10">
        <f t="shared" si="4"/>
        <v>0</v>
      </c>
      <c r="I28" s="10"/>
      <c r="J28" s="10">
        <f t="shared" si="5"/>
        <v>60</v>
      </c>
      <c r="K28" s="23"/>
    </row>
    <row r="29" spans="1:11" s="7" customFormat="1">
      <c r="A29" s="14"/>
      <c r="B29" s="12"/>
      <c r="C29" s="10">
        <f t="shared" si="3"/>
        <v>60</v>
      </c>
      <c r="D29" s="8"/>
      <c r="E29" s="11"/>
      <c r="F29" s="11"/>
      <c r="G29" s="10"/>
      <c r="H29" s="10">
        <f t="shared" si="4"/>
        <v>0</v>
      </c>
      <c r="I29" s="10"/>
      <c r="J29" s="10">
        <f t="shared" si="5"/>
        <v>60</v>
      </c>
      <c r="K29" s="23"/>
    </row>
    <row r="30" spans="1:11" s="7" customFormat="1">
      <c r="A30" s="8"/>
      <c r="B30" s="12"/>
      <c r="C30" s="10">
        <f t="shared" si="3"/>
        <v>60</v>
      </c>
      <c r="D30" s="8"/>
      <c r="E30" s="11"/>
      <c r="F30" s="11"/>
      <c r="G30" s="10"/>
      <c r="H30" s="10">
        <f t="shared" si="4"/>
        <v>0</v>
      </c>
      <c r="I30" s="10"/>
      <c r="J30" s="10">
        <f t="shared" si="5"/>
        <v>60</v>
      </c>
      <c r="K30" s="23"/>
    </row>
    <row r="31" spans="1:11" s="7" customFormat="1">
      <c r="A31" s="8"/>
      <c r="B31" s="12"/>
      <c r="C31" s="10">
        <f t="shared" si="3"/>
        <v>60</v>
      </c>
      <c r="D31" s="8"/>
      <c r="E31" s="11"/>
      <c r="F31" s="11"/>
      <c r="G31" s="10"/>
      <c r="H31" s="10">
        <f t="shared" si="4"/>
        <v>0</v>
      </c>
      <c r="I31" s="10"/>
      <c r="J31" s="10">
        <f t="shared" si="5"/>
        <v>60</v>
      </c>
      <c r="K31" s="23"/>
    </row>
    <row r="32" spans="1:11" s="7" customFormat="1">
      <c r="A32" s="8"/>
      <c r="B32" s="12"/>
      <c r="C32" s="10">
        <f t="shared" si="1"/>
        <v>60</v>
      </c>
      <c r="D32" s="8"/>
      <c r="E32" s="11"/>
      <c r="F32" s="11"/>
      <c r="G32" s="10"/>
      <c r="H32" s="10">
        <f t="shared" si="0"/>
        <v>0</v>
      </c>
      <c r="I32" s="10"/>
      <c r="J32" s="10">
        <f t="shared" ref="J32:J50" si="6">C32+H32-I32</f>
        <v>60</v>
      </c>
      <c r="K32" s="23"/>
    </row>
    <row r="33" spans="1:11" s="7" customFormat="1">
      <c r="A33" s="8"/>
      <c r="B33" s="12"/>
      <c r="C33" s="10">
        <f t="shared" si="1"/>
        <v>60</v>
      </c>
      <c r="D33" s="8"/>
      <c r="E33" s="11"/>
      <c r="F33" s="11"/>
      <c r="G33" s="10"/>
      <c r="H33" s="10">
        <f t="shared" si="0"/>
        <v>0</v>
      </c>
      <c r="I33" s="10"/>
      <c r="J33" s="10">
        <f t="shared" si="6"/>
        <v>60</v>
      </c>
      <c r="K33" s="23"/>
    </row>
    <row r="34" spans="1:11" s="7" customFormat="1">
      <c r="A34" s="8"/>
      <c r="B34" s="12"/>
      <c r="C34" s="10">
        <f t="shared" si="1"/>
        <v>60</v>
      </c>
      <c r="D34" s="8"/>
      <c r="E34" s="11"/>
      <c r="F34" s="11"/>
      <c r="G34" s="10"/>
      <c r="H34" s="10">
        <f t="shared" si="0"/>
        <v>0</v>
      </c>
      <c r="I34" s="10"/>
      <c r="J34" s="10">
        <f t="shared" si="6"/>
        <v>60</v>
      </c>
      <c r="K34" s="23"/>
    </row>
    <row r="35" spans="1:11" s="7" customFormat="1">
      <c r="A35" s="8"/>
      <c r="B35" s="12"/>
      <c r="C35" s="10">
        <f t="shared" si="1"/>
        <v>60</v>
      </c>
      <c r="D35" s="8"/>
      <c r="E35" s="11"/>
      <c r="F35" s="11"/>
      <c r="G35" s="10"/>
      <c r="H35" s="10">
        <f t="shared" si="0"/>
        <v>0</v>
      </c>
      <c r="I35" s="10"/>
      <c r="J35" s="10">
        <f t="shared" si="6"/>
        <v>60</v>
      </c>
      <c r="K35" s="23"/>
    </row>
    <row r="36" spans="1:11" s="7" customFormat="1">
      <c r="A36" s="8"/>
      <c r="B36" s="12"/>
      <c r="C36" s="10">
        <f t="shared" si="1"/>
        <v>60</v>
      </c>
      <c r="D36" s="8"/>
      <c r="E36" s="11"/>
      <c r="F36" s="11"/>
      <c r="G36" s="10"/>
      <c r="H36" s="10">
        <f t="shared" si="0"/>
        <v>0</v>
      </c>
      <c r="I36" s="10"/>
      <c r="J36" s="10">
        <f t="shared" si="6"/>
        <v>60</v>
      </c>
      <c r="K36" s="23"/>
    </row>
    <row r="37" spans="1:11" s="7" customFormat="1">
      <c r="A37" s="8"/>
      <c r="B37" s="12"/>
      <c r="C37" s="10">
        <f t="shared" si="1"/>
        <v>60</v>
      </c>
      <c r="D37" s="8"/>
      <c r="E37" s="11"/>
      <c r="F37" s="11"/>
      <c r="G37" s="10"/>
      <c r="H37" s="10">
        <f t="shared" si="0"/>
        <v>0</v>
      </c>
      <c r="I37" s="10"/>
      <c r="J37" s="10">
        <f t="shared" si="6"/>
        <v>60</v>
      </c>
      <c r="K37" s="23"/>
    </row>
    <row r="38" spans="1:11" s="7" customFormat="1">
      <c r="A38" s="8"/>
      <c r="B38" s="12"/>
      <c r="C38" s="10">
        <f t="shared" si="1"/>
        <v>60</v>
      </c>
      <c r="D38" s="8"/>
      <c r="E38" s="11"/>
      <c r="F38" s="11"/>
      <c r="G38" s="10"/>
      <c r="H38" s="10">
        <f t="shared" si="0"/>
        <v>0</v>
      </c>
      <c r="I38" s="10"/>
      <c r="J38" s="10">
        <f t="shared" si="6"/>
        <v>60</v>
      </c>
      <c r="K38" s="23"/>
    </row>
    <row r="39" spans="1:11" s="7" customFormat="1">
      <c r="A39" s="8"/>
      <c r="B39" s="12"/>
      <c r="C39" s="10">
        <f t="shared" si="1"/>
        <v>60</v>
      </c>
      <c r="D39" s="8"/>
      <c r="E39" s="11"/>
      <c r="F39" s="11"/>
      <c r="G39" s="10"/>
      <c r="H39" s="10">
        <f t="shared" si="0"/>
        <v>0</v>
      </c>
      <c r="I39" s="10"/>
      <c r="J39" s="10">
        <f t="shared" si="6"/>
        <v>60</v>
      </c>
      <c r="K39" s="23"/>
    </row>
    <row r="40" spans="1:11" s="7" customFormat="1">
      <c r="A40" s="8"/>
      <c r="B40" s="12"/>
      <c r="C40" s="10">
        <f t="shared" si="1"/>
        <v>60</v>
      </c>
      <c r="D40" s="8"/>
      <c r="E40" s="11"/>
      <c r="F40" s="11"/>
      <c r="G40" s="10"/>
      <c r="H40" s="10">
        <f t="shared" si="0"/>
        <v>0</v>
      </c>
      <c r="I40" s="10"/>
      <c r="J40" s="10">
        <f t="shared" si="6"/>
        <v>60</v>
      </c>
      <c r="K40" s="23"/>
    </row>
    <row r="41" spans="1:11" s="7" customFormat="1">
      <c r="A41" s="8"/>
      <c r="B41" s="12"/>
      <c r="C41" s="10">
        <f t="shared" si="1"/>
        <v>60</v>
      </c>
      <c r="D41" s="8"/>
      <c r="E41" s="11"/>
      <c r="F41" s="11"/>
      <c r="G41" s="10"/>
      <c r="H41" s="10">
        <f t="shared" si="0"/>
        <v>0</v>
      </c>
      <c r="I41" s="10"/>
      <c r="J41" s="10">
        <f t="shared" si="6"/>
        <v>60</v>
      </c>
      <c r="K41" s="23"/>
    </row>
    <row r="42" spans="1:11" s="7" customFormat="1">
      <c r="A42" s="8"/>
      <c r="B42" s="12"/>
      <c r="C42" s="10">
        <f t="shared" si="1"/>
        <v>60</v>
      </c>
      <c r="D42" s="8"/>
      <c r="E42" s="11"/>
      <c r="F42" s="11"/>
      <c r="G42" s="10"/>
      <c r="H42" s="10">
        <f t="shared" si="0"/>
        <v>0</v>
      </c>
      <c r="I42" s="10"/>
      <c r="J42" s="10">
        <f t="shared" si="6"/>
        <v>60</v>
      </c>
      <c r="K42" s="23"/>
    </row>
    <row r="43" spans="1:11" s="7" customFormat="1">
      <c r="A43" s="8"/>
      <c r="B43" s="12"/>
      <c r="C43" s="10">
        <f t="shared" si="1"/>
        <v>60</v>
      </c>
      <c r="D43" s="8"/>
      <c r="E43" s="11"/>
      <c r="F43" s="11"/>
      <c r="G43" s="10"/>
      <c r="H43" s="10">
        <f t="shared" si="0"/>
        <v>0</v>
      </c>
      <c r="I43" s="10"/>
      <c r="J43" s="10">
        <f t="shared" si="6"/>
        <v>60</v>
      </c>
      <c r="K43" s="23"/>
    </row>
    <row r="44" spans="1:11" s="7" customFormat="1">
      <c r="A44" s="8"/>
      <c r="B44" s="12"/>
      <c r="C44" s="10">
        <f t="shared" si="1"/>
        <v>60</v>
      </c>
      <c r="D44" s="8"/>
      <c r="E44" s="11"/>
      <c r="F44" s="11"/>
      <c r="G44" s="10"/>
      <c r="H44" s="10">
        <f t="shared" si="0"/>
        <v>0</v>
      </c>
      <c r="I44" s="10"/>
      <c r="J44" s="10">
        <f t="shared" si="6"/>
        <v>60</v>
      </c>
      <c r="K44" s="23"/>
    </row>
    <row r="45" spans="1:11" s="7" customFormat="1">
      <c r="A45" s="8"/>
      <c r="B45" s="12"/>
      <c r="C45" s="10">
        <f t="shared" si="1"/>
        <v>60</v>
      </c>
      <c r="D45" s="8"/>
      <c r="E45" s="11"/>
      <c r="F45" s="11"/>
      <c r="G45" s="10"/>
      <c r="H45" s="10">
        <f t="shared" si="0"/>
        <v>0</v>
      </c>
      <c r="I45" s="10"/>
      <c r="J45" s="10">
        <f t="shared" si="6"/>
        <v>60</v>
      </c>
      <c r="K45" s="23"/>
    </row>
    <row r="46" spans="1:11" s="7" customFormat="1">
      <c r="A46" s="8"/>
      <c r="B46" s="12"/>
      <c r="C46" s="10">
        <f t="shared" si="1"/>
        <v>60</v>
      </c>
      <c r="D46" s="8"/>
      <c r="E46" s="11"/>
      <c r="F46" s="11"/>
      <c r="G46" s="10"/>
      <c r="H46" s="10">
        <f t="shared" si="0"/>
        <v>0</v>
      </c>
      <c r="I46" s="10"/>
      <c r="J46" s="10">
        <f t="shared" si="6"/>
        <v>60</v>
      </c>
      <c r="K46" s="23"/>
    </row>
    <row r="47" spans="1:11" s="7" customFormat="1">
      <c r="A47" s="8"/>
      <c r="B47" s="12"/>
      <c r="C47" s="10">
        <f t="shared" si="1"/>
        <v>60</v>
      </c>
      <c r="D47" s="8"/>
      <c r="E47" s="11"/>
      <c r="F47" s="11"/>
      <c r="G47" s="10"/>
      <c r="H47" s="10">
        <f t="shared" si="0"/>
        <v>0</v>
      </c>
      <c r="I47" s="10"/>
      <c r="J47" s="10">
        <f t="shared" si="6"/>
        <v>60</v>
      </c>
      <c r="K47" s="23"/>
    </row>
    <row r="48" spans="1:11" s="7" customFormat="1">
      <c r="A48" s="8"/>
      <c r="B48" s="12"/>
      <c r="C48" s="10">
        <f t="shared" si="1"/>
        <v>60</v>
      </c>
      <c r="D48" s="8"/>
      <c r="E48" s="11"/>
      <c r="F48" s="11"/>
      <c r="G48" s="10"/>
      <c r="H48" s="10">
        <f t="shared" si="0"/>
        <v>0</v>
      </c>
      <c r="I48" s="10"/>
      <c r="J48" s="10">
        <f t="shared" si="6"/>
        <v>60</v>
      </c>
      <c r="K48" s="23"/>
    </row>
    <row r="49" spans="1:11" s="7" customFormat="1">
      <c r="A49" s="8"/>
      <c r="B49" s="12"/>
      <c r="C49" s="10">
        <f t="shared" si="1"/>
        <v>60</v>
      </c>
      <c r="D49" s="8"/>
      <c r="E49" s="11"/>
      <c r="F49" s="11"/>
      <c r="G49" s="10"/>
      <c r="H49" s="10">
        <f t="shared" si="0"/>
        <v>0</v>
      </c>
      <c r="I49" s="10"/>
      <c r="J49" s="10">
        <f t="shared" si="6"/>
        <v>60</v>
      </c>
      <c r="K49" s="23"/>
    </row>
    <row r="50" spans="1:11" s="7" customFormat="1">
      <c r="A50" s="8"/>
      <c r="B50" s="12"/>
      <c r="C50" s="10">
        <f t="shared" si="1"/>
        <v>60</v>
      </c>
      <c r="D50" s="8"/>
      <c r="E50" s="11"/>
      <c r="F50" s="11"/>
      <c r="G50" s="10"/>
      <c r="H50" s="10">
        <f t="shared" si="0"/>
        <v>0</v>
      </c>
      <c r="I50" s="10"/>
      <c r="J50" s="10">
        <f t="shared" si="6"/>
        <v>60</v>
      </c>
      <c r="K50" s="23"/>
    </row>
    <row r="51" spans="1:11" s="3" customFormat="1">
      <c r="A51" s="18"/>
      <c r="B51" s="19"/>
      <c r="C51" s="20"/>
      <c r="D51" s="21" t="s">
        <v>314</v>
      </c>
      <c r="E51" s="18"/>
      <c r="F51" s="18"/>
      <c r="G51" s="20"/>
      <c r="H51" s="20">
        <f>SUM(H4:H50)</f>
        <v>3730</v>
      </c>
      <c r="I51" s="20">
        <f>SUM(I4:I50)</f>
        <v>3670</v>
      </c>
      <c r="J51" s="20">
        <f>H51-I51</f>
        <v>60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A51" sqref="A51:IV51"/>
    </sheetView>
  </sheetViews>
  <sheetFormatPr defaultRowHeight="14.25"/>
  <cols>
    <col min="1" max="1" width="23" style="2" customWidth="1"/>
    <col min="2" max="2" width="10.625" style="5" customWidth="1"/>
    <col min="3" max="3" width="13.625" style="65" customWidth="1"/>
    <col min="4" max="4" width="20.625" style="2" customWidth="1"/>
    <col min="5" max="5" width="9.125" style="2" customWidth="1"/>
    <col min="6" max="6" width="9" style="2" customWidth="1"/>
    <col min="7" max="7" width="13.375" style="65" customWidth="1"/>
    <col min="8" max="8" width="12.875" style="65" customWidth="1"/>
    <col min="9" max="9" width="12.5" style="65" customWidth="1"/>
    <col min="10" max="10" width="12.75" style="65" customWidth="1"/>
    <col min="11" max="11" width="12.625" style="118" customWidth="1"/>
    <col min="12" max="16384" width="9" style="118"/>
  </cols>
  <sheetData>
    <row r="1" spans="1:11" ht="20.25">
      <c r="A1" s="429" t="s">
        <v>598</v>
      </c>
      <c r="B1" s="472"/>
      <c r="C1" s="404"/>
      <c r="D1" s="429"/>
      <c r="E1" s="429"/>
      <c r="F1" s="429"/>
      <c r="G1" s="404"/>
      <c r="H1" s="404"/>
      <c r="I1" s="404"/>
      <c r="J1" s="404"/>
    </row>
    <row r="2" spans="1:11" s="2" customFormat="1">
      <c r="A2" s="453" t="s">
        <v>1</v>
      </c>
      <c r="B2" s="454" t="s">
        <v>331</v>
      </c>
      <c r="C2" s="407" t="s">
        <v>356</v>
      </c>
      <c r="D2" s="406" t="s">
        <v>332</v>
      </c>
      <c r="E2" s="406" t="s">
        <v>333</v>
      </c>
      <c r="F2" s="406" t="s">
        <v>334</v>
      </c>
      <c r="G2" s="407"/>
      <c r="H2" s="407"/>
      <c r="I2" s="69" t="s">
        <v>329</v>
      </c>
      <c r="J2" s="407" t="s">
        <v>335</v>
      </c>
      <c r="K2" s="408" t="s">
        <v>396</v>
      </c>
    </row>
    <row r="3" spans="1:11" s="2" customFormat="1">
      <c r="A3" s="453"/>
      <c r="B3" s="454"/>
      <c r="C3" s="407"/>
      <c r="D3" s="406"/>
      <c r="E3" s="406"/>
      <c r="F3" s="11" t="s">
        <v>336</v>
      </c>
      <c r="G3" s="69" t="s">
        <v>337</v>
      </c>
      <c r="H3" s="69" t="s">
        <v>338</v>
      </c>
      <c r="I3" s="69" t="s">
        <v>338</v>
      </c>
      <c r="J3" s="407"/>
      <c r="K3" s="409"/>
    </row>
    <row r="4" spans="1:11" s="2" customFormat="1">
      <c r="A4" s="8">
        <v>10664</v>
      </c>
      <c r="B4" s="12">
        <v>44261</v>
      </c>
      <c r="C4" s="69">
        <v>0</v>
      </c>
      <c r="D4" s="8" t="s">
        <v>410</v>
      </c>
      <c r="E4" s="11">
        <v>25</v>
      </c>
      <c r="F4" s="11">
        <v>100</v>
      </c>
      <c r="G4" s="69">
        <v>100</v>
      </c>
      <c r="H4" s="20">
        <f t="shared" ref="H4:H50" si="0">F4*G4</f>
        <v>10000</v>
      </c>
      <c r="I4" s="119"/>
      <c r="J4" s="69">
        <f>C4+H4-I4</f>
        <v>10000</v>
      </c>
      <c r="K4" s="11"/>
    </row>
    <row r="5" spans="1:11" s="2" customFormat="1">
      <c r="A5" s="8"/>
      <c r="B5" s="12">
        <v>44258</v>
      </c>
      <c r="C5" s="69">
        <f>J4</f>
        <v>10000</v>
      </c>
      <c r="D5" s="8" t="s">
        <v>599</v>
      </c>
      <c r="E5" s="11"/>
      <c r="F5" s="11"/>
      <c r="G5" s="69"/>
      <c r="H5" s="20"/>
      <c r="I5" s="119">
        <v>1000</v>
      </c>
      <c r="J5" s="69">
        <f t="shared" ref="J5:J25" si="1">C5+H5-I5</f>
        <v>9000</v>
      </c>
      <c r="K5" s="11"/>
    </row>
    <row r="6" spans="1:11" s="2" customFormat="1">
      <c r="A6" s="8" t="s">
        <v>600</v>
      </c>
      <c r="B6" s="12">
        <v>44294</v>
      </c>
      <c r="C6" s="69">
        <f>J5</f>
        <v>9000</v>
      </c>
      <c r="D6" s="8" t="s">
        <v>410</v>
      </c>
      <c r="E6" s="11">
        <v>25</v>
      </c>
      <c r="F6" s="11">
        <v>30</v>
      </c>
      <c r="G6" s="69">
        <v>100</v>
      </c>
      <c r="H6" s="20">
        <f t="shared" si="0"/>
        <v>3000</v>
      </c>
      <c r="I6" s="119"/>
      <c r="J6" s="69">
        <f t="shared" si="1"/>
        <v>12000</v>
      </c>
      <c r="K6" s="11" t="s">
        <v>501</v>
      </c>
    </row>
    <row r="7" spans="1:11" s="2" customFormat="1">
      <c r="A7" s="8" t="s">
        <v>600</v>
      </c>
      <c r="B7" s="12">
        <v>44294</v>
      </c>
      <c r="C7" s="69">
        <f t="shared" ref="C7:C38" si="2">J6</f>
        <v>12000</v>
      </c>
      <c r="D7" s="8" t="s">
        <v>601</v>
      </c>
      <c r="E7" s="11">
        <v>60</v>
      </c>
      <c r="F7" s="11">
        <v>5</v>
      </c>
      <c r="G7" s="69">
        <v>270</v>
      </c>
      <c r="H7" s="20">
        <f t="shared" si="0"/>
        <v>1350</v>
      </c>
      <c r="I7" s="119"/>
      <c r="J7" s="69">
        <f t="shared" si="1"/>
        <v>13350</v>
      </c>
      <c r="K7" s="11" t="s">
        <v>435</v>
      </c>
    </row>
    <row r="8" spans="1:11" s="2" customFormat="1">
      <c r="A8" s="8"/>
      <c r="B8" s="12">
        <v>44294</v>
      </c>
      <c r="C8" s="69">
        <f t="shared" si="2"/>
        <v>13350</v>
      </c>
      <c r="D8" s="8" t="s">
        <v>602</v>
      </c>
      <c r="E8" s="11"/>
      <c r="F8" s="11"/>
      <c r="G8" s="69"/>
      <c r="H8" s="20"/>
      <c r="I8" s="119">
        <v>4350</v>
      </c>
      <c r="J8" s="69">
        <f t="shared" si="1"/>
        <v>9000</v>
      </c>
      <c r="K8" s="11"/>
    </row>
    <row r="9" spans="1:11" s="2" customFormat="1">
      <c r="A9" s="17" t="s">
        <v>603</v>
      </c>
      <c r="B9" s="12">
        <v>44310</v>
      </c>
      <c r="C9" s="69">
        <f t="shared" si="2"/>
        <v>9000</v>
      </c>
      <c r="D9" s="8" t="s">
        <v>601</v>
      </c>
      <c r="E9" s="11">
        <v>60</v>
      </c>
      <c r="F9" s="11">
        <v>12</v>
      </c>
      <c r="G9" s="69">
        <v>270</v>
      </c>
      <c r="H9" s="20">
        <f t="shared" si="0"/>
        <v>3240</v>
      </c>
      <c r="I9" s="119"/>
      <c r="J9" s="69">
        <f t="shared" si="1"/>
        <v>12240</v>
      </c>
      <c r="K9" s="95"/>
    </row>
    <row r="10" spans="1:11" s="2" customFormat="1">
      <c r="A10" s="17"/>
      <c r="B10" s="12">
        <v>44311</v>
      </c>
      <c r="C10" s="69">
        <f t="shared" si="2"/>
        <v>12240</v>
      </c>
      <c r="D10" s="8" t="s">
        <v>599</v>
      </c>
      <c r="E10" s="11"/>
      <c r="F10" s="11"/>
      <c r="G10" s="69"/>
      <c r="H10" s="20"/>
      <c r="I10" s="119">
        <v>3240</v>
      </c>
      <c r="J10" s="69">
        <f t="shared" si="1"/>
        <v>9000</v>
      </c>
      <c r="K10" s="95"/>
    </row>
    <row r="11" spans="1:11" s="2" customFormat="1">
      <c r="A11" s="17" t="s">
        <v>604</v>
      </c>
      <c r="B11" s="12">
        <v>44351</v>
      </c>
      <c r="C11" s="69">
        <f t="shared" si="2"/>
        <v>9000</v>
      </c>
      <c r="D11" s="8" t="s">
        <v>410</v>
      </c>
      <c r="E11" s="11">
        <v>25</v>
      </c>
      <c r="F11" s="11">
        <v>150</v>
      </c>
      <c r="G11" s="69">
        <v>100</v>
      </c>
      <c r="H11" s="20">
        <f t="shared" si="0"/>
        <v>15000</v>
      </c>
      <c r="I11" s="119"/>
      <c r="J11" s="69">
        <f t="shared" si="1"/>
        <v>24000</v>
      </c>
      <c r="K11" s="11"/>
    </row>
    <row r="12" spans="1:11" s="2" customFormat="1">
      <c r="A12" s="17"/>
      <c r="B12" s="12">
        <v>44351</v>
      </c>
      <c r="C12" s="69">
        <f t="shared" si="2"/>
        <v>24000</v>
      </c>
      <c r="D12" s="8" t="s">
        <v>605</v>
      </c>
      <c r="E12" s="11"/>
      <c r="F12" s="11"/>
      <c r="G12" s="69"/>
      <c r="H12" s="20"/>
      <c r="I12" s="119">
        <v>15000</v>
      </c>
      <c r="J12" s="69">
        <f t="shared" si="1"/>
        <v>9000</v>
      </c>
      <c r="K12" s="11"/>
    </row>
    <row r="13" spans="1:11" s="2" customFormat="1">
      <c r="A13" s="31" t="s">
        <v>606</v>
      </c>
      <c r="B13" s="12">
        <v>44398</v>
      </c>
      <c r="C13" s="69">
        <f t="shared" si="2"/>
        <v>9000</v>
      </c>
      <c r="D13" s="8" t="s">
        <v>410</v>
      </c>
      <c r="E13" s="11">
        <v>25</v>
      </c>
      <c r="F13" s="11">
        <v>80</v>
      </c>
      <c r="G13" s="69">
        <v>100</v>
      </c>
      <c r="H13" s="20">
        <f t="shared" si="0"/>
        <v>8000</v>
      </c>
      <c r="I13" s="119"/>
      <c r="J13" s="69">
        <f t="shared" si="1"/>
        <v>17000</v>
      </c>
      <c r="K13" s="11" t="s">
        <v>501</v>
      </c>
    </row>
    <row r="14" spans="1:11" s="117" customFormat="1">
      <c r="A14" s="31" t="s">
        <v>606</v>
      </c>
      <c r="B14" s="12">
        <v>44398</v>
      </c>
      <c r="C14" s="69">
        <f t="shared" si="2"/>
        <v>17000</v>
      </c>
      <c r="D14" s="31" t="s">
        <v>601</v>
      </c>
      <c r="E14" s="32">
        <v>25</v>
      </c>
      <c r="F14" s="32">
        <v>1</v>
      </c>
      <c r="G14" s="119">
        <v>112.5</v>
      </c>
      <c r="H14" s="20">
        <f t="shared" si="0"/>
        <v>112.5</v>
      </c>
      <c r="I14" s="119"/>
      <c r="J14" s="69">
        <f t="shared" si="1"/>
        <v>17112.5</v>
      </c>
      <c r="K14" s="11" t="s">
        <v>501</v>
      </c>
    </row>
    <row r="15" spans="1:11" s="2" customFormat="1">
      <c r="A15" s="31" t="s">
        <v>606</v>
      </c>
      <c r="B15" s="12">
        <v>44398</v>
      </c>
      <c r="C15" s="69">
        <f t="shared" si="2"/>
        <v>17112.5</v>
      </c>
      <c r="D15" s="8" t="s">
        <v>601</v>
      </c>
      <c r="E15" s="11">
        <v>60</v>
      </c>
      <c r="F15" s="11">
        <v>1</v>
      </c>
      <c r="G15" s="69">
        <v>270</v>
      </c>
      <c r="H15" s="20">
        <f t="shared" si="0"/>
        <v>270</v>
      </c>
      <c r="I15" s="119"/>
      <c r="J15" s="69">
        <f t="shared" si="1"/>
        <v>17382.5</v>
      </c>
      <c r="K15" s="11" t="s">
        <v>435</v>
      </c>
    </row>
    <row r="16" spans="1:11" s="2" customFormat="1">
      <c r="A16" s="31"/>
      <c r="B16" s="12">
        <v>44398</v>
      </c>
      <c r="C16" s="69">
        <f t="shared" si="2"/>
        <v>17382.5</v>
      </c>
      <c r="D16" s="8" t="s">
        <v>607</v>
      </c>
      <c r="E16" s="11"/>
      <c r="F16" s="11"/>
      <c r="G16" s="69"/>
      <c r="H16" s="20"/>
      <c r="I16" s="119">
        <v>8382</v>
      </c>
      <c r="J16" s="69">
        <f t="shared" si="1"/>
        <v>9000.5</v>
      </c>
      <c r="K16" s="11"/>
    </row>
    <row r="17" spans="1:11" s="2" customFormat="1">
      <c r="A17" s="17"/>
      <c r="B17" s="12"/>
      <c r="C17" s="69">
        <f t="shared" si="2"/>
        <v>9000.5</v>
      </c>
      <c r="D17" s="8" t="s">
        <v>608</v>
      </c>
      <c r="E17" s="11"/>
      <c r="F17" s="11"/>
      <c r="G17" s="69"/>
      <c r="H17" s="13">
        <v>-0.5</v>
      </c>
      <c r="I17" s="119"/>
      <c r="J17" s="69">
        <f t="shared" si="1"/>
        <v>9000</v>
      </c>
      <c r="K17" s="11"/>
    </row>
    <row r="18" spans="1:11" s="2" customFormat="1">
      <c r="A18" s="17"/>
      <c r="B18" s="12"/>
      <c r="C18" s="69">
        <f t="shared" si="2"/>
        <v>9000</v>
      </c>
      <c r="D18" s="8"/>
      <c r="E18" s="11"/>
      <c r="F18" s="11"/>
      <c r="G18" s="69"/>
      <c r="H18" s="69">
        <f t="shared" si="0"/>
        <v>0</v>
      </c>
      <c r="I18" s="69"/>
      <c r="J18" s="69">
        <f t="shared" si="1"/>
        <v>9000</v>
      </c>
      <c r="K18" s="11"/>
    </row>
    <row r="19" spans="1:11" s="2" customFormat="1">
      <c r="A19" s="8"/>
      <c r="B19" s="12"/>
      <c r="C19" s="69">
        <f t="shared" si="2"/>
        <v>9000</v>
      </c>
      <c r="D19" s="8"/>
      <c r="E19" s="11"/>
      <c r="F19" s="11"/>
      <c r="G19" s="69"/>
      <c r="H19" s="69">
        <f t="shared" si="0"/>
        <v>0</v>
      </c>
      <c r="I19" s="69"/>
      <c r="J19" s="69">
        <f t="shared" si="1"/>
        <v>9000</v>
      </c>
      <c r="K19" s="11"/>
    </row>
    <row r="20" spans="1:11" s="2" customFormat="1">
      <c r="A20" s="8"/>
      <c r="B20" s="12"/>
      <c r="C20" s="69">
        <f t="shared" si="2"/>
        <v>9000</v>
      </c>
      <c r="D20" s="8"/>
      <c r="E20" s="11"/>
      <c r="F20" s="11"/>
      <c r="G20" s="69"/>
      <c r="H20" s="69">
        <f t="shared" si="0"/>
        <v>0</v>
      </c>
      <c r="I20" s="69"/>
      <c r="J20" s="69">
        <f t="shared" si="1"/>
        <v>9000</v>
      </c>
      <c r="K20" s="11"/>
    </row>
    <row r="21" spans="1:11" s="2" customFormat="1">
      <c r="A21" s="8"/>
      <c r="B21" s="12"/>
      <c r="C21" s="69">
        <f t="shared" si="2"/>
        <v>9000</v>
      </c>
      <c r="D21" s="8"/>
      <c r="E21" s="11"/>
      <c r="F21" s="11"/>
      <c r="G21" s="69"/>
      <c r="H21" s="69">
        <f t="shared" si="0"/>
        <v>0</v>
      </c>
      <c r="I21" s="69"/>
      <c r="J21" s="69">
        <f t="shared" si="1"/>
        <v>9000</v>
      </c>
      <c r="K21" s="11"/>
    </row>
    <row r="22" spans="1:11" s="2" customFormat="1">
      <c r="A22" s="17"/>
      <c r="B22" s="12"/>
      <c r="C22" s="69">
        <f t="shared" si="2"/>
        <v>9000</v>
      </c>
      <c r="D22" s="8"/>
      <c r="E22" s="11"/>
      <c r="F22" s="11"/>
      <c r="G22" s="69"/>
      <c r="H22" s="69">
        <f t="shared" si="0"/>
        <v>0</v>
      </c>
      <c r="I22" s="69"/>
      <c r="J22" s="69">
        <f t="shared" si="1"/>
        <v>9000</v>
      </c>
      <c r="K22" s="11"/>
    </row>
    <row r="23" spans="1:11" s="2" customFormat="1">
      <c r="A23" s="17"/>
      <c r="B23" s="12"/>
      <c r="C23" s="69">
        <f t="shared" si="2"/>
        <v>9000</v>
      </c>
      <c r="D23" s="8"/>
      <c r="E23" s="11"/>
      <c r="F23" s="11"/>
      <c r="G23" s="69"/>
      <c r="H23" s="69">
        <f t="shared" si="0"/>
        <v>0</v>
      </c>
      <c r="I23" s="69"/>
      <c r="J23" s="69">
        <f t="shared" si="1"/>
        <v>9000</v>
      </c>
      <c r="K23" s="11"/>
    </row>
    <row r="24" spans="1:11" s="2" customFormat="1">
      <c r="A24" s="17"/>
      <c r="B24" s="12"/>
      <c r="C24" s="69">
        <f t="shared" si="2"/>
        <v>9000</v>
      </c>
      <c r="D24" s="8"/>
      <c r="E24" s="11"/>
      <c r="F24" s="11"/>
      <c r="G24" s="69"/>
      <c r="H24" s="69">
        <f t="shared" si="0"/>
        <v>0</v>
      </c>
      <c r="I24" s="69"/>
      <c r="J24" s="69">
        <f t="shared" si="1"/>
        <v>9000</v>
      </c>
      <c r="K24" s="11"/>
    </row>
    <row r="25" spans="1:11" s="2" customFormat="1">
      <c r="A25" s="8"/>
      <c r="B25" s="12"/>
      <c r="C25" s="69">
        <f t="shared" si="2"/>
        <v>9000</v>
      </c>
      <c r="D25" s="8"/>
      <c r="E25" s="11"/>
      <c r="F25" s="11"/>
      <c r="G25" s="69"/>
      <c r="H25" s="69">
        <f t="shared" si="0"/>
        <v>0</v>
      </c>
      <c r="I25" s="69"/>
      <c r="J25" s="69">
        <f t="shared" si="1"/>
        <v>9000</v>
      </c>
      <c r="K25" s="11"/>
    </row>
    <row r="26" spans="1:11" s="2" customFormat="1">
      <c r="A26" s="8"/>
      <c r="B26" s="12"/>
      <c r="C26" s="69">
        <f t="shared" si="2"/>
        <v>9000</v>
      </c>
      <c r="D26" s="8"/>
      <c r="E26" s="11"/>
      <c r="F26" s="11"/>
      <c r="G26" s="69"/>
      <c r="H26" s="69">
        <f t="shared" si="0"/>
        <v>0</v>
      </c>
      <c r="I26" s="69"/>
      <c r="J26" s="69">
        <f t="shared" ref="J26:J50" si="3">C26+H26-I26</f>
        <v>9000</v>
      </c>
      <c r="K26" s="11"/>
    </row>
    <row r="27" spans="1:11" s="2" customFormat="1">
      <c r="A27" s="8"/>
      <c r="B27" s="12"/>
      <c r="C27" s="69">
        <f t="shared" si="2"/>
        <v>9000</v>
      </c>
      <c r="D27" s="8"/>
      <c r="E27" s="11"/>
      <c r="F27" s="11"/>
      <c r="G27" s="69"/>
      <c r="H27" s="69">
        <f t="shared" si="0"/>
        <v>0</v>
      </c>
      <c r="I27" s="69"/>
      <c r="J27" s="69">
        <f t="shared" si="3"/>
        <v>9000</v>
      </c>
      <c r="K27" s="11"/>
    </row>
    <row r="28" spans="1:11" s="2" customFormat="1">
      <c r="A28" s="8"/>
      <c r="B28" s="12"/>
      <c r="C28" s="69">
        <f t="shared" si="2"/>
        <v>9000</v>
      </c>
      <c r="D28" s="8"/>
      <c r="E28" s="11"/>
      <c r="F28" s="11"/>
      <c r="G28" s="69"/>
      <c r="H28" s="69">
        <f t="shared" si="0"/>
        <v>0</v>
      </c>
      <c r="I28" s="69"/>
      <c r="J28" s="69">
        <f t="shared" si="3"/>
        <v>9000</v>
      </c>
      <c r="K28" s="11"/>
    </row>
    <row r="29" spans="1:11" s="2" customFormat="1">
      <c r="A29" s="8"/>
      <c r="B29" s="12"/>
      <c r="C29" s="69">
        <f t="shared" si="2"/>
        <v>9000</v>
      </c>
      <c r="D29" s="8"/>
      <c r="E29" s="11"/>
      <c r="F29" s="11"/>
      <c r="G29" s="69"/>
      <c r="H29" s="69">
        <f t="shared" si="0"/>
        <v>0</v>
      </c>
      <c r="I29" s="69"/>
      <c r="J29" s="69">
        <f t="shared" si="3"/>
        <v>9000</v>
      </c>
      <c r="K29" s="11"/>
    </row>
    <row r="30" spans="1:11" s="2" customFormat="1">
      <c r="A30" s="8"/>
      <c r="B30" s="12"/>
      <c r="C30" s="69">
        <f t="shared" si="2"/>
        <v>9000</v>
      </c>
      <c r="D30" s="8"/>
      <c r="E30" s="11"/>
      <c r="F30" s="11"/>
      <c r="G30" s="69"/>
      <c r="H30" s="69">
        <f t="shared" si="0"/>
        <v>0</v>
      </c>
      <c r="I30" s="69"/>
      <c r="J30" s="69">
        <f t="shared" si="3"/>
        <v>9000</v>
      </c>
      <c r="K30" s="11"/>
    </row>
    <row r="31" spans="1:11" s="2" customFormat="1">
      <c r="A31" s="8"/>
      <c r="B31" s="12"/>
      <c r="C31" s="69">
        <f t="shared" si="2"/>
        <v>9000</v>
      </c>
      <c r="D31" s="8"/>
      <c r="E31" s="11"/>
      <c r="F31" s="11"/>
      <c r="G31" s="69"/>
      <c r="H31" s="69">
        <f t="shared" si="0"/>
        <v>0</v>
      </c>
      <c r="I31" s="69"/>
      <c r="J31" s="69">
        <f t="shared" si="3"/>
        <v>9000</v>
      </c>
      <c r="K31" s="11"/>
    </row>
    <row r="32" spans="1:11" s="2" customFormat="1">
      <c r="A32" s="8"/>
      <c r="B32" s="12"/>
      <c r="C32" s="69">
        <f t="shared" si="2"/>
        <v>9000</v>
      </c>
      <c r="D32" s="8"/>
      <c r="E32" s="11"/>
      <c r="F32" s="11"/>
      <c r="G32" s="69"/>
      <c r="H32" s="69">
        <f t="shared" si="0"/>
        <v>0</v>
      </c>
      <c r="I32" s="69"/>
      <c r="J32" s="69">
        <f t="shared" si="3"/>
        <v>9000</v>
      </c>
      <c r="K32" s="11"/>
    </row>
    <row r="33" spans="1:11" s="2" customFormat="1">
      <c r="A33" s="8"/>
      <c r="B33" s="12"/>
      <c r="C33" s="69">
        <f t="shared" si="2"/>
        <v>9000</v>
      </c>
      <c r="D33" s="8"/>
      <c r="E33" s="11"/>
      <c r="F33" s="11"/>
      <c r="G33" s="69"/>
      <c r="H33" s="69">
        <f t="shared" si="0"/>
        <v>0</v>
      </c>
      <c r="I33" s="69"/>
      <c r="J33" s="69">
        <f t="shared" si="3"/>
        <v>9000</v>
      </c>
      <c r="K33" s="11"/>
    </row>
    <row r="34" spans="1:11" s="2" customFormat="1">
      <c r="A34" s="8"/>
      <c r="B34" s="12"/>
      <c r="C34" s="69">
        <f t="shared" si="2"/>
        <v>9000</v>
      </c>
      <c r="D34" s="8"/>
      <c r="E34" s="11"/>
      <c r="F34" s="11"/>
      <c r="G34" s="69"/>
      <c r="H34" s="69">
        <f t="shared" si="0"/>
        <v>0</v>
      </c>
      <c r="I34" s="69"/>
      <c r="J34" s="69">
        <f t="shared" si="3"/>
        <v>9000</v>
      </c>
      <c r="K34" s="11"/>
    </row>
    <row r="35" spans="1:11" s="2" customFormat="1">
      <c r="A35" s="8"/>
      <c r="B35" s="12"/>
      <c r="C35" s="69">
        <f t="shared" si="2"/>
        <v>9000</v>
      </c>
      <c r="D35" s="8"/>
      <c r="E35" s="11"/>
      <c r="F35" s="11"/>
      <c r="G35" s="69"/>
      <c r="H35" s="69">
        <f t="shared" si="0"/>
        <v>0</v>
      </c>
      <c r="I35" s="69"/>
      <c r="J35" s="69">
        <f t="shared" si="3"/>
        <v>9000</v>
      </c>
      <c r="K35" s="11"/>
    </row>
    <row r="36" spans="1:11" s="2" customFormat="1">
      <c r="A36" s="8"/>
      <c r="B36" s="12"/>
      <c r="C36" s="69">
        <f t="shared" si="2"/>
        <v>9000</v>
      </c>
      <c r="D36" s="8"/>
      <c r="E36" s="11"/>
      <c r="F36" s="11"/>
      <c r="G36" s="69"/>
      <c r="H36" s="69">
        <f t="shared" si="0"/>
        <v>0</v>
      </c>
      <c r="I36" s="69"/>
      <c r="J36" s="69">
        <f t="shared" si="3"/>
        <v>9000</v>
      </c>
      <c r="K36" s="11"/>
    </row>
    <row r="37" spans="1:11" s="2" customFormat="1">
      <c r="A37" s="8"/>
      <c r="B37" s="12"/>
      <c r="C37" s="69">
        <f t="shared" si="2"/>
        <v>9000</v>
      </c>
      <c r="D37" s="8"/>
      <c r="E37" s="11"/>
      <c r="F37" s="11"/>
      <c r="G37" s="69"/>
      <c r="H37" s="69">
        <f t="shared" si="0"/>
        <v>0</v>
      </c>
      <c r="I37" s="69"/>
      <c r="J37" s="69">
        <f t="shared" si="3"/>
        <v>9000</v>
      </c>
      <c r="K37" s="11"/>
    </row>
    <row r="38" spans="1:11" s="2" customFormat="1">
      <c r="A38" s="8"/>
      <c r="B38" s="12"/>
      <c r="C38" s="69">
        <f t="shared" si="2"/>
        <v>9000</v>
      </c>
      <c r="D38" s="8"/>
      <c r="E38" s="11"/>
      <c r="F38" s="11"/>
      <c r="G38" s="69"/>
      <c r="H38" s="69">
        <f t="shared" si="0"/>
        <v>0</v>
      </c>
      <c r="I38" s="69"/>
      <c r="J38" s="69">
        <f t="shared" si="3"/>
        <v>9000</v>
      </c>
      <c r="K38" s="11"/>
    </row>
    <row r="39" spans="1:11" s="2" customFormat="1">
      <c r="A39" s="8"/>
      <c r="B39" s="12"/>
      <c r="C39" s="69">
        <f t="shared" ref="C39:C50" si="4">J38</f>
        <v>9000</v>
      </c>
      <c r="D39" s="8"/>
      <c r="E39" s="11"/>
      <c r="F39" s="11"/>
      <c r="G39" s="69"/>
      <c r="H39" s="69">
        <f t="shared" si="0"/>
        <v>0</v>
      </c>
      <c r="I39" s="69"/>
      <c r="J39" s="69">
        <f t="shared" si="3"/>
        <v>9000</v>
      </c>
      <c r="K39" s="11"/>
    </row>
    <row r="40" spans="1:11" s="2" customFormat="1">
      <c r="A40" s="8"/>
      <c r="B40" s="12"/>
      <c r="C40" s="69">
        <f t="shared" si="4"/>
        <v>9000</v>
      </c>
      <c r="D40" s="8"/>
      <c r="E40" s="11"/>
      <c r="F40" s="11"/>
      <c r="G40" s="69"/>
      <c r="H40" s="69">
        <f t="shared" si="0"/>
        <v>0</v>
      </c>
      <c r="I40" s="69"/>
      <c r="J40" s="69">
        <f t="shared" si="3"/>
        <v>9000</v>
      </c>
      <c r="K40" s="11"/>
    </row>
    <row r="41" spans="1:11" s="2" customFormat="1">
      <c r="A41" s="8"/>
      <c r="B41" s="12"/>
      <c r="C41" s="69">
        <f t="shared" si="4"/>
        <v>9000</v>
      </c>
      <c r="D41" s="8"/>
      <c r="E41" s="11"/>
      <c r="F41" s="11"/>
      <c r="G41" s="69"/>
      <c r="H41" s="69">
        <f t="shared" si="0"/>
        <v>0</v>
      </c>
      <c r="I41" s="69"/>
      <c r="J41" s="69">
        <f t="shared" si="3"/>
        <v>9000</v>
      </c>
      <c r="K41" s="11"/>
    </row>
    <row r="42" spans="1:11" s="2" customFormat="1">
      <c r="A42" s="8"/>
      <c r="B42" s="12"/>
      <c r="C42" s="69">
        <f t="shared" si="4"/>
        <v>9000</v>
      </c>
      <c r="D42" s="8"/>
      <c r="E42" s="11"/>
      <c r="F42" s="11"/>
      <c r="G42" s="69"/>
      <c r="H42" s="69">
        <f t="shared" si="0"/>
        <v>0</v>
      </c>
      <c r="I42" s="69"/>
      <c r="J42" s="69">
        <f t="shared" si="3"/>
        <v>9000</v>
      </c>
      <c r="K42" s="11"/>
    </row>
    <row r="43" spans="1:11" s="2" customFormat="1">
      <c r="A43" s="8"/>
      <c r="B43" s="12"/>
      <c r="C43" s="69">
        <f t="shared" si="4"/>
        <v>9000</v>
      </c>
      <c r="D43" s="8"/>
      <c r="E43" s="11"/>
      <c r="F43" s="11"/>
      <c r="G43" s="69"/>
      <c r="H43" s="69">
        <f t="shared" si="0"/>
        <v>0</v>
      </c>
      <c r="I43" s="69"/>
      <c r="J43" s="69">
        <f t="shared" si="3"/>
        <v>9000</v>
      </c>
      <c r="K43" s="11"/>
    </row>
    <row r="44" spans="1:11" s="2" customFormat="1">
      <c r="A44" s="8"/>
      <c r="B44" s="12"/>
      <c r="C44" s="69">
        <f t="shared" si="4"/>
        <v>9000</v>
      </c>
      <c r="D44" s="8"/>
      <c r="E44" s="11"/>
      <c r="F44" s="11"/>
      <c r="G44" s="69"/>
      <c r="H44" s="69">
        <f t="shared" si="0"/>
        <v>0</v>
      </c>
      <c r="I44" s="69"/>
      <c r="J44" s="69">
        <f t="shared" si="3"/>
        <v>9000</v>
      </c>
      <c r="K44" s="11"/>
    </row>
    <row r="45" spans="1:11" s="2" customFormat="1">
      <c r="A45" s="8"/>
      <c r="B45" s="12"/>
      <c r="C45" s="69">
        <f t="shared" si="4"/>
        <v>9000</v>
      </c>
      <c r="D45" s="8"/>
      <c r="E45" s="11"/>
      <c r="F45" s="11"/>
      <c r="G45" s="69"/>
      <c r="H45" s="69">
        <f t="shared" si="0"/>
        <v>0</v>
      </c>
      <c r="I45" s="69"/>
      <c r="J45" s="69">
        <f t="shared" si="3"/>
        <v>9000</v>
      </c>
      <c r="K45" s="11"/>
    </row>
    <row r="46" spans="1:11" s="2" customFormat="1">
      <c r="A46" s="8"/>
      <c r="B46" s="12"/>
      <c r="C46" s="69">
        <f t="shared" si="4"/>
        <v>9000</v>
      </c>
      <c r="D46" s="8"/>
      <c r="E46" s="11"/>
      <c r="F46" s="11"/>
      <c r="G46" s="69"/>
      <c r="H46" s="69">
        <f t="shared" si="0"/>
        <v>0</v>
      </c>
      <c r="I46" s="69"/>
      <c r="J46" s="69">
        <f t="shared" si="3"/>
        <v>9000</v>
      </c>
      <c r="K46" s="11"/>
    </row>
    <row r="47" spans="1:11" s="2" customFormat="1">
      <c r="A47" s="8"/>
      <c r="B47" s="12"/>
      <c r="C47" s="69">
        <f t="shared" si="4"/>
        <v>9000</v>
      </c>
      <c r="D47" s="8"/>
      <c r="E47" s="11"/>
      <c r="F47" s="11"/>
      <c r="G47" s="69"/>
      <c r="H47" s="69">
        <f t="shared" si="0"/>
        <v>0</v>
      </c>
      <c r="I47" s="69"/>
      <c r="J47" s="69">
        <f t="shared" si="3"/>
        <v>9000</v>
      </c>
      <c r="K47" s="11"/>
    </row>
    <row r="48" spans="1:11" s="2" customFormat="1">
      <c r="A48" s="8"/>
      <c r="B48" s="12"/>
      <c r="C48" s="69">
        <f t="shared" si="4"/>
        <v>9000</v>
      </c>
      <c r="D48" s="8"/>
      <c r="E48" s="11"/>
      <c r="F48" s="11"/>
      <c r="G48" s="69"/>
      <c r="H48" s="69">
        <f t="shared" si="0"/>
        <v>0</v>
      </c>
      <c r="I48" s="69"/>
      <c r="J48" s="69">
        <f t="shared" si="3"/>
        <v>9000</v>
      </c>
      <c r="K48" s="11"/>
    </row>
    <row r="49" spans="1:11" s="2" customFormat="1">
      <c r="A49" s="8"/>
      <c r="B49" s="12"/>
      <c r="C49" s="69">
        <f t="shared" si="4"/>
        <v>9000</v>
      </c>
      <c r="D49" s="8"/>
      <c r="E49" s="11"/>
      <c r="F49" s="11"/>
      <c r="G49" s="69"/>
      <c r="H49" s="69">
        <f t="shared" si="0"/>
        <v>0</v>
      </c>
      <c r="I49" s="69"/>
      <c r="J49" s="69">
        <f t="shared" si="3"/>
        <v>9000</v>
      </c>
      <c r="K49" s="11"/>
    </row>
    <row r="50" spans="1:11" s="2" customFormat="1">
      <c r="A50" s="8"/>
      <c r="B50" s="12"/>
      <c r="C50" s="69">
        <f t="shared" si="4"/>
        <v>9000</v>
      </c>
      <c r="D50" s="8"/>
      <c r="E50" s="11"/>
      <c r="F50" s="11"/>
      <c r="G50" s="69"/>
      <c r="H50" s="69">
        <f t="shared" si="0"/>
        <v>0</v>
      </c>
      <c r="I50" s="69"/>
      <c r="J50" s="69">
        <f t="shared" si="3"/>
        <v>9000</v>
      </c>
      <c r="K50" s="11"/>
    </row>
    <row r="51" spans="1:11" s="3" customFormat="1">
      <c r="A51" s="18"/>
      <c r="B51" s="19"/>
      <c r="C51" s="20"/>
      <c r="D51" s="21" t="s">
        <v>314</v>
      </c>
      <c r="E51" s="18"/>
      <c r="F51" s="18"/>
      <c r="G51" s="20"/>
      <c r="H51" s="20">
        <f>SUM(H4:H50)</f>
        <v>40972</v>
      </c>
      <c r="I51" s="20">
        <f>SUM(I4:I50)</f>
        <v>31972</v>
      </c>
      <c r="J51" s="20">
        <f>H51-I51</f>
        <v>9000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O35" sqref="O35"/>
    </sheetView>
  </sheetViews>
  <sheetFormatPr defaultRowHeight="14.25"/>
  <cols>
    <col min="1" max="1" width="8.375" style="2" customWidth="1"/>
    <col min="2" max="2" width="10" style="5" customWidth="1"/>
    <col min="3" max="3" width="12.125" style="30" customWidth="1"/>
    <col min="4" max="4" width="27" style="2" customWidth="1"/>
    <col min="5" max="5" width="9.125" style="66" customWidth="1"/>
    <col min="6" max="6" width="9" style="66" customWidth="1"/>
    <col min="7" max="7" width="11" style="6" customWidth="1"/>
    <col min="8" max="8" width="13" style="30" customWidth="1"/>
    <col min="9" max="9" width="11.375" style="30" customWidth="1"/>
    <col min="10" max="10" width="12.125" style="30" customWidth="1"/>
    <col min="11" max="11" width="10.375" style="40" customWidth="1"/>
    <col min="12" max="16384" width="9" style="34"/>
  </cols>
  <sheetData>
    <row r="1" spans="1:11" ht="20.25">
      <c r="A1" s="429" t="s">
        <v>609</v>
      </c>
      <c r="B1" s="472"/>
      <c r="C1" s="429"/>
      <c r="D1" s="429"/>
      <c r="E1" s="455"/>
      <c r="F1" s="455"/>
      <c r="G1" s="455"/>
      <c r="H1" s="429"/>
      <c r="I1" s="429"/>
      <c r="J1" s="429"/>
    </row>
    <row r="2" spans="1:11" s="7" customFormat="1">
      <c r="A2" s="453" t="s">
        <v>1</v>
      </c>
      <c r="B2" s="454" t="s">
        <v>331</v>
      </c>
      <c r="C2" s="440" t="s">
        <v>356</v>
      </c>
      <c r="D2" s="406" t="s">
        <v>332</v>
      </c>
      <c r="E2" s="458" t="s">
        <v>333</v>
      </c>
      <c r="F2" s="458" t="s">
        <v>334</v>
      </c>
      <c r="G2" s="469"/>
      <c r="H2" s="469"/>
      <c r="I2" s="10" t="s">
        <v>329</v>
      </c>
      <c r="J2" s="440" t="s">
        <v>335</v>
      </c>
      <c r="K2" s="473" t="s">
        <v>396</v>
      </c>
    </row>
    <row r="3" spans="1:11" s="7" customFormat="1">
      <c r="A3" s="453"/>
      <c r="B3" s="454"/>
      <c r="C3" s="440"/>
      <c r="D3" s="406"/>
      <c r="E3" s="458"/>
      <c r="F3" s="68" t="s">
        <v>336</v>
      </c>
      <c r="G3" s="10" t="s">
        <v>337</v>
      </c>
      <c r="H3" s="10" t="s">
        <v>338</v>
      </c>
      <c r="I3" s="10" t="s">
        <v>338</v>
      </c>
      <c r="J3" s="440"/>
      <c r="K3" s="474"/>
    </row>
    <row r="4" spans="1:11" s="7" customFormat="1">
      <c r="A4" s="8">
        <v>10819</v>
      </c>
      <c r="B4" s="12">
        <v>44349</v>
      </c>
      <c r="C4" s="10">
        <v>0</v>
      </c>
      <c r="D4" s="8" t="s">
        <v>610</v>
      </c>
      <c r="E4" s="68">
        <v>75</v>
      </c>
      <c r="F4" s="68">
        <v>3</v>
      </c>
      <c r="G4" s="10">
        <v>160</v>
      </c>
      <c r="H4" s="10">
        <f t="shared" ref="H4:H50" si="0">F4*G4</f>
        <v>480</v>
      </c>
      <c r="I4" s="22"/>
      <c r="J4" s="10">
        <f t="shared" ref="J4:J50" si="1">C4+H4-I4</f>
        <v>480</v>
      </c>
      <c r="K4" s="202"/>
    </row>
    <row r="5" spans="1:11" s="7" customFormat="1">
      <c r="A5" s="8">
        <v>10819</v>
      </c>
      <c r="B5" s="12">
        <v>44349</v>
      </c>
      <c r="C5" s="10">
        <f t="shared" ref="C5:C50" si="2">J4</f>
        <v>480</v>
      </c>
      <c r="D5" s="8" t="s">
        <v>611</v>
      </c>
      <c r="E5" s="68">
        <v>75</v>
      </c>
      <c r="F5" s="68">
        <v>3</v>
      </c>
      <c r="G5" s="10">
        <v>160</v>
      </c>
      <c r="H5" s="10">
        <f t="shared" si="0"/>
        <v>480</v>
      </c>
      <c r="I5" s="22"/>
      <c r="J5" s="10">
        <f t="shared" si="1"/>
        <v>960</v>
      </c>
      <c r="K5" s="202"/>
    </row>
    <row r="6" spans="1:11" s="7" customFormat="1">
      <c r="A6" s="8">
        <v>10819</v>
      </c>
      <c r="B6" s="12">
        <v>44349</v>
      </c>
      <c r="C6" s="10">
        <f t="shared" si="2"/>
        <v>960</v>
      </c>
      <c r="D6" s="8" t="s">
        <v>612</v>
      </c>
      <c r="E6" s="68">
        <v>50</v>
      </c>
      <c r="F6" s="68">
        <v>60</v>
      </c>
      <c r="G6" s="10">
        <v>107</v>
      </c>
      <c r="H6" s="10">
        <f t="shared" si="0"/>
        <v>6420</v>
      </c>
      <c r="I6" s="22"/>
      <c r="J6" s="10">
        <f t="shared" si="1"/>
        <v>7380</v>
      </c>
      <c r="K6" s="203" t="s">
        <v>416</v>
      </c>
    </row>
    <row r="7" spans="1:11" s="7" customFormat="1">
      <c r="A7" s="8">
        <v>10819</v>
      </c>
      <c r="B7" s="12">
        <v>44349</v>
      </c>
      <c r="C7" s="10">
        <f t="shared" si="2"/>
        <v>7380</v>
      </c>
      <c r="D7" s="8" t="s">
        <v>613</v>
      </c>
      <c r="E7" s="68">
        <v>15</v>
      </c>
      <c r="F7" s="68">
        <v>1</v>
      </c>
      <c r="G7" s="10">
        <v>97.5</v>
      </c>
      <c r="H7" s="10">
        <f t="shared" si="0"/>
        <v>97.5</v>
      </c>
      <c r="I7" s="22"/>
      <c r="J7" s="10">
        <f t="shared" si="1"/>
        <v>7477.5</v>
      </c>
      <c r="K7" s="203" t="s">
        <v>418</v>
      </c>
    </row>
    <row r="8" spans="1:11" s="7" customFormat="1">
      <c r="A8" s="8">
        <v>10819</v>
      </c>
      <c r="B8" s="12">
        <v>44349</v>
      </c>
      <c r="C8" s="10">
        <f t="shared" si="2"/>
        <v>7477.5</v>
      </c>
      <c r="D8" s="8" t="s">
        <v>614</v>
      </c>
      <c r="E8" s="68">
        <v>25</v>
      </c>
      <c r="F8" s="68">
        <v>7</v>
      </c>
      <c r="G8" s="10">
        <v>162.5</v>
      </c>
      <c r="H8" s="10">
        <f t="shared" si="0"/>
        <v>1137.5</v>
      </c>
      <c r="I8" s="22"/>
      <c r="J8" s="10">
        <f t="shared" si="1"/>
        <v>8615</v>
      </c>
      <c r="K8" s="202"/>
    </row>
    <row r="9" spans="1:11" s="7" customFormat="1">
      <c r="A9" s="15">
        <v>10822</v>
      </c>
      <c r="B9" s="12">
        <v>44350</v>
      </c>
      <c r="C9" s="10">
        <f t="shared" si="2"/>
        <v>8615</v>
      </c>
      <c r="D9" s="8" t="s">
        <v>615</v>
      </c>
      <c r="E9" s="68">
        <v>75</v>
      </c>
      <c r="F9" s="68">
        <v>1</v>
      </c>
      <c r="G9" s="10">
        <v>160</v>
      </c>
      <c r="H9" s="10">
        <f t="shared" si="0"/>
        <v>160</v>
      </c>
      <c r="I9" s="22"/>
      <c r="J9" s="10">
        <f t="shared" si="1"/>
        <v>8775</v>
      </c>
      <c r="K9" s="202"/>
    </row>
    <row r="10" spans="1:11" s="1" customFormat="1">
      <c r="A10" s="15">
        <v>10822</v>
      </c>
      <c r="B10" s="12">
        <v>44350</v>
      </c>
      <c r="C10" s="22">
        <f t="shared" si="2"/>
        <v>8775</v>
      </c>
      <c r="D10" s="31" t="s">
        <v>611</v>
      </c>
      <c r="E10" s="210">
        <v>75</v>
      </c>
      <c r="F10" s="210">
        <v>3</v>
      </c>
      <c r="G10" s="22">
        <v>160</v>
      </c>
      <c r="H10" s="10">
        <f t="shared" si="0"/>
        <v>480</v>
      </c>
      <c r="I10" s="22"/>
      <c r="J10" s="22">
        <f t="shared" si="1"/>
        <v>9255</v>
      </c>
      <c r="K10" s="204"/>
    </row>
    <row r="11" spans="1:11" s="7" customFormat="1">
      <c r="A11" s="15">
        <v>10822</v>
      </c>
      <c r="B11" s="12">
        <v>44350</v>
      </c>
      <c r="C11" s="10">
        <f t="shared" si="2"/>
        <v>9255</v>
      </c>
      <c r="D11" s="8" t="s">
        <v>614</v>
      </c>
      <c r="E11" s="68">
        <v>25</v>
      </c>
      <c r="F11" s="68">
        <v>1</v>
      </c>
      <c r="G11" s="10">
        <v>162.5</v>
      </c>
      <c r="H11" s="10">
        <f t="shared" si="0"/>
        <v>162.5</v>
      </c>
      <c r="I11" s="22"/>
      <c r="J11" s="10">
        <f t="shared" si="1"/>
        <v>9417.5</v>
      </c>
      <c r="K11" s="202"/>
    </row>
    <row r="12" spans="1:11" s="7" customFormat="1">
      <c r="A12" s="15">
        <v>10822</v>
      </c>
      <c r="B12" s="12">
        <v>44350</v>
      </c>
      <c r="C12" s="10">
        <f t="shared" si="2"/>
        <v>9417.5</v>
      </c>
      <c r="D12" s="8" t="s">
        <v>616</v>
      </c>
      <c r="E12" s="68">
        <v>10</v>
      </c>
      <c r="F12" s="68">
        <v>1</v>
      </c>
      <c r="G12" s="10">
        <v>65</v>
      </c>
      <c r="H12" s="10">
        <f t="shared" si="0"/>
        <v>65</v>
      </c>
      <c r="I12" s="22"/>
      <c r="J12" s="10">
        <f t="shared" si="1"/>
        <v>9482.5</v>
      </c>
      <c r="K12" s="202"/>
    </row>
    <row r="13" spans="1:11" s="7" customFormat="1">
      <c r="A13" s="14"/>
      <c r="B13" s="12"/>
      <c r="C13" s="10">
        <f t="shared" si="2"/>
        <v>9482.5</v>
      </c>
      <c r="D13" s="8"/>
      <c r="E13" s="68"/>
      <c r="F13" s="68"/>
      <c r="G13" s="10"/>
      <c r="H13" s="10">
        <f t="shared" si="0"/>
        <v>0</v>
      </c>
      <c r="I13" s="10"/>
      <c r="J13" s="10">
        <f t="shared" si="1"/>
        <v>9482.5</v>
      </c>
      <c r="K13" s="202"/>
    </row>
    <row r="14" spans="1:11" s="7" customFormat="1">
      <c r="A14" s="8"/>
      <c r="B14" s="12"/>
      <c r="C14" s="10">
        <f t="shared" si="2"/>
        <v>9482.5</v>
      </c>
      <c r="D14" s="8"/>
      <c r="E14" s="68"/>
      <c r="F14" s="68"/>
      <c r="G14" s="10"/>
      <c r="H14" s="10">
        <f t="shared" si="0"/>
        <v>0</v>
      </c>
      <c r="I14" s="10"/>
      <c r="J14" s="10">
        <f t="shared" si="1"/>
        <v>9482.5</v>
      </c>
      <c r="K14" s="202"/>
    </row>
    <row r="15" spans="1:11" s="7" customFormat="1">
      <c r="A15" s="8"/>
      <c r="B15" s="12"/>
      <c r="C15" s="10">
        <f t="shared" si="2"/>
        <v>9482.5</v>
      </c>
      <c r="D15" s="8"/>
      <c r="E15" s="68"/>
      <c r="F15" s="68"/>
      <c r="G15" s="10"/>
      <c r="H15" s="10">
        <f t="shared" si="0"/>
        <v>0</v>
      </c>
      <c r="I15" s="10"/>
      <c r="J15" s="10">
        <f t="shared" si="1"/>
        <v>9482.5</v>
      </c>
      <c r="K15" s="202"/>
    </row>
    <row r="16" spans="1:11" s="7" customFormat="1">
      <c r="A16" s="8"/>
      <c r="B16" s="12"/>
      <c r="C16" s="10">
        <f t="shared" si="2"/>
        <v>9482.5</v>
      </c>
      <c r="D16" s="8"/>
      <c r="E16" s="68"/>
      <c r="F16" s="68"/>
      <c r="G16" s="10"/>
      <c r="H16" s="10">
        <f t="shared" si="0"/>
        <v>0</v>
      </c>
      <c r="I16" s="10"/>
      <c r="J16" s="10">
        <f t="shared" si="1"/>
        <v>9482.5</v>
      </c>
      <c r="K16" s="202"/>
    </row>
    <row r="17" spans="1:11" s="7" customFormat="1">
      <c r="A17" s="14"/>
      <c r="B17" s="12"/>
      <c r="C17" s="10">
        <f t="shared" si="2"/>
        <v>9482.5</v>
      </c>
      <c r="D17" s="8"/>
      <c r="E17" s="68"/>
      <c r="F17" s="68"/>
      <c r="G17" s="10"/>
      <c r="H17" s="10">
        <f t="shared" si="0"/>
        <v>0</v>
      </c>
      <c r="I17" s="10"/>
      <c r="J17" s="10">
        <f t="shared" si="1"/>
        <v>9482.5</v>
      </c>
      <c r="K17" s="202"/>
    </row>
    <row r="18" spans="1:11" s="7" customFormat="1">
      <c r="A18" s="14"/>
      <c r="B18" s="12"/>
      <c r="C18" s="10">
        <f t="shared" si="2"/>
        <v>9482.5</v>
      </c>
      <c r="D18" s="8"/>
      <c r="E18" s="68"/>
      <c r="F18" s="68"/>
      <c r="G18" s="10"/>
      <c r="H18" s="10">
        <f t="shared" si="0"/>
        <v>0</v>
      </c>
      <c r="I18" s="10"/>
      <c r="J18" s="10">
        <f t="shared" si="1"/>
        <v>9482.5</v>
      </c>
      <c r="K18" s="202"/>
    </row>
    <row r="19" spans="1:11" s="7" customFormat="1">
      <c r="A19" s="14"/>
      <c r="B19" s="12"/>
      <c r="C19" s="10">
        <f t="shared" si="2"/>
        <v>9482.5</v>
      </c>
      <c r="D19" s="8"/>
      <c r="E19" s="68"/>
      <c r="F19" s="68"/>
      <c r="G19" s="10"/>
      <c r="H19" s="10">
        <f t="shared" si="0"/>
        <v>0</v>
      </c>
      <c r="I19" s="10"/>
      <c r="J19" s="10">
        <f t="shared" si="1"/>
        <v>9482.5</v>
      </c>
      <c r="K19" s="202"/>
    </row>
    <row r="20" spans="1:11" s="7" customFormat="1">
      <c r="A20" s="8"/>
      <c r="B20" s="12"/>
      <c r="C20" s="10">
        <f t="shared" si="2"/>
        <v>9482.5</v>
      </c>
      <c r="D20" s="8"/>
      <c r="E20" s="68"/>
      <c r="F20" s="68"/>
      <c r="G20" s="10"/>
      <c r="H20" s="10">
        <f t="shared" si="0"/>
        <v>0</v>
      </c>
      <c r="I20" s="10"/>
      <c r="J20" s="10">
        <f t="shared" si="1"/>
        <v>9482.5</v>
      </c>
      <c r="K20" s="202"/>
    </row>
    <row r="21" spans="1:11" s="7" customFormat="1">
      <c r="A21" s="8"/>
      <c r="B21" s="12"/>
      <c r="C21" s="10">
        <f t="shared" si="2"/>
        <v>9482.5</v>
      </c>
      <c r="D21" s="8"/>
      <c r="E21" s="68"/>
      <c r="F21" s="68"/>
      <c r="G21" s="10"/>
      <c r="H21" s="10">
        <f t="shared" si="0"/>
        <v>0</v>
      </c>
      <c r="I21" s="10"/>
      <c r="J21" s="10">
        <f t="shared" si="1"/>
        <v>9482.5</v>
      </c>
      <c r="K21" s="202"/>
    </row>
    <row r="22" spans="1:11" s="7" customFormat="1">
      <c r="A22" s="8"/>
      <c r="B22" s="12"/>
      <c r="C22" s="10">
        <f t="shared" si="2"/>
        <v>9482.5</v>
      </c>
      <c r="D22" s="8"/>
      <c r="E22" s="68"/>
      <c r="F22" s="68"/>
      <c r="G22" s="10"/>
      <c r="H22" s="10">
        <f t="shared" si="0"/>
        <v>0</v>
      </c>
      <c r="I22" s="10"/>
      <c r="J22" s="10">
        <f t="shared" si="1"/>
        <v>9482.5</v>
      </c>
      <c r="K22" s="202"/>
    </row>
    <row r="23" spans="1:11" s="7" customFormat="1">
      <c r="A23" s="8"/>
      <c r="B23" s="12"/>
      <c r="C23" s="10">
        <f t="shared" si="2"/>
        <v>9482.5</v>
      </c>
      <c r="D23" s="8"/>
      <c r="E23" s="68"/>
      <c r="F23" s="68"/>
      <c r="G23" s="10"/>
      <c r="H23" s="10">
        <f t="shared" si="0"/>
        <v>0</v>
      </c>
      <c r="I23" s="10"/>
      <c r="J23" s="10">
        <f t="shared" si="1"/>
        <v>9482.5</v>
      </c>
      <c r="K23" s="202"/>
    </row>
    <row r="24" spans="1:11" s="7" customFormat="1">
      <c r="A24" s="8"/>
      <c r="B24" s="12"/>
      <c r="C24" s="10">
        <f t="shared" si="2"/>
        <v>9482.5</v>
      </c>
      <c r="D24" s="8"/>
      <c r="E24" s="68"/>
      <c r="F24" s="68"/>
      <c r="G24" s="10"/>
      <c r="H24" s="10">
        <f t="shared" si="0"/>
        <v>0</v>
      </c>
      <c r="I24" s="10"/>
      <c r="J24" s="10">
        <f t="shared" si="1"/>
        <v>9482.5</v>
      </c>
      <c r="K24" s="202"/>
    </row>
    <row r="25" spans="1:11" s="7" customFormat="1">
      <c r="A25" s="8"/>
      <c r="B25" s="12"/>
      <c r="C25" s="10">
        <f t="shared" si="2"/>
        <v>9482.5</v>
      </c>
      <c r="D25" s="8"/>
      <c r="E25" s="68"/>
      <c r="F25" s="68"/>
      <c r="G25" s="10"/>
      <c r="H25" s="10">
        <f t="shared" si="0"/>
        <v>0</v>
      </c>
      <c r="I25" s="10"/>
      <c r="J25" s="10">
        <f t="shared" si="1"/>
        <v>9482.5</v>
      </c>
      <c r="K25" s="202"/>
    </row>
    <row r="26" spans="1:11" s="7" customFormat="1">
      <c r="A26" s="8"/>
      <c r="B26" s="12"/>
      <c r="C26" s="10">
        <f t="shared" si="2"/>
        <v>9482.5</v>
      </c>
      <c r="D26" s="8"/>
      <c r="E26" s="68"/>
      <c r="F26" s="68"/>
      <c r="G26" s="10"/>
      <c r="H26" s="10">
        <f t="shared" si="0"/>
        <v>0</v>
      </c>
      <c r="I26" s="10"/>
      <c r="J26" s="10">
        <f t="shared" si="1"/>
        <v>9482.5</v>
      </c>
      <c r="K26" s="202"/>
    </row>
    <row r="27" spans="1:11" s="7" customFormat="1">
      <c r="A27" s="8"/>
      <c r="B27" s="12"/>
      <c r="C27" s="10">
        <f t="shared" si="2"/>
        <v>9482.5</v>
      </c>
      <c r="D27" s="8"/>
      <c r="E27" s="68"/>
      <c r="F27" s="68"/>
      <c r="G27" s="10"/>
      <c r="H27" s="10">
        <f t="shared" si="0"/>
        <v>0</v>
      </c>
      <c r="I27" s="10"/>
      <c r="J27" s="10">
        <f t="shared" si="1"/>
        <v>9482.5</v>
      </c>
      <c r="K27" s="202"/>
    </row>
    <row r="28" spans="1:11" s="7" customFormat="1">
      <c r="A28" s="8"/>
      <c r="B28" s="12"/>
      <c r="C28" s="10">
        <f t="shared" si="2"/>
        <v>9482.5</v>
      </c>
      <c r="D28" s="8"/>
      <c r="E28" s="68"/>
      <c r="F28" s="68"/>
      <c r="G28" s="10"/>
      <c r="H28" s="10">
        <f t="shared" si="0"/>
        <v>0</v>
      </c>
      <c r="I28" s="10"/>
      <c r="J28" s="10">
        <f t="shared" si="1"/>
        <v>9482.5</v>
      </c>
      <c r="K28" s="202"/>
    </row>
    <row r="29" spans="1:11" s="7" customFormat="1">
      <c r="A29" s="8"/>
      <c r="B29" s="12"/>
      <c r="C29" s="10">
        <f t="shared" si="2"/>
        <v>9482.5</v>
      </c>
      <c r="D29" s="8"/>
      <c r="E29" s="68"/>
      <c r="F29" s="68"/>
      <c r="G29" s="10"/>
      <c r="H29" s="10">
        <f t="shared" si="0"/>
        <v>0</v>
      </c>
      <c r="I29" s="10"/>
      <c r="J29" s="10">
        <f t="shared" si="1"/>
        <v>9482.5</v>
      </c>
      <c r="K29" s="202"/>
    </row>
    <row r="30" spans="1:11" s="7" customFormat="1">
      <c r="A30" s="8"/>
      <c r="B30" s="12"/>
      <c r="C30" s="10">
        <f t="shared" si="2"/>
        <v>9482.5</v>
      </c>
      <c r="D30" s="8"/>
      <c r="E30" s="68"/>
      <c r="F30" s="68"/>
      <c r="G30" s="10"/>
      <c r="H30" s="10">
        <f t="shared" si="0"/>
        <v>0</v>
      </c>
      <c r="I30" s="10"/>
      <c r="J30" s="10">
        <f t="shared" si="1"/>
        <v>9482.5</v>
      </c>
      <c r="K30" s="202"/>
    </row>
    <row r="31" spans="1:11" s="7" customFormat="1">
      <c r="A31" s="8"/>
      <c r="B31" s="12"/>
      <c r="C31" s="10">
        <f t="shared" si="2"/>
        <v>9482.5</v>
      </c>
      <c r="D31" s="8"/>
      <c r="E31" s="68"/>
      <c r="F31" s="68"/>
      <c r="G31" s="10"/>
      <c r="H31" s="10">
        <f t="shared" si="0"/>
        <v>0</v>
      </c>
      <c r="I31" s="10"/>
      <c r="J31" s="10">
        <f t="shared" si="1"/>
        <v>9482.5</v>
      </c>
      <c r="K31" s="202"/>
    </row>
    <row r="32" spans="1:11" s="7" customFormat="1">
      <c r="A32" s="8"/>
      <c r="B32" s="12"/>
      <c r="C32" s="10">
        <f t="shared" si="2"/>
        <v>9482.5</v>
      </c>
      <c r="D32" s="8"/>
      <c r="E32" s="68"/>
      <c r="F32" s="68"/>
      <c r="G32" s="10"/>
      <c r="H32" s="10">
        <f t="shared" si="0"/>
        <v>0</v>
      </c>
      <c r="I32" s="10"/>
      <c r="J32" s="10">
        <f t="shared" si="1"/>
        <v>9482.5</v>
      </c>
      <c r="K32" s="202"/>
    </row>
    <row r="33" spans="1:11" s="7" customFormat="1">
      <c r="A33" s="8"/>
      <c r="B33" s="12"/>
      <c r="C33" s="10">
        <f t="shared" si="2"/>
        <v>9482.5</v>
      </c>
      <c r="D33" s="8"/>
      <c r="E33" s="68"/>
      <c r="F33" s="68"/>
      <c r="G33" s="10"/>
      <c r="H33" s="10">
        <f t="shared" si="0"/>
        <v>0</v>
      </c>
      <c r="I33" s="10"/>
      <c r="J33" s="10">
        <f t="shared" si="1"/>
        <v>9482.5</v>
      </c>
      <c r="K33" s="202"/>
    </row>
    <row r="34" spans="1:11" s="7" customFormat="1">
      <c r="A34" s="8"/>
      <c r="B34" s="12"/>
      <c r="C34" s="10">
        <f t="shared" si="2"/>
        <v>9482.5</v>
      </c>
      <c r="D34" s="8"/>
      <c r="E34" s="68"/>
      <c r="F34" s="68"/>
      <c r="G34" s="10"/>
      <c r="H34" s="10">
        <f t="shared" si="0"/>
        <v>0</v>
      </c>
      <c r="I34" s="10"/>
      <c r="J34" s="10">
        <f t="shared" si="1"/>
        <v>9482.5</v>
      </c>
      <c r="K34" s="202"/>
    </row>
    <row r="35" spans="1:11" s="7" customFormat="1">
      <c r="A35" s="8"/>
      <c r="B35" s="12"/>
      <c r="C35" s="10">
        <f t="shared" si="2"/>
        <v>9482.5</v>
      </c>
      <c r="D35" s="8"/>
      <c r="E35" s="68"/>
      <c r="F35" s="68"/>
      <c r="G35" s="10"/>
      <c r="H35" s="10">
        <f t="shared" si="0"/>
        <v>0</v>
      </c>
      <c r="I35" s="10"/>
      <c r="J35" s="10">
        <f t="shared" si="1"/>
        <v>9482.5</v>
      </c>
      <c r="K35" s="202"/>
    </row>
    <row r="36" spans="1:11" s="7" customFormat="1">
      <c r="A36" s="8"/>
      <c r="B36" s="12"/>
      <c r="C36" s="10">
        <f t="shared" si="2"/>
        <v>9482.5</v>
      </c>
      <c r="D36" s="8"/>
      <c r="E36" s="68"/>
      <c r="F36" s="68"/>
      <c r="G36" s="10"/>
      <c r="H36" s="10">
        <f t="shared" si="0"/>
        <v>0</v>
      </c>
      <c r="I36" s="10"/>
      <c r="J36" s="10">
        <f t="shared" si="1"/>
        <v>9482.5</v>
      </c>
      <c r="K36" s="202"/>
    </row>
    <row r="37" spans="1:11" s="7" customFormat="1">
      <c r="A37" s="8"/>
      <c r="B37" s="12"/>
      <c r="C37" s="10">
        <f t="shared" si="2"/>
        <v>9482.5</v>
      </c>
      <c r="D37" s="8"/>
      <c r="E37" s="68"/>
      <c r="F37" s="68"/>
      <c r="G37" s="10"/>
      <c r="H37" s="10">
        <f t="shared" si="0"/>
        <v>0</v>
      </c>
      <c r="I37" s="10"/>
      <c r="J37" s="10">
        <f t="shared" si="1"/>
        <v>9482.5</v>
      </c>
      <c r="K37" s="202"/>
    </row>
    <row r="38" spans="1:11" s="7" customFormat="1">
      <c r="A38" s="8"/>
      <c r="B38" s="12"/>
      <c r="C38" s="10">
        <f t="shared" si="2"/>
        <v>9482.5</v>
      </c>
      <c r="D38" s="8"/>
      <c r="E38" s="68"/>
      <c r="F38" s="68"/>
      <c r="G38" s="10"/>
      <c r="H38" s="10">
        <f t="shared" si="0"/>
        <v>0</v>
      </c>
      <c r="I38" s="10"/>
      <c r="J38" s="10">
        <f t="shared" si="1"/>
        <v>9482.5</v>
      </c>
      <c r="K38" s="202"/>
    </row>
    <row r="39" spans="1:11" s="7" customFormat="1">
      <c r="A39" s="8"/>
      <c r="B39" s="12"/>
      <c r="C39" s="10">
        <f t="shared" si="2"/>
        <v>9482.5</v>
      </c>
      <c r="D39" s="8"/>
      <c r="E39" s="68"/>
      <c r="F39" s="68"/>
      <c r="G39" s="10"/>
      <c r="H39" s="10">
        <f t="shared" si="0"/>
        <v>0</v>
      </c>
      <c r="I39" s="10"/>
      <c r="J39" s="10">
        <f t="shared" si="1"/>
        <v>9482.5</v>
      </c>
      <c r="K39" s="202"/>
    </row>
    <row r="40" spans="1:11" s="7" customFormat="1">
      <c r="A40" s="8"/>
      <c r="B40" s="12"/>
      <c r="C40" s="10">
        <f t="shared" si="2"/>
        <v>9482.5</v>
      </c>
      <c r="D40" s="8"/>
      <c r="E40" s="68"/>
      <c r="F40" s="68"/>
      <c r="G40" s="10"/>
      <c r="H40" s="10">
        <f t="shared" si="0"/>
        <v>0</v>
      </c>
      <c r="I40" s="10"/>
      <c r="J40" s="10">
        <f t="shared" si="1"/>
        <v>9482.5</v>
      </c>
      <c r="K40" s="202"/>
    </row>
    <row r="41" spans="1:11" s="7" customFormat="1">
      <c r="A41" s="8"/>
      <c r="B41" s="12"/>
      <c r="C41" s="10">
        <f t="shared" si="2"/>
        <v>9482.5</v>
      </c>
      <c r="D41" s="8"/>
      <c r="E41" s="68"/>
      <c r="F41" s="68"/>
      <c r="G41" s="10"/>
      <c r="H41" s="10">
        <f t="shared" si="0"/>
        <v>0</v>
      </c>
      <c r="I41" s="10"/>
      <c r="J41" s="10">
        <f t="shared" si="1"/>
        <v>9482.5</v>
      </c>
      <c r="K41" s="202"/>
    </row>
    <row r="42" spans="1:11" s="7" customFormat="1">
      <c r="A42" s="8"/>
      <c r="B42" s="12"/>
      <c r="C42" s="10">
        <f t="shared" si="2"/>
        <v>9482.5</v>
      </c>
      <c r="D42" s="8"/>
      <c r="E42" s="68"/>
      <c r="F42" s="68"/>
      <c r="G42" s="10"/>
      <c r="H42" s="10">
        <f t="shared" si="0"/>
        <v>0</v>
      </c>
      <c r="I42" s="10"/>
      <c r="J42" s="10">
        <f t="shared" si="1"/>
        <v>9482.5</v>
      </c>
      <c r="K42" s="202"/>
    </row>
    <row r="43" spans="1:11" s="7" customFormat="1">
      <c r="A43" s="8"/>
      <c r="B43" s="12"/>
      <c r="C43" s="10">
        <f t="shared" si="2"/>
        <v>9482.5</v>
      </c>
      <c r="D43" s="8"/>
      <c r="E43" s="68"/>
      <c r="F43" s="68"/>
      <c r="G43" s="10"/>
      <c r="H43" s="10">
        <f t="shared" si="0"/>
        <v>0</v>
      </c>
      <c r="I43" s="10"/>
      <c r="J43" s="10">
        <f t="shared" si="1"/>
        <v>9482.5</v>
      </c>
      <c r="K43" s="202"/>
    </row>
    <row r="44" spans="1:11" s="7" customFormat="1">
      <c r="A44" s="8"/>
      <c r="B44" s="12"/>
      <c r="C44" s="10">
        <f t="shared" si="2"/>
        <v>9482.5</v>
      </c>
      <c r="D44" s="8"/>
      <c r="E44" s="68"/>
      <c r="F44" s="68"/>
      <c r="G44" s="10"/>
      <c r="H44" s="10">
        <f t="shared" si="0"/>
        <v>0</v>
      </c>
      <c r="I44" s="10"/>
      <c r="J44" s="10">
        <f t="shared" si="1"/>
        <v>9482.5</v>
      </c>
      <c r="K44" s="202"/>
    </row>
    <row r="45" spans="1:11" s="7" customFormat="1">
      <c r="A45" s="8"/>
      <c r="B45" s="12"/>
      <c r="C45" s="10">
        <f t="shared" si="2"/>
        <v>9482.5</v>
      </c>
      <c r="D45" s="8"/>
      <c r="E45" s="68"/>
      <c r="F45" s="68"/>
      <c r="G45" s="10"/>
      <c r="H45" s="10">
        <f t="shared" si="0"/>
        <v>0</v>
      </c>
      <c r="I45" s="10"/>
      <c r="J45" s="10">
        <f t="shared" si="1"/>
        <v>9482.5</v>
      </c>
      <c r="K45" s="202"/>
    </row>
    <row r="46" spans="1:11" s="7" customFormat="1">
      <c r="A46" s="8"/>
      <c r="B46" s="12"/>
      <c r="C46" s="10">
        <f t="shared" si="2"/>
        <v>9482.5</v>
      </c>
      <c r="D46" s="8"/>
      <c r="E46" s="68"/>
      <c r="F46" s="68"/>
      <c r="G46" s="10"/>
      <c r="H46" s="10">
        <f t="shared" si="0"/>
        <v>0</v>
      </c>
      <c r="I46" s="10"/>
      <c r="J46" s="10">
        <f t="shared" si="1"/>
        <v>9482.5</v>
      </c>
      <c r="K46" s="202"/>
    </row>
    <row r="47" spans="1:11" s="7" customFormat="1">
      <c r="A47" s="8"/>
      <c r="B47" s="12"/>
      <c r="C47" s="10">
        <f t="shared" si="2"/>
        <v>9482.5</v>
      </c>
      <c r="D47" s="8"/>
      <c r="E47" s="68"/>
      <c r="F47" s="68"/>
      <c r="G47" s="10"/>
      <c r="H47" s="10">
        <f t="shared" si="0"/>
        <v>0</v>
      </c>
      <c r="I47" s="10"/>
      <c r="J47" s="10">
        <f t="shared" si="1"/>
        <v>9482.5</v>
      </c>
      <c r="K47" s="202"/>
    </row>
    <row r="48" spans="1:11" s="7" customFormat="1">
      <c r="A48" s="8"/>
      <c r="B48" s="12"/>
      <c r="C48" s="10">
        <f t="shared" si="2"/>
        <v>9482.5</v>
      </c>
      <c r="D48" s="8"/>
      <c r="E48" s="68"/>
      <c r="F48" s="68"/>
      <c r="G48" s="10"/>
      <c r="H48" s="10">
        <f t="shared" si="0"/>
        <v>0</v>
      </c>
      <c r="I48" s="10"/>
      <c r="J48" s="10">
        <f t="shared" si="1"/>
        <v>9482.5</v>
      </c>
      <c r="K48" s="202"/>
    </row>
    <row r="49" spans="1:11" s="7" customFormat="1">
      <c r="A49" s="8"/>
      <c r="B49" s="12"/>
      <c r="C49" s="10">
        <f t="shared" si="2"/>
        <v>9482.5</v>
      </c>
      <c r="D49" s="8"/>
      <c r="E49" s="68"/>
      <c r="F49" s="68"/>
      <c r="G49" s="10"/>
      <c r="H49" s="10">
        <f t="shared" si="0"/>
        <v>0</v>
      </c>
      <c r="I49" s="10"/>
      <c r="J49" s="10">
        <f t="shared" si="1"/>
        <v>9482.5</v>
      </c>
      <c r="K49" s="202"/>
    </row>
    <row r="50" spans="1:11" s="7" customFormat="1">
      <c r="A50" s="8"/>
      <c r="B50" s="12"/>
      <c r="C50" s="10">
        <f t="shared" si="2"/>
        <v>9482.5</v>
      </c>
      <c r="D50" s="8"/>
      <c r="E50" s="68"/>
      <c r="F50" s="68"/>
      <c r="G50" s="10"/>
      <c r="H50" s="10">
        <f t="shared" si="0"/>
        <v>0</v>
      </c>
      <c r="I50" s="10"/>
      <c r="J50" s="10">
        <f t="shared" si="1"/>
        <v>9482.5</v>
      </c>
      <c r="K50" s="202"/>
    </row>
    <row r="51" spans="1:11" s="3" customFormat="1">
      <c r="A51" s="18"/>
      <c r="B51" s="19"/>
      <c r="C51" s="20"/>
      <c r="D51" s="21" t="s">
        <v>314</v>
      </c>
      <c r="E51" s="18"/>
      <c r="F51" s="18"/>
      <c r="G51" s="20"/>
      <c r="H51" s="20">
        <f>SUM(H4:H50)</f>
        <v>9482.5</v>
      </c>
      <c r="I51" s="20">
        <f>SUM(I4:I50)</f>
        <v>0</v>
      </c>
      <c r="J51" s="20">
        <f>H51-I51</f>
        <v>9482.5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A51" sqref="A51:IV51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A51" sqref="A51:IV51"/>
    </sheetView>
  </sheetViews>
  <sheetFormatPr defaultRowHeight="14.25"/>
  <cols>
    <col min="1" max="1" width="9.75" style="72" customWidth="1"/>
    <col min="2" max="2" width="10.875" style="150" customWidth="1"/>
    <col min="3" max="3" width="14.125" style="208" customWidth="1"/>
    <col min="4" max="4" width="21.625" style="72" customWidth="1"/>
    <col min="5" max="5" width="6.75" style="72" customWidth="1"/>
    <col min="6" max="6" width="5.375" style="72" customWidth="1"/>
    <col min="7" max="7" width="9.75" style="208" customWidth="1"/>
    <col min="8" max="8" width="13.125" style="208" customWidth="1"/>
    <col min="9" max="9" width="14" style="208" customWidth="1"/>
    <col min="10" max="10" width="11.375" style="208" customWidth="1"/>
    <col min="11" max="11" width="7.375" style="108" customWidth="1"/>
    <col min="12" max="12" width="11" style="108" customWidth="1"/>
    <col min="13" max="13" width="9" style="108" customWidth="1"/>
    <col min="14" max="16384" width="9" style="108"/>
  </cols>
  <sheetData>
    <row r="1" spans="1:11" ht="20.25">
      <c r="A1" s="392" t="s">
        <v>617</v>
      </c>
      <c r="B1" s="479"/>
      <c r="C1" s="419"/>
      <c r="D1" s="392"/>
      <c r="E1" s="392"/>
      <c r="F1" s="392"/>
      <c r="G1" s="419"/>
      <c r="H1" s="419"/>
      <c r="I1" s="419"/>
      <c r="J1" s="419"/>
    </row>
    <row r="2" spans="1:11" s="126" customFormat="1" ht="13.5">
      <c r="A2" s="395" t="s">
        <v>1</v>
      </c>
      <c r="B2" s="397" t="s">
        <v>331</v>
      </c>
      <c r="C2" s="399" t="s">
        <v>356</v>
      </c>
      <c r="D2" s="395" t="s">
        <v>332</v>
      </c>
      <c r="E2" s="47" t="s">
        <v>333</v>
      </c>
      <c r="F2" s="485" t="s">
        <v>334</v>
      </c>
      <c r="G2" s="486"/>
      <c r="H2" s="486"/>
      <c r="I2" s="209" t="s">
        <v>329</v>
      </c>
      <c r="J2" s="399" t="s">
        <v>335</v>
      </c>
      <c r="K2" s="484" t="s">
        <v>396</v>
      </c>
    </row>
    <row r="3" spans="1:11" s="126" customFormat="1" ht="13.5">
      <c r="A3" s="396"/>
      <c r="B3" s="398"/>
      <c r="C3" s="400"/>
      <c r="D3" s="396"/>
      <c r="E3" s="52"/>
      <c r="F3" s="56" t="s">
        <v>336</v>
      </c>
      <c r="G3" s="50" t="s">
        <v>337</v>
      </c>
      <c r="H3" s="50" t="s">
        <v>338</v>
      </c>
      <c r="I3" s="50" t="s">
        <v>338</v>
      </c>
      <c r="J3" s="400"/>
      <c r="K3" s="484"/>
    </row>
    <row r="4" spans="1:11" s="126" customFormat="1" ht="13.5">
      <c r="A4" s="56">
        <v>10757</v>
      </c>
      <c r="B4" s="58">
        <v>44314</v>
      </c>
      <c r="C4" s="50">
        <v>0</v>
      </c>
      <c r="D4" s="56" t="s">
        <v>618</v>
      </c>
      <c r="E4" s="56">
        <v>20</v>
      </c>
      <c r="F4" s="56">
        <v>3</v>
      </c>
      <c r="G4" s="50">
        <v>150</v>
      </c>
      <c r="H4" s="50">
        <f t="shared" ref="H4:H14" si="0">F4*G4</f>
        <v>450</v>
      </c>
      <c r="I4" s="50"/>
      <c r="J4" s="50">
        <f t="shared" ref="J4:J9" si="1">C4+H4-I4</f>
        <v>450</v>
      </c>
      <c r="K4" s="64" t="s">
        <v>421</v>
      </c>
    </row>
    <row r="5" spans="1:11" s="126" customFormat="1" ht="13.5">
      <c r="A5" s="56">
        <v>10757</v>
      </c>
      <c r="B5" s="58">
        <v>44314</v>
      </c>
      <c r="C5" s="50">
        <f t="shared" ref="C5:C18" si="2">J4</f>
        <v>450</v>
      </c>
      <c r="D5" s="56" t="s">
        <v>619</v>
      </c>
      <c r="E5" s="56">
        <v>20</v>
      </c>
      <c r="F5" s="56">
        <v>3</v>
      </c>
      <c r="G5" s="50">
        <v>150</v>
      </c>
      <c r="H5" s="50">
        <f t="shared" si="0"/>
        <v>450</v>
      </c>
      <c r="I5" s="50"/>
      <c r="J5" s="50">
        <f t="shared" si="1"/>
        <v>900</v>
      </c>
      <c r="K5" s="64" t="s">
        <v>421</v>
      </c>
    </row>
    <row r="6" spans="1:11" s="126" customFormat="1" ht="13.5">
      <c r="A6" s="56">
        <v>10775</v>
      </c>
      <c r="B6" s="58">
        <v>44324</v>
      </c>
      <c r="C6" s="50">
        <f t="shared" si="2"/>
        <v>900</v>
      </c>
      <c r="D6" s="56" t="s">
        <v>618</v>
      </c>
      <c r="E6" s="56">
        <v>20</v>
      </c>
      <c r="F6" s="56">
        <v>4</v>
      </c>
      <c r="G6" s="50">
        <v>150</v>
      </c>
      <c r="H6" s="50">
        <f t="shared" si="0"/>
        <v>600</v>
      </c>
      <c r="I6" s="50"/>
      <c r="J6" s="50">
        <f t="shared" si="1"/>
        <v>1500</v>
      </c>
      <c r="K6" s="64" t="s">
        <v>421</v>
      </c>
    </row>
    <row r="7" spans="1:11" s="126" customFormat="1" ht="13.5">
      <c r="A7" s="56">
        <v>10775</v>
      </c>
      <c r="B7" s="58">
        <v>44324</v>
      </c>
      <c r="C7" s="50">
        <f t="shared" si="2"/>
        <v>1500</v>
      </c>
      <c r="D7" s="56" t="s">
        <v>620</v>
      </c>
      <c r="E7" s="56">
        <v>10</v>
      </c>
      <c r="F7" s="56">
        <v>1</v>
      </c>
      <c r="G7" s="50">
        <v>100</v>
      </c>
      <c r="H7" s="50">
        <f t="shared" si="0"/>
        <v>100</v>
      </c>
      <c r="I7" s="50"/>
      <c r="J7" s="50">
        <f t="shared" si="1"/>
        <v>1600</v>
      </c>
      <c r="K7" s="64" t="s">
        <v>421</v>
      </c>
    </row>
    <row r="8" spans="1:11" s="126" customFormat="1" ht="13.5">
      <c r="A8" s="64">
        <v>10808</v>
      </c>
      <c r="B8" s="58">
        <v>44343</v>
      </c>
      <c r="C8" s="50">
        <f t="shared" si="2"/>
        <v>1600</v>
      </c>
      <c r="D8" s="56" t="s">
        <v>546</v>
      </c>
      <c r="E8" s="56">
        <v>20</v>
      </c>
      <c r="F8" s="56">
        <v>1</v>
      </c>
      <c r="G8" s="50">
        <v>150</v>
      </c>
      <c r="H8" s="50">
        <f t="shared" si="0"/>
        <v>150</v>
      </c>
      <c r="I8" s="50"/>
      <c r="J8" s="50">
        <f t="shared" si="1"/>
        <v>1750</v>
      </c>
      <c r="K8" s="64" t="s">
        <v>421</v>
      </c>
    </row>
    <row r="9" spans="1:11" s="126" customFormat="1" ht="13.5">
      <c r="A9" s="64">
        <v>10808</v>
      </c>
      <c r="B9" s="58">
        <v>44343</v>
      </c>
      <c r="C9" s="50">
        <f t="shared" si="2"/>
        <v>1750</v>
      </c>
      <c r="D9" s="56" t="s">
        <v>621</v>
      </c>
      <c r="E9" s="56">
        <v>20</v>
      </c>
      <c r="F9" s="56">
        <v>10</v>
      </c>
      <c r="G9" s="50">
        <v>110</v>
      </c>
      <c r="H9" s="50">
        <f t="shared" si="0"/>
        <v>1100</v>
      </c>
      <c r="I9" s="50"/>
      <c r="J9" s="50">
        <f t="shared" si="1"/>
        <v>2850</v>
      </c>
      <c r="K9" s="64" t="s">
        <v>421</v>
      </c>
    </row>
    <row r="10" spans="1:11" s="126" customFormat="1" ht="13.5">
      <c r="A10" s="56">
        <v>10811</v>
      </c>
      <c r="B10" s="58">
        <v>44344</v>
      </c>
      <c r="C10" s="50">
        <f t="shared" si="2"/>
        <v>2850</v>
      </c>
      <c r="D10" s="56" t="s">
        <v>542</v>
      </c>
      <c r="E10" s="56">
        <v>20</v>
      </c>
      <c r="F10" s="56">
        <v>1</v>
      </c>
      <c r="G10" s="50">
        <v>150</v>
      </c>
      <c r="H10" s="50">
        <f t="shared" si="0"/>
        <v>150</v>
      </c>
      <c r="I10" s="50"/>
      <c r="J10" s="50">
        <f t="shared" ref="J10:J23" si="3">C10+H10-I10</f>
        <v>3000</v>
      </c>
      <c r="K10" s="64" t="s">
        <v>421</v>
      </c>
    </row>
    <row r="11" spans="1:11" s="126" customFormat="1" ht="13.5">
      <c r="A11" s="56"/>
      <c r="B11" s="58">
        <v>44358</v>
      </c>
      <c r="C11" s="50">
        <f t="shared" si="2"/>
        <v>3000</v>
      </c>
      <c r="D11" s="56" t="s">
        <v>622</v>
      </c>
      <c r="E11" s="56"/>
      <c r="F11" s="56"/>
      <c r="G11" s="50"/>
      <c r="H11" s="50"/>
      <c r="I11" s="50">
        <v>3000</v>
      </c>
      <c r="J11" s="50">
        <f t="shared" si="3"/>
        <v>0</v>
      </c>
      <c r="K11" s="64"/>
    </row>
    <row r="12" spans="1:11" s="126" customFormat="1" ht="13.5">
      <c r="A12" s="56">
        <v>10902</v>
      </c>
      <c r="B12" s="58">
        <v>44399</v>
      </c>
      <c r="C12" s="50">
        <f t="shared" si="2"/>
        <v>0</v>
      </c>
      <c r="D12" s="56" t="s">
        <v>546</v>
      </c>
      <c r="E12" s="56">
        <v>10</v>
      </c>
      <c r="F12" s="56">
        <v>1</v>
      </c>
      <c r="G12" s="50">
        <v>80</v>
      </c>
      <c r="H12" s="50">
        <f t="shared" si="0"/>
        <v>80</v>
      </c>
      <c r="I12" s="50"/>
      <c r="J12" s="50">
        <f t="shared" si="3"/>
        <v>80</v>
      </c>
      <c r="K12" s="64" t="s">
        <v>555</v>
      </c>
    </row>
    <row r="13" spans="1:11" s="126" customFormat="1" ht="13.5">
      <c r="A13" s="56"/>
      <c r="B13" s="58"/>
      <c r="C13" s="50">
        <f t="shared" si="2"/>
        <v>80</v>
      </c>
      <c r="D13" s="56"/>
      <c r="E13" s="56"/>
      <c r="F13" s="56"/>
      <c r="G13" s="50"/>
      <c r="H13" s="50">
        <f t="shared" si="0"/>
        <v>0</v>
      </c>
      <c r="I13" s="50"/>
      <c r="J13" s="50">
        <f t="shared" si="3"/>
        <v>80</v>
      </c>
      <c r="K13" s="64"/>
    </row>
    <row r="14" spans="1:11" s="126" customFormat="1" ht="13.5">
      <c r="A14" s="56"/>
      <c r="B14" s="58"/>
      <c r="C14" s="50">
        <f t="shared" si="2"/>
        <v>80</v>
      </c>
      <c r="D14" s="56"/>
      <c r="E14" s="56"/>
      <c r="F14" s="56"/>
      <c r="G14" s="50"/>
      <c r="H14" s="50">
        <f t="shared" si="0"/>
        <v>0</v>
      </c>
      <c r="I14" s="50"/>
      <c r="J14" s="50">
        <f t="shared" si="3"/>
        <v>80</v>
      </c>
      <c r="K14" s="64"/>
    </row>
    <row r="15" spans="1:11" s="126" customFormat="1" ht="13.5">
      <c r="A15" s="56"/>
      <c r="B15" s="58"/>
      <c r="C15" s="50">
        <f t="shared" si="2"/>
        <v>80</v>
      </c>
      <c r="D15" s="56"/>
      <c r="E15" s="56"/>
      <c r="F15" s="56"/>
      <c r="G15" s="50"/>
      <c r="H15" s="50">
        <f t="shared" ref="H15:H50" si="4">F15*G15</f>
        <v>0</v>
      </c>
      <c r="I15" s="50"/>
      <c r="J15" s="50">
        <f t="shared" si="3"/>
        <v>80</v>
      </c>
      <c r="K15" s="64"/>
    </row>
    <row r="16" spans="1:11" s="126" customFormat="1" ht="13.5">
      <c r="A16" s="56"/>
      <c r="B16" s="58"/>
      <c r="C16" s="50">
        <f t="shared" si="2"/>
        <v>80</v>
      </c>
      <c r="D16" s="56"/>
      <c r="E16" s="56"/>
      <c r="F16" s="56"/>
      <c r="G16" s="50"/>
      <c r="H16" s="50">
        <f t="shared" si="4"/>
        <v>0</v>
      </c>
      <c r="I16" s="50"/>
      <c r="J16" s="50">
        <f t="shared" si="3"/>
        <v>80</v>
      </c>
      <c r="K16" s="64"/>
    </row>
    <row r="17" spans="1:11">
      <c r="A17" s="56"/>
      <c r="B17" s="58"/>
      <c r="C17" s="50">
        <f t="shared" si="2"/>
        <v>80</v>
      </c>
      <c r="D17" s="56"/>
      <c r="E17" s="56"/>
      <c r="F17" s="56"/>
      <c r="G17" s="50"/>
      <c r="H17" s="50">
        <f t="shared" si="4"/>
        <v>0</v>
      </c>
      <c r="I17" s="50"/>
      <c r="J17" s="50">
        <f t="shared" si="3"/>
        <v>80</v>
      </c>
      <c r="K17" s="64"/>
    </row>
    <row r="18" spans="1:11">
      <c r="A18" s="56"/>
      <c r="B18" s="58"/>
      <c r="C18" s="50">
        <f t="shared" si="2"/>
        <v>80</v>
      </c>
      <c r="D18" s="56"/>
      <c r="E18" s="56"/>
      <c r="F18" s="56"/>
      <c r="G18" s="50"/>
      <c r="H18" s="50">
        <f t="shared" si="4"/>
        <v>0</v>
      </c>
      <c r="I18" s="50"/>
      <c r="J18" s="50">
        <f t="shared" si="3"/>
        <v>80</v>
      </c>
      <c r="K18" s="64"/>
    </row>
    <row r="19" spans="1:11">
      <c r="A19" s="56"/>
      <c r="B19" s="58"/>
      <c r="C19" s="50">
        <f t="shared" ref="C19:C50" si="5">J18</f>
        <v>80</v>
      </c>
      <c r="D19" s="56"/>
      <c r="E19" s="56"/>
      <c r="F19" s="56"/>
      <c r="G19" s="50"/>
      <c r="H19" s="50">
        <f t="shared" si="4"/>
        <v>0</v>
      </c>
      <c r="I19" s="50"/>
      <c r="J19" s="50">
        <f t="shared" si="3"/>
        <v>80</v>
      </c>
      <c r="K19" s="64"/>
    </row>
    <row r="20" spans="1:11">
      <c r="A20" s="56"/>
      <c r="B20" s="58"/>
      <c r="C20" s="50">
        <f t="shared" si="5"/>
        <v>80</v>
      </c>
      <c r="D20" s="56"/>
      <c r="E20" s="56"/>
      <c r="F20" s="56"/>
      <c r="G20" s="50"/>
      <c r="H20" s="50">
        <f t="shared" si="4"/>
        <v>0</v>
      </c>
      <c r="I20" s="50"/>
      <c r="J20" s="50">
        <f t="shared" si="3"/>
        <v>80</v>
      </c>
      <c r="K20" s="64"/>
    </row>
    <row r="21" spans="1:11">
      <c r="A21" s="56"/>
      <c r="B21" s="58"/>
      <c r="C21" s="50">
        <f t="shared" si="5"/>
        <v>80</v>
      </c>
      <c r="D21" s="56"/>
      <c r="E21" s="56"/>
      <c r="F21" s="56"/>
      <c r="G21" s="50"/>
      <c r="H21" s="50">
        <f t="shared" si="4"/>
        <v>0</v>
      </c>
      <c r="I21" s="50"/>
      <c r="J21" s="50">
        <f t="shared" si="3"/>
        <v>80</v>
      </c>
      <c r="K21" s="64"/>
    </row>
    <row r="22" spans="1:11">
      <c r="A22" s="56"/>
      <c r="B22" s="58"/>
      <c r="C22" s="50">
        <f t="shared" si="5"/>
        <v>80</v>
      </c>
      <c r="D22" s="56"/>
      <c r="E22" s="56"/>
      <c r="F22" s="56"/>
      <c r="G22" s="50"/>
      <c r="H22" s="50">
        <f t="shared" si="4"/>
        <v>0</v>
      </c>
      <c r="I22" s="50"/>
      <c r="J22" s="50">
        <f t="shared" si="3"/>
        <v>80</v>
      </c>
      <c r="K22" s="64"/>
    </row>
    <row r="23" spans="1:11">
      <c r="A23" s="56"/>
      <c r="B23" s="58"/>
      <c r="C23" s="50">
        <f t="shared" si="5"/>
        <v>80</v>
      </c>
      <c r="D23" s="56"/>
      <c r="E23" s="56"/>
      <c r="F23" s="56"/>
      <c r="G23" s="50"/>
      <c r="H23" s="50">
        <f t="shared" si="4"/>
        <v>0</v>
      </c>
      <c r="I23" s="50"/>
      <c r="J23" s="50">
        <f t="shared" si="3"/>
        <v>80</v>
      </c>
      <c r="K23" s="64"/>
    </row>
    <row r="24" spans="1:11">
      <c r="A24" s="56"/>
      <c r="B24" s="58"/>
      <c r="C24" s="50">
        <f t="shared" si="5"/>
        <v>80</v>
      </c>
      <c r="D24" s="56"/>
      <c r="E24" s="56"/>
      <c r="F24" s="56"/>
      <c r="G24" s="50"/>
      <c r="H24" s="50">
        <f t="shared" si="4"/>
        <v>0</v>
      </c>
      <c r="I24" s="50"/>
      <c r="J24" s="50">
        <f t="shared" ref="J24:J50" si="6">C24+H24-I24</f>
        <v>80</v>
      </c>
      <c r="K24" s="64"/>
    </row>
    <row r="25" spans="1:11">
      <c r="A25" s="56">
        <v>21</v>
      </c>
      <c r="B25" s="58"/>
      <c r="C25" s="50">
        <f t="shared" si="5"/>
        <v>80</v>
      </c>
      <c r="D25" s="56"/>
      <c r="E25" s="56"/>
      <c r="F25" s="56"/>
      <c r="G25" s="50"/>
      <c r="H25" s="50">
        <f t="shared" si="4"/>
        <v>0</v>
      </c>
      <c r="I25" s="50"/>
      <c r="J25" s="50">
        <f t="shared" si="6"/>
        <v>80</v>
      </c>
      <c r="K25" s="64"/>
    </row>
    <row r="26" spans="1:11">
      <c r="A26" s="56">
        <v>22</v>
      </c>
      <c r="B26" s="58"/>
      <c r="C26" s="50">
        <f t="shared" si="5"/>
        <v>80</v>
      </c>
      <c r="D26" s="56"/>
      <c r="E26" s="56"/>
      <c r="F26" s="56"/>
      <c r="G26" s="50"/>
      <c r="H26" s="50">
        <f t="shared" si="4"/>
        <v>0</v>
      </c>
      <c r="I26" s="50"/>
      <c r="J26" s="50">
        <f t="shared" si="6"/>
        <v>80</v>
      </c>
      <c r="K26" s="64"/>
    </row>
    <row r="27" spans="1:11">
      <c r="A27" s="56">
        <v>23</v>
      </c>
      <c r="B27" s="58"/>
      <c r="C27" s="50">
        <f t="shared" si="5"/>
        <v>80</v>
      </c>
      <c r="D27" s="56"/>
      <c r="E27" s="56"/>
      <c r="F27" s="56"/>
      <c r="G27" s="50"/>
      <c r="H27" s="50">
        <f t="shared" si="4"/>
        <v>0</v>
      </c>
      <c r="I27" s="50"/>
      <c r="J27" s="50">
        <f t="shared" si="6"/>
        <v>80</v>
      </c>
      <c r="K27" s="64"/>
    </row>
    <row r="28" spans="1:11">
      <c r="A28" s="56">
        <v>24</v>
      </c>
      <c r="B28" s="58"/>
      <c r="C28" s="50">
        <f t="shared" si="5"/>
        <v>80</v>
      </c>
      <c r="D28" s="56"/>
      <c r="E28" s="56"/>
      <c r="F28" s="56"/>
      <c r="G28" s="50"/>
      <c r="H28" s="50">
        <f t="shared" si="4"/>
        <v>0</v>
      </c>
      <c r="I28" s="50"/>
      <c r="J28" s="50">
        <f t="shared" si="6"/>
        <v>80</v>
      </c>
      <c r="K28" s="64"/>
    </row>
    <row r="29" spans="1:11">
      <c r="A29" s="56">
        <v>25</v>
      </c>
      <c r="B29" s="58"/>
      <c r="C29" s="50">
        <f t="shared" si="5"/>
        <v>80</v>
      </c>
      <c r="D29" s="56"/>
      <c r="E29" s="56"/>
      <c r="F29" s="56"/>
      <c r="G29" s="50"/>
      <c r="H29" s="50">
        <f t="shared" si="4"/>
        <v>0</v>
      </c>
      <c r="I29" s="50"/>
      <c r="J29" s="50">
        <f t="shared" si="6"/>
        <v>80</v>
      </c>
      <c r="K29" s="64"/>
    </row>
    <row r="30" spans="1:11">
      <c r="A30" s="56">
        <v>26</v>
      </c>
      <c r="B30" s="58"/>
      <c r="C30" s="50">
        <f t="shared" si="5"/>
        <v>80</v>
      </c>
      <c r="D30" s="56"/>
      <c r="E30" s="56"/>
      <c r="F30" s="56"/>
      <c r="G30" s="50"/>
      <c r="H30" s="50">
        <f t="shared" si="4"/>
        <v>0</v>
      </c>
      <c r="I30" s="50"/>
      <c r="J30" s="50">
        <f t="shared" si="6"/>
        <v>80</v>
      </c>
      <c r="K30" s="64"/>
    </row>
    <row r="31" spans="1:11">
      <c r="A31" s="56">
        <v>27</v>
      </c>
      <c r="B31" s="58"/>
      <c r="C31" s="50">
        <f t="shared" si="5"/>
        <v>80</v>
      </c>
      <c r="D31" s="56"/>
      <c r="E31" s="56"/>
      <c r="F31" s="56"/>
      <c r="G31" s="50"/>
      <c r="H31" s="50">
        <f t="shared" si="4"/>
        <v>0</v>
      </c>
      <c r="I31" s="50"/>
      <c r="J31" s="50">
        <f t="shared" si="6"/>
        <v>80</v>
      </c>
      <c r="K31" s="64"/>
    </row>
    <row r="32" spans="1:11">
      <c r="A32" s="56">
        <v>28</v>
      </c>
      <c r="B32" s="58"/>
      <c r="C32" s="50">
        <f t="shared" si="5"/>
        <v>80</v>
      </c>
      <c r="D32" s="56"/>
      <c r="E32" s="56"/>
      <c r="F32" s="56"/>
      <c r="G32" s="50"/>
      <c r="H32" s="50">
        <f t="shared" si="4"/>
        <v>0</v>
      </c>
      <c r="I32" s="50"/>
      <c r="J32" s="50">
        <f t="shared" si="6"/>
        <v>80</v>
      </c>
      <c r="K32" s="64"/>
    </row>
    <row r="33" spans="1:11">
      <c r="A33" s="56">
        <v>29</v>
      </c>
      <c r="B33" s="58"/>
      <c r="C33" s="50">
        <f t="shared" si="5"/>
        <v>80</v>
      </c>
      <c r="D33" s="56"/>
      <c r="E33" s="56"/>
      <c r="F33" s="56"/>
      <c r="G33" s="50"/>
      <c r="H33" s="50">
        <f t="shared" si="4"/>
        <v>0</v>
      </c>
      <c r="I33" s="50"/>
      <c r="J33" s="50">
        <f t="shared" si="6"/>
        <v>80</v>
      </c>
      <c r="K33" s="64"/>
    </row>
    <row r="34" spans="1:11">
      <c r="A34" s="56">
        <v>30</v>
      </c>
      <c r="B34" s="58"/>
      <c r="C34" s="50">
        <f t="shared" si="5"/>
        <v>80</v>
      </c>
      <c r="D34" s="56"/>
      <c r="E34" s="56"/>
      <c r="F34" s="56"/>
      <c r="G34" s="50"/>
      <c r="H34" s="50">
        <f t="shared" si="4"/>
        <v>0</v>
      </c>
      <c r="I34" s="50"/>
      <c r="J34" s="50">
        <f t="shared" si="6"/>
        <v>80</v>
      </c>
      <c r="K34" s="64"/>
    </row>
    <row r="35" spans="1:11">
      <c r="A35" s="56">
        <v>31</v>
      </c>
      <c r="B35" s="58"/>
      <c r="C35" s="50">
        <f t="shared" si="5"/>
        <v>80</v>
      </c>
      <c r="D35" s="56"/>
      <c r="E35" s="56"/>
      <c r="F35" s="56"/>
      <c r="G35" s="50"/>
      <c r="H35" s="50">
        <f t="shared" si="4"/>
        <v>0</v>
      </c>
      <c r="I35" s="50"/>
      <c r="J35" s="50">
        <f t="shared" si="6"/>
        <v>80</v>
      </c>
      <c r="K35" s="64"/>
    </row>
    <row r="36" spans="1:11">
      <c r="A36" s="56">
        <v>32</v>
      </c>
      <c r="B36" s="58"/>
      <c r="C36" s="50">
        <f t="shared" si="5"/>
        <v>80</v>
      </c>
      <c r="D36" s="56"/>
      <c r="E36" s="56"/>
      <c r="F36" s="56"/>
      <c r="G36" s="50"/>
      <c r="H36" s="50">
        <f t="shared" si="4"/>
        <v>0</v>
      </c>
      <c r="I36" s="50"/>
      <c r="J36" s="50">
        <f t="shared" si="6"/>
        <v>80</v>
      </c>
      <c r="K36" s="64"/>
    </row>
    <row r="37" spans="1:11">
      <c r="A37" s="56">
        <v>33</v>
      </c>
      <c r="B37" s="58"/>
      <c r="C37" s="50">
        <f t="shared" si="5"/>
        <v>80</v>
      </c>
      <c r="D37" s="56"/>
      <c r="E37" s="56"/>
      <c r="F37" s="56"/>
      <c r="G37" s="50"/>
      <c r="H37" s="50">
        <f t="shared" si="4"/>
        <v>0</v>
      </c>
      <c r="I37" s="50"/>
      <c r="J37" s="50">
        <f t="shared" si="6"/>
        <v>80</v>
      </c>
      <c r="K37" s="64"/>
    </row>
    <row r="38" spans="1:11">
      <c r="A38" s="56">
        <v>34</v>
      </c>
      <c r="B38" s="58"/>
      <c r="C38" s="50">
        <f t="shared" si="5"/>
        <v>80</v>
      </c>
      <c r="D38" s="56"/>
      <c r="E38" s="56"/>
      <c r="F38" s="56"/>
      <c r="G38" s="50"/>
      <c r="H38" s="50">
        <f t="shared" si="4"/>
        <v>0</v>
      </c>
      <c r="I38" s="50"/>
      <c r="J38" s="50">
        <f t="shared" si="6"/>
        <v>80</v>
      </c>
      <c r="K38" s="64"/>
    </row>
    <row r="39" spans="1:11">
      <c r="A39" s="56">
        <v>35</v>
      </c>
      <c r="B39" s="58"/>
      <c r="C39" s="50">
        <f t="shared" si="5"/>
        <v>80</v>
      </c>
      <c r="D39" s="56"/>
      <c r="E39" s="56"/>
      <c r="F39" s="56"/>
      <c r="G39" s="50"/>
      <c r="H39" s="50">
        <f t="shared" si="4"/>
        <v>0</v>
      </c>
      <c r="I39" s="50"/>
      <c r="J39" s="50">
        <f t="shared" si="6"/>
        <v>80</v>
      </c>
      <c r="K39" s="64"/>
    </row>
    <row r="40" spans="1:11">
      <c r="A40" s="56">
        <v>36</v>
      </c>
      <c r="B40" s="58"/>
      <c r="C40" s="50">
        <f t="shared" si="5"/>
        <v>80</v>
      </c>
      <c r="D40" s="56"/>
      <c r="E40" s="56"/>
      <c r="F40" s="56"/>
      <c r="G40" s="50"/>
      <c r="H40" s="50">
        <f t="shared" si="4"/>
        <v>0</v>
      </c>
      <c r="I40" s="50"/>
      <c r="J40" s="50">
        <f t="shared" si="6"/>
        <v>80</v>
      </c>
      <c r="K40" s="64"/>
    </row>
    <row r="41" spans="1:11">
      <c r="A41" s="56">
        <v>37</v>
      </c>
      <c r="B41" s="58"/>
      <c r="C41" s="50">
        <f t="shared" si="5"/>
        <v>80</v>
      </c>
      <c r="D41" s="56"/>
      <c r="E41" s="56"/>
      <c r="F41" s="56"/>
      <c r="G41" s="50"/>
      <c r="H41" s="50">
        <f t="shared" si="4"/>
        <v>0</v>
      </c>
      <c r="I41" s="50"/>
      <c r="J41" s="50">
        <f t="shared" si="6"/>
        <v>80</v>
      </c>
      <c r="K41" s="64"/>
    </row>
    <row r="42" spans="1:11">
      <c r="A42" s="56">
        <v>38</v>
      </c>
      <c r="B42" s="58"/>
      <c r="C42" s="50">
        <f t="shared" si="5"/>
        <v>80</v>
      </c>
      <c r="D42" s="56"/>
      <c r="E42" s="56"/>
      <c r="F42" s="56"/>
      <c r="G42" s="50"/>
      <c r="H42" s="50">
        <f t="shared" si="4"/>
        <v>0</v>
      </c>
      <c r="I42" s="50"/>
      <c r="J42" s="50">
        <f t="shared" si="6"/>
        <v>80</v>
      </c>
      <c r="K42" s="64"/>
    </row>
    <row r="43" spans="1:11">
      <c r="A43" s="56">
        <v>39</v>
      </c>
      <c r="B43" s="58"/>
      <c r="C43" s="50">
        <f t="shared" si="5"/>
        <v>80</v>
      </c>
      <c r="D43" s="56"/>
      <c r="E43" s="56"/>
      <c r="F43" s="56"/>
      <c r="G43" s="50"/>
      <c r="H43" s="50">
        <f t="shared" si="4"/>
        <v>0</v>
      </c>
      <c r="I43" s="50"/>
      <c r="J43" s="50">
        <f t="shared" si="6"/>
        <v>80</v>
      </c>
      <c r="K43" s="64"/>
    </row>
    <row r="44" spans="1:11">
      <c r="A44" s="56">
        <v>40</v>
      </c>
      <c r="B44" s="58"/>
      <c r="C44" s="50">
        <f t="shared" si="5"/>
        <v>80</v>
      </c>
      <c r="D44" s="56"/>
      <c r="E44" s="56"/>
      <c r="F44" s="56"/>
      <c r="G44" s="50"/>
      <c r="H44" s="50">
        <f t="shared" si="4"/>
        <v>0</v>
      </c>
      <c r="I44" s="50"/>
      <c r="J44" s="50">
        <f t="shared" si="6"/>
        <v>80</v>
      </c>
      <c r="K44" s="64"/>
    </row>
    <row r="45" spans="1:11">
      <c r="A45" s="56">
        <v>41</v>
      </c>
      <c r="B45" s="58"/>
      <c r="C45" s="50">
        <f t="shared" si="5"/>
        <v>80</v>
      </c>
      <c r="D45" s="56"/>
      <c r="E45" s="56"/>
      <c r="F45" s="56"/>
      <c r="G45" s="50"/>
      <c r="H45" s="50">
        <f t="shared" si="4"/>
        <v>0</v>
      </c>
      <c r="I45" s="50"/>
      <c r="J45" s="50">
        <f t="shared" si="6"/>
        <v>80</v>
      </c>
      <c r="K45" s="64"/>
    </row>
    <row r="46" spans="1:11">
      <c r="A46" s="56">
        <v>42</v>
      </c>
      <c r="B46" s="58"/>
      <c r="C46" s="50">
        <f t="shared" si="5"/>
        <v>80</v>
      </c>
      <c r="D46" s="56"/>
      <c r="E46" s="56"/>
      <c r="F46" s="56"/>
      <c r="G46" s="50"/>
      <c r="H46" s="50">
        <f t="shared" si="4"/>
        <v>0</v>
      </c>
      <c r="I46" s="50"/>
      <c r="J46" s="50">
        <f t="shared" si="6"/>
        <v>80</v>
      </c>
      <c r="K46" s="64"/>
    </row>
    <row r="47" spans="1:11">
      <c r="A47" s="56">
        <v>43</v>
      </c>
      <c r="B47" s="58"/>
      <c r="C47" s="50">
        <f t="shared" si="5"/>
        <v>80</v>
      </c>
      <c r="D47" s="56"/>
      <c r="E47" s="56"/>
      <c r="F47" s="56"/>
      <c r="G47" s="50"/>
      <c r="H47" s="50">
        <f t="shared" si="4"/>
        <v>0</v>
      </c>
      <c r="I47" s="50"/>
      <c r="J47" s="50">
        <f t="shared" si="6"/>
        <v>80</v>
      </c>
      <c r="K47" s="64"/>
    </row>
    <row r="48" spans="1:11">
      <c r="A48" s="56">
        <v>44</v>
      </c>
      <c r="B48" s="58"/>
      <c r="C48" s="50">
        <f t="shared" si="5"/>
        <v>80</v>
      </c>
      <c r="D48" s="56"/>
      <c r="E48" s="56"/>
      <c r="F48" s="56"/>
      <c r="G48" s="50"/>
      <c r="H48" s="50">
        <f t="shared" si="4"/>
        <v>0</v>
      </c>
      <c r="I48" s="50"/>
      <c r="J48" s="50">
        <f t="shared" si="6"/>
        <v>80</v>
      </c>
      <c r="K48" s="64"/>
    </row>
    <row r="49" spans="1:11">
      <c r="A49" s="56">
        <v>45</v>
      </c>
      <c r="B49" s="58"/>
      <c r="C49" s="50">
        <f t="shared" si="5"/>
        <v>80</v>
      </c>
      <c r="D49" s="56"/>
      <c r="E49" s="56"/>
      <c r="F49" s="56"/>
      <c r="G49" s="50"/>
      <c r="H49" s="50">
        <f t="shared" si="4"/>
        <v>0</v>
      </c>
      <c r="I49" s="50"/>
      <c r="J49" s="50">
        <f t="shared" si="6"/>
        <v>80</v>
      </c>
      <c r="K49" s="64"/>
    </row>
    <row r="50" spans="1:11">
      <c r="A50" s="56">
        <v>46</v>
      </c>
      <c r="B50" s="58"/>
      <c r="C50" s="50">
        <f t="shared" si="5"/>
        <v>80</v>
      </c>
      <c r="D50" s="56"/>
      <c r="E50" s="56"/>
      <c r="F50" s="56"/>
      <c r="G50" s="50"/>
      <c r="H50" s="50">
        <f t="shared" si="4"/>
        <v>0</v>
      </c>
      <c r="I50" s="50"/>
      <c r="J50" s="50">
        <f t="shared" si="6"/>
        <v>80</v>
      </c>
      <c r="K50" s="64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3080</v>
      </c>
      <c r="I51" s="20">
        <f>SUM(I1:I50)</f>
        <v>3000</v>
      </c>
      <c r="J51" s="20">
        <f>H51-I51</f>
        <v>80</v>
      </c>
      <c r="K51" s="25"/>
    </row>
  </sheetData>
  <autoFilter ref="A3:K51"/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A51" sqref="A51:IV51"/>
    </sheetView>
  </sheetViews>
  <sheetFormatPr defaultRowHeight="14.25"/>
  <cols>
    <col min="1" max="1" width="11.375" style="72" customWidth="1"/>
    <col min="2" max="2" width="12.375" style="150" customWidth="1"/>
    <col min="3" max="3" width="14.125" style="151" customWidth="1"/>
    <col min="4" max="4" width="19.75" style="72" customWidth="1"/>
    <col min="5" max="5" width="6.75" style="72" customWidth="1"/>
    <col min="6" max="6" width="5.375" style="72" customWidth="1"/>
    <col min="7" max="7" width="10.375" style="151" customWidth="1"/>
    <col min="8" max="8" width="11.625" style="151" customWidth="1"/>
    <col min="9" max="9" width="10.25" style="151" customWidth="1"/>
    <col min="10" max="10" width="14.125" style="151" customWidth="1"/>
    <col min="11" max="11" width="7.375" style="108" customWidth="1"/>
    <col min="12" max="12" width="9" style="108" customWidth="1"/>
    <col min="13" max="16384" width="9" style="108"/>
  </cols>
  <sheetData>
    <row r="1" spans="1:11" ht="33.75" customHeight="1">
      <c r="A1" s="392" t="s">
        <v>623</v>
      </c>
      <c r="B1" s="487"/>
      <c r="C1" s="488"/>
      <c r="D1" s="392"/>
      <c r="E1" s="392"/>
      <c r="F1" s="392"/>
      <c r="G1" s="488"/>
      <c r="H1" s="488"/>
      <c r="I1" s="488"/>
      <c r="J1" s="488"/>
    </row>
    <row r="2" spans="1:11" s="7" customFormat="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 s="7" customFormat="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 s="7" customFormat="1">
      <c r="A4" s="8">
        <v>10871</v>
      </c>
      <c r="B4" s="12">
        <v>44382</v>
      </c>
      <c r="C4" s="10">
        <v>0</v>
      </c>
      <c r="D4" s="8" t="s">
        <v>624</v>
      </c>
      <c r="E4" s="11">
        <v>20</v>
      </c>
      <c r="F4" s="11">
        <v>8</v>
      </c>
      <c r="G4" s="10">
        <v>65</v>
      </c>
      <c r="H4" s="10">
        <f t="shared" ref="H4:H50" si="0">F4*G4</f>
        <v>520</v>
      </c>
      <c r="I4" s="22"/>
      <c r="J4" s="10">
        <f t="shared" ref="J4:J50" si="1">C4+H4-I4</f>
        <v>520</v>
      </c>
      <c r="K4" s="23"/>
    </row>
    <row r="5" spans="1:11" s="7" customFormat="1">
      <c r="A5" s="14">
        <v>10896</v>
      </c>
      <c r="B5" s="12">
        <v>44398</v>
      </c>
      <c r="C5" s="10">
        <f t="shared" ref="C5:C50" si="2">J4</f>
        <v>520</v>
      </c>
      <c r="D5" s="8" t="s">
        <v>625</v>
      </c>
      <c r="E5" s="11">
        <v>60</v>
      </c>
      <c r="F5" s="11">
        <v>1</v>
      </c>
      <c r="G5" s="10">
        <v>260</v>
      </c>
      <c r="H5" s="10">
        <f t="shared" si="0"/>
        <v>260</v>
      </c>
      <c r="I5" s="22"/>
      <c r="J5" s="10">
        <f t="shared" si="1"/>
        <v>780</v>
      </c>
      <c r="K5" s="23"/>
    </row>
    <row r="6" spans="1:11" s="7" customFormat="1">
      <c r="A6" s="14"/>
      <c r="B6" s="12"/>
      <c r="C6" s="10">
        <f t="shared" si="2"/>
        <v>780</v>
      </c>
      <c r="D6" s="8"/>
      <c r="E6" s="11"/>
      <c r="F6" s="11"/>
      <c r="G6" s="10"/>
      <c r="H6" s="10">
        <f t="shared" si="0"/>
        <v>0</v>
      </c>
      <c r="I6" s="22"/>
      <c r="J6" s="10">
        <f t="shared" si="1"/>
        <v>780</v>
      </c>
      <c r="K6" s="138"/>
    </row>
    <row r="7" spans="1:11" s="7" customFormat="1">
      <c r="A7" s="14"/>
      <c r="B7" s="12"/>
      <c r="C7" s="10">
        <f t="shared" si="2"/>
        <v>780</v>
      </c>
      <c r="D7" s="8"/>
      <c r="E7" s="11"/>
      <c r="F7" s="11"/>
      <c r="G7" s="10"/>
      <c r="H7" s="10">
        <f t="shared" si="0"/>
        <v>0</v>
      </c>
      <c r="I7" s="22"/>
      <c r="J7" s="10">
        <f t="shared" si="1"/>
        <v>780</v>
      </c>
      <c r="K7" s="138"/>
    </row>
    <row r="8" spans="1:11" s="7" customFormat="1">
      <c r="A8" s="14"/>
      <c r="B8" s="12"/>
      <c r="C8" s="10">
        <f t="shared" si="2"/>
        <v>780</v>
      </c>
      <c r="D8" s="8"/>
      <c r="E8" s="11"/>
      <c r="F8" s="11"/>
      <c r="G8" s="10"/>
      <c r="H8" s="10">
        <f t="shared" si="0"/>
        <v>0</v>
      </c>
      <c r="I8" s="22"/>
      <c r="J8" s="10">
        <f t="shared" si="1"/>
        <v>780</v>
      </c>
      <c r="K8" s="23"/>
    </row>
    <row r="9" spans="1:11" s="7" customFormat="1">
      <c r="A9" s="15"/>
      <c r="B9" s="12"/>
      <c r="C9" s="10">
        <f t="shared" si="2"/>
        <v>780</v>
      </c>
      <c r="D9" s="8"/>
      <c r="E9" s="11"/>
      <c r="F9" s="11"/>
      <c r="G9" s="10"/>
      <c r="H9" s="10">
        <f t="shared" si="0"/>
        <v>0</v>
      </c>
      <c r="I9" s="22"/>
      <c r="J9" s="10">
        <f t="shared" si="1"/>
        <v>780</v>
      </c>
      <c r="K9" s="23"/>
    </row>
    <row r="10" spans="1:11" s="1" customFormat="1">
      <c r="A10" s="15"/>
      <c r="B10" s="16"/>
      <c r="C10" s="22">
        <f t="shared" si="2"/>
        <v>780</v>
      </c>
      <c r="D10" s="31"/>
      <c r="E10" s="32"/>
      <c r="F10" s="32"/>
      <c r="G10" s="22"/>
      <c r="H10" s="10">
        <f t="shared" si="0"/>
        <v>0</v>
      </c>
      <c r="I10" s="22"/>
      <c r="J10" s="22">
        <f t="shared" si="1"/>
        <v>780</v>
      </c>
      <c r="K10" s="24"/>
    </row>
    <row r="11" spans="1:11" s="7" customFormat="1">
      <c r="A11" s="14"/>
      <c r="B11" s="12"/>
      <c r="C11" s="10">
        <f t="shared" si="2"/>
        <v>780</v>
      </c>
      <c r="D11" s="8"/>
      <c r="E11" s="11"/>
      <c r="F11" s="11"/>
      <c r="G11" s="10"/>
      <c r="H11" s="10">
        <f t="shared" si="0"/>
        <v>0</v>
      </c>
      <c r="I11" s="22"/>
      <c r="J11" s="10">
        <f t="shared" si="1"/>
        <v>780</v>
      </c>
      <c r="K11" s="23"/>
    </row>
    <row r="12" spans="1:11" s="7" customFormat="1">
      <c r="A12" s="14"/>
      <c r="B12" s="12"/>
      <c r="C12" s="10">
        <f t="shared" si="2"/>
        <v>780</v>
      </c>
      <c r="D12" s="8"/>
      <c r="E12" s="11"/>
      <c r="F12" s="11"/>
      <c r="G12" s="10"/>
      <c r="H12" s="10">
        <f t="shared" si="0"/>
        <v>0</v>
      </c>
      <c r="I12" s="22"/>
      <c r="J12" s="10">
        <f t="shared" si="1"/>
        <v>780</v>
      </c>
      <c r="K12" s="23"/>
    </row>
    <row r="13" spans="1:11" s="7" customFormat="1">
      <c r="A13" s="14"/>
      <c r="B13" s="107"/>
      <c r="C13" s="10">
        <f t="shared" si="2"/>
        <v>780</v>
      </c>
      <c r="D13" s="8"/>
      <c r="E13" s="11"/>
      <c r="F13" s="11"/>
      <c r="G13" s="10"/>
      <c r="H13" s="10">
        <f t="shared" si="0"/>
        <v>0</v>
      </c>
      <c r="I13" s="10"/>
      <c r="J13" s="10">
        <f t="shared" si="1"/>
        <v>780</v>
      </c>
      <c r="K13" s="23"/>
    </row>
    <row r="14" spans="1:11" s="7" customFormat="1">
      <c r="A14" s="8"/>
      <c r="B14" s="12"/>
      <c r="C14" s="10">
        <f t="shared" si="2"/>
        <v>780</v>
      </c>
      <c r="D14" s="8"/>
      <c r="E14" s="11"/>
      <c r="F14" s="11"/>
      <c r="G14" s="10"/>
      <c r="H14" s="10">
        <f t="shared" si="0"/>
        <v>0</v>
      </c>
      <c r="I14" s="10"/>
      <c r="J14" s="10">
        <f t="shared" si="1"/>
        <v>780</v>
      </c>
      <c r="K14" s="23"/>
    </row>
    <row r="15" spans="1:11" s="7" customFormat="1">
      <c r="A15" s="8"/>
      <c r="B15" s="12"/>
      <c r="C15" s="10">
        <f t="shared" si="2"/>
        <v>780</v>
      </c>
      <c r="D15" s="8"/>
      <c r="E15" s="11"/>
      <c r="F15" s="11"/>
      <c r="G15" s="10"/>
      <c r="H15" s="10">
        <f t="shared" si="0"/>
        <v>0</v>
      </c>
      <c r="I15" s="10"/>
      <c r="J15" s="10">
        <f t="shared" si="1"/>
        <v>780</v>
      </c>
      <c r="K15" s="23"/>
    </row>
    <row r="16" spans="1:11" s="7" customFormat="1">
      <c r="A16" s="8"/>
      <c r="B16" s="12"/>
      <c r="C16" s="10">
        <f t="shared" si="2"/>
        <v>780</v>
      </c>
      <c r="D16" s="8"/>
      <c r="E16" s="11"/>
      <c r="F16" s="11"/>
      <c r="G16" s="10"/>
      <c r="H16" s="10">
        <f t="shared" si="0"/>
        <v>0</v>
      </c>
      <c r="I16" s="10"/>
      <c r="J16" s="10">
        <f t="shared" si="1"/>
        <v>780</v>
      </c>
      <c r="K16" s="23"/>
    </row>
    <row r="17" spans="1:11" s="7" customFormat="1">
      <c r="A17" s="14"/>
      <c r="B17" s="12"/>
      <c r="C17" s="10">
        <f t="shared" si="2"/>
        <v>780</v>
      </c>
      <c r="D17" s="8"/>
      <c r="E17" s="11"/>
      <c r="F17" s="11"/>
      <c r="G17" s="10"/>
      <c r="H17" s="10">
        <f t="shared" si="0"/>
        <v>0</v>
      </c>
      <c r="I17" s="10"/>
      <c r="J17" s="10">
        <f t="shared" si="1"/>
        <v>780</v>
      </c>
      <c r="K17" s="23"/>
    </row>
    <row r="18" spans="1:11" s="7" customFormat="1">
      <c r="A18" s="14"/>
      <c r="B18" s="12"/>
      <c r="C18" s="10">
        <f t="shared" si="2"/>
        <v>780</v>
      </c>
      <c r="D18" s="8"/>
      <c r="E18" s="11"/>
      <c r="F18" s="11"/>
      <c r="G18" s="10"/>
      <c r="H18" s="10">
        <f t="shared" si="0"/>
        <v>0</v>
      </c>
      <c r="I18" s="10"/>
      <c r="J18" s="10">
        <f t="shared" si="1"/>
        <v>780</v>
      </c>
      <c r="K18" s="23"/>
    </row>
    <row r="19" spans="1:11" s="7" customFormat="1">
      <c r="A19" s="14"/>
      <c r="B19" s="12"/>
      <c r="C19" s="10">
        <f t="shared" si="2"/>
        <v>780</v>
      </c>
      <c r="D19" s="8"/>
      <c r="E19" s="11"/>
      <c r="F19" s="11"/>
      <c r="G19" s="10"/>
      <c r="H19" s="10">
        <f t="shared" si="0"/>
        <v>0</v>
      </c>
      <c r="I19" s="10"/>
      <c r="J19" s="10">
        <f t="shared" si="1"/>
        <v>780</v>
      </c>
      <c r="K19" s="23"/>
    </row>
    <row r="20" spans="1:11" s="7" customFormat="1">
      <c r="A20" s="8"/>
      <c r="B20" s="12"/>
      <c r="C20" s="10">
        <f t="shared" si="2"/>
        <v>780</v>
      </c>
      <c r="D20" s="8"/>
      <c r="E20" s="11"/>
      <c r="F20" s="11"/>
      <c r="G20" s="10"/>
      <c r="H20" s="10">
        <f t="shared" si="0"/>
        <v>0</v>
      </c>
      <c r="I20" s="10"/>
      <c r="J20" s="10">
        <f t="shared" si="1"/>
        <v>780</v>
      </c>
      <c r="K20" s="23"/>
    </row>
    <row r="21" spans="1:11" s="7" customFormat="1">
      <c r="A21" s="8"/>
      <c r="B21" s="12"/>
      <c r="C21" s="10">
        <f t="shared" si="2"/>
        <v>780</v>
      </c>
      <c r="D21" s="8"/>
      <c r="E21" s="11"/>
      <c r="F21" s="11"/>
      <c r="G21" s="10"/>
      <c r="H21" s="10">
        <f t="shared" si="0"/>
        <v>0</v>
      </c>
      <c r="I21" s="10"/>
      <c r="J21" s="10">
        <f t="shared" si="1"/>
        <v>780</v>
      </c>
      <c r="K21" s="23"/>
    </row>
    <row r="22" spans="1:11" s="7" customFormat="1">
      <c r="A22" s="8"/>
      <c r="B22" s="12"/>
      <c r="C22" s="10">
        <f t="shared" si="2"/>
        <v>780</v>
      </c>
      <c r="D22" s="8"/>
      <c r="E22" s="11"/>
      <c r="F22" s="11"/>
      <c r="G22" s="10"/>
      <c r="H22" s="10">
        <f t="shared" si="0"/>
        <v>0</v>
      </c>
      <c r="I22" s="10"/>
      <c r="J22" s="10">
        <f t="shared" si="1"/>
        <v>780</v>
      </c>
      <c r="K22" s="23"/>
    </row>
    <row r="23" spans="1:11" s="7" customFormat="1">
      <c r="A23" s="8"/>
      <c r="B23" s="12"/>
      <c r="C23" s="10">
        <f t="shared" si="2"/>
        <v>780</v>
      </c>
      <c r="D23" s="8"/>
      <c r="E23" s="11"/>
      <c r="F23" s="11"/>
      <c r="G23" s="10"/>
      <c r="H23" s="10">
        <f t="shared" si="0"/>
        <v>0</v>
      </c>
      <c r="I23" s="10"/>
      <c r="J23" s="10">
        <f t="shared" si="1"/>
        <v>780</v>
      </c>
      <c r="K23" s="23"/>
    </row>
    <row r="24" spans="1:11" s="7" customFormat="1">
      <c r="A24" s="8"/>
      <c r="B24" s="12"/>
      <c r="C24" s="10">
        <f t="shared" si="2"/>
        <v>780</v>
      </c>
      <c r="D24" s="8"/>
      <c r="E24" s="11"/>
      <c r="F24" s="11"/>
      <c r="G24" s="10"/>
      <c r="H24" s="10">
        <f t="shared" si="0"/>
        <v>0</v>
      </c>
      <c r="I24" s="10"/>
      <c r="J24" s="10">
        <f t="shared" si="1"/>
        <v>780</v>
      </c>
      <c r="K24" s="23"/>
    </row>
    <row r="25" spans="1:11" s="7" customFormat="1">
      <c r="A25" s="8"/>
      <c r="B25" s="12"/>
      <c r="C25" s="10">
        <f t="shared" si="2"/>
        <v>780</v>
      </c>
      <c r="D25" s="8"/>
      <c r="E25" s="11"/>
      <c r="F25" s="11"/>
      <c r="G25" s="10"/>
      <c r="H25" s="10">
        <f t="shared" si="0"/>
        <v>0</v>
      </c>
      <c r="I25" s="10"/>
      <c r="J25" s="10">
        <f t="shared" si="1"/>
        <v>780</v>
      </c>
      <c r="K25" s="23"/>
    </row>
    <row r="26" spans="1:11" s="7" customFormat="1">
      <c r="A26" s="8"/>
      <c r="B26" s="12"/>
      <c r="C26" s="10">
        <f t="shared" si="2"/>
        <v>780</v>
      </c>
      <c r="D26" s="8"/>
      <c r="E26" s="11"/>
      <c r="F26" s="11"/>
      <c r="G26" s="10"/>
      <c r="H26" s="10">
        <f t="shared" si="0"/>
        <v>0</v>
      </c>
      <c r="I26" s="10"/>
      <c r="J26" s="10">
        <f t="shared" si="1"/>
        <v>780</v>
      </c>
      <c r="K26" s="23"/>
    </row>
    <row r="27" spans="1:11" s="7" customFormat="1">
      <c r="A27" s="8"/>
      <c r="B27" s="12"/>
      <c r="C27" s="10">
        <f t="shared" si="2"/>
        <v>780</v>
      </c>
      <c r="D27" s="8"/>
      <c r="E27" s="11"/>
      <c r="F27" s="11"/>
      <c r="G27" s="10"/>
      <c r="H27" s="10">
        <f t="shared" si="0"/>
        <v>0</v>
      </c>
      <c r="I27" s="10"/>
      <c r="J27" s="10">
        <f t="shared" si="1"/>
        <v>780</v>
      </c>
      <c r="K27" s="23"/>
    </row>
    <row r="28" spans="1:11" s="7" customFormat="1">
      <c r="A28" s="8"/>
      <c r="B28" s="12"/>
      <c r="C28" s="10">
        <f t="shared" si="2"/>
        <v>780</v>
      </c>
      <c r="D28" s="8"/>
      <c r="E28" s="11"/>
      <c r="F28" s="11"/>
      <c r="G28" s="10"/>
      <c r="H28" s="10">
        <f t="shared" si="0"/>
        <v>0</v>
      </c>
      <c r="I28" s="10"/>
      <c r="J28" s="10">
        <f t="shared" si="1"/>
        <v>780</v>
      </c>
      <c r="K28" s="23"/>
    </row>
    <row r="29" spans="1:11" s="7" customFormat="1">
      <c r="A29" s="8"/>
      <c r="B29" s="12"/>
      <c r="C29" s="10">
        <f t="shared" si="2"/>
        <v>780</v>
      </c>
      <c r="D29" s="8"/>
      <c r="E29" s="11"/>
      <c r="F29" s="11"/>
      <c r="G29" s="10"/>
      <c r="H29" s="10">
        <f t="shared" si="0"/>
        <v>0</v>
      </c>
      <c r="I29" s="10"/>
      <c r="J29" s="10">
        <f t="shared" si="1"/>
        <v>780</v>
      </c>
      <c r="K29" s="23"/>
    </row>
    <row r="30" spans="1:11" s="7" customFormat="1">
      <c r="A30" s="8"/>
      <c r="B30" s="12"/>
      <c r="C30" s="10">
        <f t="shared" si="2"/>
        <v>780</v>
      </c>
      <c r="D30" s="8"/>
      <c r="E30" s="11"/>
      <c r="F30" s="11"/>
      <c r="G30" s="10"/>
      <c r="H30" s="10">
        <f t="shared" si="0"/>
        <v>0</v>
      </c>
      <c r="I30" s="10"/>
      <c r="J30" s="10">
        <f t="shared" si="1"/>
        <v>780</v>
      </c>
      <c r="K30" s="23"/>
    </row>
    <row r="31" spans="1:11" s="7" customFormat="1">
      <c r="A31" s="8"/>
      <c r="B31" s="12"/>
      <c r="C31" s="10">
        <f t="shared" si="2"/>
        <v>780</v>
      </c>
      <c r="D31" s="8"/>
      <c r="E31" s="11"/>
      <c r="F31" s="11"/>
      <c r="G31" s="10"/>
      <c r="H31" s="10">
        <f t="shared" si="0"/>
        <v>0</v>
      </c>
      <c r="I31" s="10"/>
      <c r="J31" s="10">
        <f t="shared" si="1"/>
        <v>780</v>
      </c>
      <c r="K31" s="23"/>
    </row>
    <row r="32" spans="1:11" s="7" customFormat="1">
      <c r="A32" s="8"/>
      <c r="B32" s="12"/>
      <c r="C32" s="10">
        <f t="shared" si="2"/>
        <v>780</v>
      </c>
      <c r="D32" s="8"/>
      <c r="E32" s="11"/>
      <c r="F32" s="11"/>
      <c r="G32" s="10"/>
      <c r="H32" s="10">
        <f t="shared" si="0"/>
        <v>0</v>
      </c>
      <c r="I32" s="10"/>
      <c r="J32" s="10">
        <f t="shared" si="1"/>
        <v>780</v>
      </c>
      <c r="K32" s="23"/>
    </row>
    <row r="33" spans="1:11" s="7" customFormat="1">
      <c r="A33" s="8"/>
      <c r="B33" s="12"/>
      <c r="C33" s="10">
        <f t="shared" si="2"/>
        <v>780</v>
      </c>
      <c r="D33" s="8"/>
      <c r="E33" s="11"/>
      <c r="F33" s="11"/>
      <c r="G33" s="10"/>
      <c r="H33" s="10">
        <f t="shared" si="0"/>
        <v>0</v>
      </c>
      <c r="I33" s="10"/>
      <c r="J33" s="10">
        <f t="shared" si="1"/>
        <v>780</v>
      </c>
      <c r="K33" s="23"/>
    </row>
    <row r="34" spans="1:11" s="7" customFormat="1">
      <c r="A34" s="8"/>
      <c r="B34" s="12"/>
      <c r="C34" s="10">
        <f t="shared" si="2"/>
        <v>780</v>
      </c>
      <c r="D34" s="8"/>
      <c r="E34" s="11"/>
      <c r="F34" s="11"/>
      <c r="G34" s="10"/>
      <c r="H34" s="10">
        <f t="shared" si="0"/>
        <v>0</v>
      </c>
      <c r="I34" s="10"/>
      <c r="J34" s="10">
        <f t="shared" si="1"/>
        <v>780</v>
      </c>
      <c r="K34" s="23"/>
    </row>
    <row r="35" spans="1:11" s="7" customFormat="1">
      <c r="A35" s="8"/>
      <c r="B35" s="12"/>
      <c r="C35" s="10">
        <f t="shared" si="2"/>
        <v>780</v>
      </c>
      <c r="D35" s="8"/>
      <c r="E35" s="11"/>
      <c r="F35" s="11"/>
      <c r="G35" s="10"/>
      <c r="H35" s="10">
        <f t="shared" si="0"/>
        <v>0</v>
      </c>
      <c r="I35" s="10"/>
      <c r="J35" s="10">
        <f t="shared" si="1"/>
        <v>780</v>
      </c>
      <c r="K35" s="23"/>
    </row>
    <row r="36" spans="1:11" s="7" customFormat="1">
      <c r="A36" s="8"/>
      <c r="B36" s="12"/>
      <c r="C36" s="10">
        <f t="shared" si="2"/>
        <v>780</v>
      </c>
      <c r="D36" s="8"/>
      <c r="E36" s="11"/>
      <c r="F36" s="11"/>
      <c r="G36" s="10"/>
      <c r="H36" s="10">
        <f t="shared" si="0"/>
        <v>0</v>
      </c>
      <c r="I36" s="10"/>
      <c r="J36" s="10">
        <f t="shared" si="1"/>
        <v>780</v>
      </c>
      <c r="K36" s="23"/>
    </row>
    <row r="37" spans="1:11" s="7" customFormat="1">
      <c r="A37" s="8"/>
      <c r="B37" s="12"/>
      <c r="C37" s="10">
        <f t="shared" si="2"/>
        <v>780</v>
      </c>
      <c r="D37" s="8"/>
      <c r="E37" s="11"/>
      <c r="F37" s="11"/>
      <c r="G37" s="10"/>
      <c r="H37" s="10">
        <f t="shared" si="0"/>
        <v>0</v>
      </c>
      <c r="I37" s="10"/>
      <c r="J37" s="10">
        <f t="shared" si="1"/>
        <v>780</v>
      </c>
      <c r="K37" s="23"/>
    </row>
    <row r="38" spans="1:11" s="7" customFormat="1">
      <c r="A38" s="8"/>
      <c r="B38" s="12"/>
      <c r="C38" s="10">
        <f t="shared" si="2"/>
        <v>780</v>
      </c>
      <c r="D38" s="8"/>
      <c r="E38" s="11"/>
      <c r="F38" s="11"/>
      <c r="G38" s="10"/>
      <c r="H38" s="10">
        <f t="shared" si="0"/>
        <v>0</v>
      </c>
      <c r="I38" s="10"/>
      <c r="J38" s="10">
        <f t="shared" si="1"/>
        <v>780</v>
      </c>
      <c r="K38" s="23"/>
    </row>
    <row r="39" spans="1:11" s="7" customFormat="1">
      <c r="A39" s="8"/>
      <c r="B39" s="12"/>
      <c r="C39" s="10">
        <f t="shared" si="2"/>
        <v>780</v>
      </c>
      <c r="D39" s="8"/>
      <c r="E39" s="11"/>
      <c r="F39" s="11"/>
      <c r="G39" s="10"/>
      <c r="H39" s="10">
        <f t="shared" si="0"/>
        <v>0</v>
      </c>
      <c r="I39" s="10"/>
      <c r="J39" s="10">
        <f t="shared" si="1"/>
        <v>780</v>
      </c>
      <c r="K39" s="23"/>
    </row>
    <row r="40" spans="1:11" s="7" customFormat="1">
      <c r="A40" s="8"/>
      <c r="B40" s="12"/>
      <c r="C40" s="10">
        <f t="shared" si="2"/>
        <v>780</v>
      </c>
      <c r="D40" s="8"/>
      <c r="E40" s="11"/>
      <c r="F40" s="11"/>
      <c r="G40" s="10"/>
      <c r="H40" s="10">
        <f t="shared" si="0"/>
        <v>0</v>
      </c>
      <c r="I40" s="10"/>
      <c r="J40" s="10">
        <f t="shared" si="1"/>
        <v>780</v>
      </c>
      <c r="K40" s="23"/>
    </row>
    <row r="41" spans="1:11" s="7" customFormat="1">
      <c r="A41" s="8"/>
      <c r="B41" s="12"/>
      <c r="C41" s="10">
        <f t="shared" si="2"/>
        <v>780</v>
      </c>
      <c r="D41" s="8"/>
      <c r="E41" s="11"/>
      <c r="F41" s="11"/>
      <c r="G41" s="10"/>
      <c r="H41" s="10">
        <f t="shared" si="0"/>
        <v>0</v>
      </c>
      <c r="I41" s="10"/>
      <c r="J41" s="10">
        <f t="shared" si="1"/>
        <v>780</v>
      </c>
      <c r="K41" s="23"/>
    </row>
    <row r="42" spans="1:11" s="7" customFormat="1">
      <c r="A42" s="8"/>
      <c r="B42" s="12"/>
      <c r="C42" s="10">
        <f t="shared" si="2"/>
        <v>780</v>
      </c>
      <c r="D42" s="8"/>
      <c r="E42" s="11"/>
      <c r="F42" s="11"/>
      <c r="G42" s="10"/>
      <c r="H42" s="10">
        <f t="shared" si="0"/>
        <v>0</v>
      </c>
      <c r="I42" s="10"/>
      <c r="J42" s="10">
        <f t="shared" si="1"/>
        <v>780</v>
      </c>
      <c r="K42" s="23"/>
    </row>
    <row r="43" spans="1:11" s="7" customFormat="1">
      <c r="A43" s="8"/>
      <c r="B43" s="12"/>
      <c r="C43" s="10">
        <f t="shared" si="2"/>
        <v>780</v>
      </c>
      <c r="D43" s="8"/>
      <c r="E43" s="11"/>
      <c r="F43" s="11"/>
      <c r="G43" s="10"/>
      <c r="H43" s="10">
        <f t="shared" si="0"/>
        <v>0</v>
      </c>
      <c r="I43" s="10"/>
      <c r="J43" s="10">
        <f t="shared" si="1"/>
        <v>780</v>
      </c>
      <c r="K43" s="23"/>
    </row>
    <row r="44" spans="1:11" s="7" customFormat="1">
      <c r="A44" s="8"/>
      <c r="B44" s="12"/>
      <c r="C44" s="10">
        <f t="shared" si="2"/>
        <v>780</v>
      </c>
      <c r="D44" s="8"/>
      <c r="E44" s="11"/>
      <c r="F44" s="11"/>
      <c r="G44" s="10"/>
      <c r="H44" s="10">
        <f t="shared" si="0"/>
        <v>0</v>
      </c>
      <c r="I44" s="10"/>
      <c r="J44" s="10">
        <f t="shared" si="1"/>
        <v>780</v>
      </c>
      <c r="K44" s="23"/>
    </row>
    <row r="45" spans="1:11" s="7" customFormat="1">
      <c r="A45" s="8"/>
      <c r="B45" s="12"/>
      <c r="C45" s="10">
        <f t="shared" si="2"/>
        <v>780</v>
      </c>
      <c r="D45" s="8"/>
      <c r="E45" s="11"/>
      <c r="F45" s="11"/>
      <c r="G45" s="10"/>
      <c r="H45" s="10">
        <f t="shared" si="0"/>
        <v>0</v>
      </c>
      <c r="I45" s="10"/>
      <c r="J45" s="10">
        <f t="shared" si="1"/>
        <v>780</v>
      </c>
      <c r="K45" s="23"/>
    </row>
    <row r="46" spans="1:11" s="7" customFormat="1">
      <c r="A46" s="8"/>
      <c r="B46" s="12"/>
      <c r="C46" s="10">
        <f t="shared" si="2"/>
        <v>780</v>
      </c>
      <c r="D46" s="8"/>
      <c r="E46" s="11"/>
      <c r="F46" s="11"/>
      <c r="G46" s="10"/>
      <c r="H46" s="10">
        <f t="shared" si="0"/>
        <v>0</v>
      </c>
      <c r="I46" s="10"/>
      <c r="J46" s="10">
        <f t="shared" si="1"/>
        <v>780</v>
      </c>
      <c r="K46" s="23"/>
    </row>
    <row r="47" spans="1:11" s="7" customFormat="1">
      <c r="A47" s="8"/>
      <c r="B47" s="12"/>
      <c r="C47" s="10">
        <f t="shared" si="2"/>
        <v>780</v>
      </c>
      <c r="D47" s="8"/>
      <c r="E47" s="11"/>
      <c r="F47" s="11"/>
      <c r="G47" s="10"/>
      <c r="H47" s="10">
        <f t="shared" si="0"/>
        <v>0</v>
      </c>
      <c r="I47" s="10"/>
      <c r="J47" s="10">
        <f t="shared" si="1"/>
        <v>780</v>
      </c>
      <c r="K47" s="23"/>
    </row>
    <row r="48" spans="1:11" s="7" customFormat="1">
      <c r="A48" s="8"/>
      <c r="B48" s="12"/>
      <c r="C48" s="10">
        <f t="shared" si="2"/>
        <v>780</v>
      </c>
      <c r="D48" s="8"/>
      <c r="E48" s="11"/>
      <c r="F48" s="11"/>
      <c r="G48" s="10"/>
      <c r="H48" s="10">
        <f t="shared" si="0"/>
        <v>0</v>
      </c>
      <c r="I48" s="10"/>
      <c r="J48" s="10">
        <f t="shared" si="1"/>
        <v>780</v>
      </c>
      <c r="K48" s="23"/>
    </row>
    <row r="49" spans="1:11" s="7" customFormat="1">
      <c r="A49" s="8"/>
      <c r="B49" s="12"/>
      <c r="C49" s="10">
        <f t="shared" si="2"/>
        <v>780</v>
      </c>
      <c r="D49" s="8"/>
      <c r="E49" s="11"/>
      <c r="F49" s="11"/>
      <c r="G49" s="10"/>
      <c r="H49" s="10">
        <f t="shared" si="0"/>
        <v>0</v>
      </c>
      <c r="I49" s="10"/>
      <c r="J49" s="10">
        <f t="shared" si="1"/>
        <v>780</v>
      </c>
      <c r="K49" s="23"/>
    </row>
    <row r="50" spans="1:11" s="7" customFormat="1">
      <c r="A50" s="8"/>
      <c r="B50" s="12"/>
      <c r="C50" s="10">
        <f t="shared" si="2"/>
        <v>780</v>
      </c>
      <c r="D50" s="8"/>
      <c r="E50" s="11"/>
      <c r="F50" s="11"/>
      <c r="G50" s="10"/>
      <c r="H50" s="10">
        <f t="shared" si="0"/>
        <v>0</v>
      </c>
      <c r="I50" s="10"/>
      <c r="J50" s="10">
        <f t="shared" si="1"/>
        <v>780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780</v>
      </c>
      <c r="I51" s="20">
        <f>SUM(I1:I50)</f>
        <v>0</v>
      </c>
      <c r="J51" s="20">
        <f>H51-I51</f>
        <v>780</v>
      </c>
      <c r="K51" s="25"/>
    </row>
  </sheetData>
  <autoFilter ref="A3:K51"/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A51" sqref="A51:IV51"/>
    </sheetView>
  </sheetViews>
  <sheetFormatPr defaultRowHeight="14.25"/>
  <cols>
    <col min="1" max="1" width="8.625" style="2" customWidth="1"/>
    <col min="2" max="2" width="15.875" style="5" customWidth="1"/>
    <col min="3" max="3" width="16" style="30" customWidth="1"/>
    <col min="4" max="4" width="31.5" style="2" customWidth="1"/>
    <col min="5" max="5" width="9.125" style="2" customWidth="1"/>
    <col min="6" max="6" width="9" style="2" customWidth="1"/>
    <col min="7" max="7" width="11.125" style="30" customWidth="1"/>
    <col min="8" max="8" width="13.875" style="30" customWidth="1"/>
    <col min="9" max="9" width="12.5" style="30" customWidth="1"/>
    <col min="10" max="10" width="15" style="30" customWidth="1"/>
    <col min="11" max="11" width="13.625" style="7" customWidth="1"/>
    <col min="12" max="16384" width="9" style="7"/>
  </cols>
  <sheetData>
    <row r="1" spans="1:11" ht="33.75" customHeight="1">
      <c r="A1" s="456" t="s">
        <v>626</v>
      </c>
      <c r="B1" s="456"/>
      <c r="C1" s="456"/>
      <c r="D1" s="456"/>
      <c r="E1" s="456"/>
      <c r="F1" s="456"/>
      <c r="G1" s="456"/>
      <c r="H1" s="456"/>
      <c r="I1" s="456"/>
      <c r="J1" s="456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>
        <v>10856</v>
      </c>
      <c r="B4" s="12">
        <v>44377</v>
      </c>
      <c r="C4" s="10">
        <v>0</v>
      </c>
      <c r="D4" s="8" t="s">
        <v>627</v>
      </c>
      <c r="E4" s="11">
        <v>18</v>
      </c>
      <c r="F4" s="11">
        <v>4</v>
      </c>
      <c r="G4" s="10">
        <v>180</v>
      </c>
      <c r="H4" s="10">
        <f t="shared" ref="H4:H50" si="0">F4*G4</f>
        <v>720</v>
      </c>
      <c r="I4" s="22"/>
      <c r="J4" s="10">
        <f>C4+H4-I4</f>
        <v>720</v>
      </c>
      <c r="K4" s="23"/>
    </row>
    <row r="5" spans="1:11">
      <c r="A5" s="8">
        <v>10856</v>
      </c>
      <c r="B5" s="12">
        <v>44377</v>
      </c>
      <c r="C5" s="10">
        <f t="shared" ref="C5:C50" si="1">J4</f>
        <v>720</v>
      </c>
      <c r="D5" s="8" t="s">
        <v>628</v>
      </c>
      <c r="E5" s="11">
        <v>18</v>
      </c>
      <c r="F5" s="11">
        <v>4</v>
      </c>
      <c r="G5" s="10">
        <v>234</v>
      </c>
      <c r="H5" s="10">
        <f t="shared" si="0"/>
        <v>936</v>
      </c>
      <c r="I5" s="22"/>
      <c r="J5" s="10">
        <f>C5+H5-I5</f>
        <v>1656</v>
      </c>
      <c r="K5" s="23"/>
    </row>
    <row r="6" spans="1:11">
      <c r="A6" s="8">
        <v>10856</v>
      </c>
      <c r="B6" s="12">
        <v>44377</v>
      </c>
      <c r="C6" s="10">
        <f t="shared" si="1"/>
        <v>1656</v>
      </c>
      <c r="D6" s="8" t="s">
        <v>629</v>
      </c>
      <c r="E6" s="11">
        <v>25</v>
      </c>
      <c r="F6" s="11">
        <v>5</v>
      </c>
      <c r="G6" s="10">
        <v>250</v>
      </c>
      <c r="H6" s="10">
        <f t="shared" si="0"/>
        <v>1250</v>
      </c>
      <c r="I6" s="22"/>
      <c r="J6" s="10">
        <f>C6+H6-I6</f>
        <v>2906</v>
      </c>
      <c r="K6" s="138"/>
    </row>
    <row r="7" spans="1:11">
      <c r="A7" s="8">
        <v>10856</v>
      </c>
      <c r="B7" s="12">
        <v>44377</v>
      </c>
      <c r="C7" s="10">
        <f t="shared" si="1"/>
        <v>2906</v>
      </c>
      <c r="D7" s="8" t="s">
        <v>630</v>
      </c>
      <c r="E7" s="11">
        <v>20</v>
      </c>
      <c r="F7" s="11">
        <v>2</v>
      </c>
      <c r="G7" s="10">
        <v>200</v>
      </c>
      <c r="H7" s="10">
        <f t="shared" si="0"/>
        <v>400</v>
      </c>
      <c r="I7" s="22"/>
      <c r="J7" s="10">
        <f>C7+H7-I7</f>
        <v>3306</v>
      </c>
      <c r="K7" s="138"/>
    </row>
    <row r="8" spans="1:11">
      <c r="A8" s="8">
        <v>10856</v>
      </c>
      <c r="B8" s="12">
        <v>44377</v>
      </c>
      <c r="C8" s="10">
        <f t="shared" si="1"/>
        <v>3306</v>
      </c>
      <c r="D8" s="8" t="s">
        <v>631</v>
      </c>
      <c r="E8" s="11">
        <v>40</v>
      </c>
      <c r="F8" s="11">
        <v>27</v>
      </c>
      <c r="G8" s="10">
        <v>440</v>
      </c>
      <c r="H8" s="10">
        <f t="shared" si="0"/>
        <v>11880</v>
      </c>
      <c r="J8" s="10">
        <f t="shared" ref="J8:J22" si="2">C8+H8-I8</f>
        <v>15186</v>
      </c>
      <c r="K8" s="23"/>
    </row>
    <row r="9" spans="1:11">
      <c r="A9" s="8"/>
      <c r="B9" s="12">
        <v>44377</v>
      </c>
      <c r="C9" s="10">
        <f t="shared" si="1"/>
        <v>15186</v>
      </c>
      <c r="D9" s="207" t="s">
        <v>632</v>
      </c>
      <c r="E9" s="11"/>
      <c r="F9" s="11"/>
      <c r="G9" s="10"/>
      <c r="H9" s="10">
        <f t="shared" si="0"/>
        <v>0</v>
      </c>
      <c r="I9" s="22">
        <v>10000</v>
      </c>
      <c r="J9" s="10">
        <f t="shared" si="2"/>
        <v>5186</v>
      </c>
      <c r="K9" s="23"/>
    </row>
    <row r="10" spans="1:11" s="1" customFormat="1">
      <c r="A10" s="15"/>
      <c r="B10" s="16"/>
      <c r="C10" s="10">
        <f t="shared" si="1"/>
        <v>5186</v>
      </c>
      <c r="D10" s="31"/>
      <c r="E10" s="32"/>
      <c r="F10" s="32"/>
      <c r="G10" s="22"/>
      <c r="H10" s="10">
        <f t="shared" si="0"/>
        <v>0</v>
      </c>
      <c r="I10" s="22"/>
      <c r="J10" s="10">
        <f t="shared" si="2"/>
        <v>5186</v>
      </c>
      <c r="K10" s="24"/>
    </row>
    <row r="11" spans="1:11">
      <c r="A11" s="14"/>
      <c r="B11" s="12"/>
      <c r="C11" s="10">
        <f t="shared" si="1"/>
        <v>5186</v>
      </c>
      <c r="D11" s="8"/>
      <c r="E11" s="11"/>
      <c r="F11" s="11"/>
      <c r="G11" s="10"/>
      <c r="H11" s="10">
        <f t="shared" si="0"/>
        <v>0</v>
      </c>
      <c r="I11" s="22"/>
      <c r="J11" s="10">
        <f t="shared" si="2"/>
        <v>5186</v>
      </c>
      <c r="K11" s="23"/>
    </row>
    <row r="12" spans="1:11">
      <c r="A12" s="14"/>
      <c r="B12" s="12"/>
      <c r="C12" s="10">
        <f t="shared" si="1"/>
        <v>5186</v>
      </c>
      <c r="D12" s="8"/>
      <c r="E12" s="11"/>
      <c r="F12" s="11"/>
      <c r="G12" s="10"/>
      <c r="H12" s="10">
        <f t="shared" si="0"/>
        <v>0</v>
      </c>
      <c r="I12" s="22"/>
      <c r="J12" s="10">
        <f t="shared" si="2"/>
        <v>5186</v>
      </c>
      <c r="K12" s="23"/>
    </row>
    <row r="13" spans="1:11">
      <c r="A13" s="14"/>
      <c r="B13" s="12"/>
      <c r="C13" s="10">
        <f t="shared" si="1"/>
        <v>5186</v>
      </c>
      <c r="D13" s="8"/>
      <c r="E13" s="11"/>
      <c r="F13" s="11"/>
      <c r="G13" s="10"/>
      <c r="H13" s="10">
        <f t="shared" si="0"/>
        <v>0</v>
      </c>
      <c r="I13" s="10"/>
      <c r="J13" s="10">
        <f t="shared" si="2"/>
        <v>5186</v>
      </c>
      <c r="K13" s="23"/>
    </row>
    <row r="14" spans="1:11">
      <c r="A14" s="8"/>
      <c r="B14" s="12"/>
      <c r="C14" s="10">
        <f t="shared" si="1"/>
        <v>5186</v>
      </c>
      <c r="D14" s="8"/>
      <c r="E14" s="11"/>
      <c r="F14" s="11"/>
      <c r="G14" s="10"/>
      <c r="H14" s="10">
        <f t="shared" si="0"/>
        <v>0</v>
      </c>
      <c r="I14" s="10"/>
      <c r="J14" s="10">
        <f t="shared" si="2"/>
        <v>5186</v>
      </c>
      <c r="K14" s="23"/>
    </row>
    <row r="15" spans="1:11">
      <c r="A15" s="8"/>
      <c r="B15" s="12"/>
      <c r="C15" s="10">
        <f t="shared" si="1"/>
        <v>5186</v>
      </c>
      <c r="D15" s="8"/>
      <c r="E15" s="11"/>
      <c r="F15" s="11"/>
      <c r="G15" s="10"/>
      <c r="H15" s="10">
        <f t="shared" si="0"/>
        <v>0</v>
      </c>
      <c r="I15" s="10"/>
      <c r="J15" s="10">
        <f t="shared" si="2"/>
        <v>5186</v>
      </c>
      <c r="K15" s="23"/>
    </row>
    <row r="16" spans="1:11">
      <c r="A16" s="8"/>
      <c r="B16" s="12"/>
      <c r="C16" s="10">
        <f t="shared" si="1"/>
        <v>5186</v>
      </c>
      <c r="D16" s="8"/>
      <c r="E16" s="11"/>
      <c r="F16" s="11"/>
      <c r="G16" s="10"/>
      <c r="H16" s="10">
        <f t="shared" si="0"/>
        <v>0</v>
      </c>
      <c r="I16" s="10"/>
      <c r="J16" s="10">
        <f t="shared" si="2"/>
        <v>5186</v>
      </c>
      <c r="K16" s="23"/>
    </row>
    <row r="17" spans="1:11">
      <c r="A17" s="14"/>
      <c r="B17" s="12"/>
      <c r="C17" s="10">
        <f t="shared" si="1"/>
        <v>5186</v>
      </c>
      <c r="D17" s="8"/>
      <c r="E17" s="11"/>
      <c r="F17" s="11"/>
      <c r="G17" s="10"/>
      <c r="H17" s="10">
        <f t="shared" si="0"/>
        <v>0</v>
      </c>
      <c r="I17" s="10"/>
      <c r="J17" s="10">
        <f t="shared" si="2"/>
        <v>5186</v>
      </c>
      <c r="K17" s="23"/>
    </row>
    <row r="18" spans="1:11">
      <c r="A18" s="14"/>
      <c r="B18" s="12"/>
      <c r="C18" s="10">
        <f t="shared" si="1"/>
        <v>5186</v>
      </c>
      <c r="D18" s="8"/>
      <c r="E18" s="11"/>
      <c r="F18" s="11"/>
      <c r="G18" s="10"/>
      <c r="H18" s="10">
        <f t="shared" si="0"/>
        <v>0</v>
      </c>
      <c r="I18" s="10"/>
      <c r="J18" s="10">
        <f t="shared" si="2"/>
        <v>5186</v>
      </c>
      <c r="K18" s="23"/>
    </row>
    <row r="19" spans="1:11">
      <c r="A19" s="14"/>
      <c r="B19" s="12"/>
      <c r="C19" s="10">
        <f t="shared" si="1"/>
        <v>5186</v>
      </c>
      <c r="D19" s="8"/>
      <c r="E19" s="11"/>
      <c r="F19" s="11"/>
      <c r="G19" s="10"/>
      <c r="H19" s="10">
        <f t="shared" si="0"/>
        <v>0</v>
      </c>
      <c r="I19" s="10"/>
      <c r="J19" s="10">
        <f t="shared" si="2"/>
        <v>5186</v>
      </c>
      <c r="K19" s="23"/>
    </row>
    <row r="20" spans="1:11">
      <c r="A20" s="8"/>
      <c r="B20" s="12"/>
      <c r="C20" s="10">
        <f t="shared" si="1"/>
        <v>5186</v>
      </c>
      <c r="D20" s="8"/>
      <c r="E20" s="11"/>
      <c r="F20" s="11"/>
      <c r="G20" s="10"/>
      <c r="H20" s="10">
        <f t="shared" si="0"/>
        <v>0</v>
      </c>
      <c r="I20" s="10"/>
      <c r="J20" s="10">
        <f t="shared" si="2"/>
        <v>5186</v>
      </c>
      <c r="K20" s="23"/>
    </row>
    <row r="21" spans="1:11">
      <c r="A21" s="8"/>
      <c r="B21" s="12"/>
      <c r="C21" s="10">
        <f t="shared" si="1"/>
        <v>5186</v>
      </c>
      <c r="D21" s="8"/>
      <c r="E21" s="11"/>
      <c r="F21" s="11"/>
      <c r="G21" s="10"/>
      <c r="H21" s="10">
        <f t="shared" si="0"/>
        <v>0</v>
      </c>
      <c r="I21" s="10"/>
      <c r="J21" s="10">
        <f t="shared" si="2"/>
        <v>5186</v>
      </c>
      <c r="K21" s="23"/>
    </row>
    <row r="22" spans="1:11">
      <c r="A22" s="8"/>
      <c r="B22" s="12"/>
      <c r="C22" s="10">
        <f t="shared" si="1"/>
        <v>5186</v>
      </c>
      <c r="D22" s="8"/>
      <c r="E22" s="11"/>
      <c r="F22" s="11"/>
      <c r="G22" s="10"/>
      <c r="H22" s="10">
        <f t="shared" si="0"/>
        <v>0</v>
      </c>
      <c r="I22" s="10"/>
      <c r="J22" s="10">
        <f t="shared" si="2"/>
        <v>5186</v>
      </c>
      <c r="K22" s="23"/>
    </row>
    <row r="23" spans="1:11">
      <c r="A23" s="8"/>
      <c r="B23" s="12"/>
      <c r="C23" s="10">
        <f t="shared" si="1"/>
        <v>5186</v>
      </c>
      <c r="D23" s="8"/>
      <c r="E23" s="11"/>
      <c r="F23" s="11"/>
      <c r="G23" s="10"/>
      <c r="H23" s="10">
        <f t="shared" si="0"/>
        <v>0</v>
      </c>
      <c r="I23" s="10"/>
      <c r="J23" s="10">
        <f t="shared" ref="J23:J50" si="3">C23+H23-I23</f>
        <v>5186</v>
      </c>
      <c r="K23" s="23"/>
    </row>
    <row r="24" spans="1:11">
      <c r="A24" s="8"/>
      <c r="B24" s="12"/>
      <c r="C24" s="10">
        <f t="shared" si="1"/>
        <v>5186</v>
      </c>
      <c r="D24" s="8"/>
      <c r="E24" s="11"/>
      <c r="F24" s="11"/>
      <c r="G24" s="10"/>
      <c r="H24" s="10">
        <f t="shared" si="0"/>
        <v>0</v>
      </c>
      <c r="I24" s="10"/>
      <c r="J24" s="10">
        <f t="shared" si="3"/>
        <v>5186</v>
      </c>
      <c r="K24" s="23"/>
    </row>
    <row r="25" spans="1:11">
      <c r="A25" s="8"/>
      <c r="B25" s="12"/>
      <c r="C25" s="10">
        <f t="shared" si="1"/>
        <v>5186</v>
      </c>
      <c r="D25" s="8"/>
      <c r="E25" s="11"/>
      <c r="F25" s="11"/>
      <c r="G25" s="10"/>
      <c r="H25" s="10">
        <f t="shared" si="0"/>
        <v>0</v>
      </c>
      <c r="I25" s="10"/>
      <c r="J25" s="10">
        <f t="shared" si="3"/>
        <v>5186</v>
      </c>
      <c r="K25" s="23"/>
    </row>
    <row r="26" spans="1:11">
      <c r="A26" s="8"/>
      <c r="B26" s="12"/>
      <c r="C26" s="10">
        <f t="shared" si="1"/>
        <v>5186</v>
      </c>
      <c r="D26" s="8"/>
      <c r="E26" s="11"/>
      <c r="F26" s="11"/>
      <c r="G26" s="10"/>
      <c r="H26" s="10">
        <f t="shared" si="0"/>
        <v>0</v>
      </c>
      <c r="I26" s="10"/>
      <c r="J26" s="10">
        <f t="shared" si="3"/>
        <v>5186</v>
      </c>
      <c r="K26" s="23"/>
    </row>
    <row r="27" spans="1:11">
      <c r="A27" s="8"/>
      <c r="B27" s="12"/>
      <c r="C27" s="10">
        <f t="shared" si="1"/>
        <v>5186</v>
      </c>
      <c r="D27" s="8"/>
      <c r="E27" s="11"/>
      <c r="F27" s="11"/>
      <c r="G27" s="10"/>
      <c r="H27" s="10">
        <f t="shared" si="0"/>
        <v>0</v>
      </c>
      <c r="I27" s="10"/>
      <c r="J27" s="10">
        <f t="shared" si="3"/>
        <v>5186</v>
      </c>
      <c r="K27" s="23"/>
    </row>
    <row r="28" spans="1:11">
      <c r="A28" s="8"/>
      <c r="B28" s="12"/>
      <c r="C28" s="10">
        <f t="shared" si="1"/>
        <v>5186</v>
      </c>
      <c r="D28" s="8"/>
      <c r="E28" s="11"/>
      <c r="F28" s="11"/>
      <c r="G28" s="10"/>
      <c r="H28" s="10">
        <f t="shared" si="0"/>
        <v>0</v>
      </c>
      <c r="I28" s="10"/>
      <c r="J28" s="10">
        <f t="shared" si="3"/>
        <v>5186</v>
      </c>
      <c r="K28" s="23"/>
    </row>
    <row r="29" spans="1:11">
      <c r="A29" s="8"/>
      <c r="B29" s="12"/>
      <c r="C29" s="10">
        <f t="shared" si="1"/>
        <v>5186</v>
      </c>
      <c r="D29" s="8"/>
      <c r="E29" s="11"/>
      <c r="F29" s="11"/>
      <c r="G29" s="10"/>
      <c r="H29" s="10">
        <f t="shared" si="0"/>
        <v>0</v>
      </c>
      <c r="I29" s="10"/>
      <c r="J29" s="10">
        <f t="shared" si="3"/>
        <v>5186</v>
      </c>
      <c r="K29" s="23"/>
    </row>
    <row r="30" spans="1:11">
      <c r="A30" s="8"/>
      <c r="B30" s="12"/>
      <c r="C30" s="10">
        <f t="shared" si="1"/>
        <v>5186</v>
      </c>
      <c r="D30" s="8"/>
      <c r="E30" s="11"/>
      <c r="F30" s="11"/>
      <c r="G30" s="10"/>
      <c r="H30" s="10">
        <f t="shared" si="0"/>
        <v>0</v>
      </c>
      <c r="I30" s="10"/>
      <c r="J30" s="10">
        <f t="shared" si="3"/>
        <v>5186</v>
      </c>
      <c r="K30" s="23"/>
    </row>
    <row r="31" spans="1:11">
      <c r="A31" s="8"/>
      <c r="B31" s="12"/>
      <c r="C31" s="10">
        <f t="shared" si="1"/>
        <v>5186</v>
      </c>
      <c r="D31" s="8"/>
      <c r="E31" s="11"/>
      <c r="F31" s="11"/>
      <c r="G31" s="10"/>
      <c r="H31" s="10">
        <f t="shared" si="0"/>
        <v>0</v>
      </c>
      <c r="I31" s="10"/>
      <c r="J31" s="10">
        <f t="shared" si="3"/>
        <v>5186</v>
      </c>
      <c r="K31" s="23"/>
    </row>
    <row r="32" spans="1:11">
      <c r="A32" s="8"/>
      <c r="B32" s="12"/>
      <c r="C32" s="10">
        <f t="shared" si="1"/>
        <v>5186</v>
      </c>
      <c r="D32" s="8"/>
      <c r="E32" s="11"/>
      <c r="F32" s="11"/>
      <c r="G32" s="10"/>
      <c r="H32" s="10">
        <f t="shared" si="0"/>
        <v>0</v>
      </c>
      <c r="I32" s="10"/>
      <c r="J32" s="10">
        <f t="shared" si="3"/>
        <v>5186</v>
      </c>
      <c r="K32" s="23"/>
    </row>
    <row r="33" spans="1:11">
      <c r="A33" s="8"/>
      <c r="B33" s="12"/>
      <c r="C33" s="10">
        <f t="shared" si="1"/>
        <v>5186</v>
      </c>
      <c r="D33" s="8"/>
      <c r="E33" s="11"/>
      <c r="F33" s="11"/>
      <c r="G33" s="10"/>
      <c r="H33" s="10">
        <f t="shared" si="0"/>
        <v>0</v>
      </c>
      <c r="I33" s="10"/>
      <c r="J33" s="10">
        <f t="shared" si="3"/>
        <v>5186</v>
      </c>
      <c r="K33" s="23"/>
    </row>
    <row r="34" spans="1:11">
      <c r="A34" s="8"/>
      <c r="B34" s="12"/>
      <c r="C34" s="10">
        <f t="shared" si="1"/>
        <v>5186</v>
      </c>
      <c r="D34" s="8"/>
      <c r="E34" s="11"/>
      <c r="F34" s="11"/>
      <c r="G34" s="10"/>
      <c r="H34" s="10">
        <f t="shared" si="0"/>
        <v>0</v>
      </c>
      <c r="I34" s="10"/>
      <c r="J34" s="10">
        <f t="shared" si="3"/>
        <v>5186</v>
      </c>
      <c r="K34" s="23"/>
    </row>
    <row r="35" spans="1:11">
      <c r="A35" s="8"/>
      <c r="B35" s="12"/>
      <c r="C35" s="10">
        <f t="shared" si="1"/>
        <v>5186</v>
      </c>
      <c r="D35" s="8"/>
      <c r="E35" s="11"/>
      <c r="F35" s="11"/>
      <c r="G35" s="10"/>
      <c r="H35" s="10">
        <f t="shared" si="0"/>
        <v>0</v>
      </c>
      <c r="I35" s="10"/>
      <c r="J35" s="10">
        <f t="shared" si="3"/>
        <v>5186</v>
      </c>
      <c r="K35" s="23"/>
    </row>
    <row r="36" spans="1:11">
      <c r="A36" s="8"/>
      <c r="B36" s="12"/>
      <c r="C36" s="10">
        <f t="shared" si="1"/>
        <v>5186</v>
      </c>
      <c r="D36" s="8"/>
      <c r="E36" s="11"/>
      <c r="F36" s="11"/>
      <c r="G36" s="10"/>
      <c r="H36" s="10">
        <f t="shared" si="0"/>
        <v>0</v>
      </c>
      <c r="I36" s="10"/>
      <c r="J36" s="10">
        <f t="shared" si="3"/>
        <v>5186</v>
      </c>
      <c r="K36" s="23"/>
    </row>
    <row r="37" spans="1:11">
      <c r="A37" s="8"/>
      <c r="B37" s="12"/>
      <c r="C37" s="10">
        <f t="shared" si="1"/>
        <v>5186</v>
      </c>
      <c r="D37" s="8"/>
      <c r="E37" s="11"/>
      <c r="F37" s="11"/>
      <c r="G37" s="10"/>
      <c r="H37" s="10">
        <f t="shared" si="0"/>
        <v>0</v>
      </c>
      <c r="I37" s="10"/>
      <c r="J37" s="10">
        <f t="shared" si="3"/>
        <v>5186</v>
      </c>
      <c r="K37" s="23"/>
    </row>
    <row r="38" spans="1:11">
      <c r="A38" s="8"/>
      <c r="B38" s="12"/>
      <c r="C38" s="10">
        <f t="shared" si="1"/>
        <v>5186</v>
      </c>
      <c r="D38" s="8"/>
      <c r="E38" s="11"/>
      <c r="F38" s="11"/>
      <c r="G38" s="10"/>
      <c r="H38" s="10">
        <f t="shared" si="0"/>
        <v>0</v>
      </c>
      <c r="I38" s="10"/>
      <c r="J38" s="10">
        <f t="shared" si="3"/>
        <v>5186</v>
      </c>
      <c r="K38" s="23"/>
    </row>
    <row r="39" spans="1:11">
      <c r="A39" s="8"/>
      <c r="B39" s="12"/>
      <c r="C39" s="10">
        <f t="shared" si="1"/>
        <v>5186</v>
      </c>
      <c r="D39" s="8"/>
      <c r="E39" s="11"/>
      <c r="F39" s="11"/>
      <c r="G39" s="10"/>
      <c r="H39" s="10">
        <f t="shared" si="0"/>
        <v>0</v>
      </c>
      <c r="I39" s="10"/>
      <c r="J39" s="10">
        <f t="shared" si="3"/>
        <v>5186</v>
      </c>
      <c r="K39" s="23"/>
    </row>
    <row r="40" spans="1:11">
      <c r="A40" s="8"/>
      <c r="B40" s="12"/>
      <c r="C40" s="10">
        <f t="shared" si="1"/>
        <v>5186</v>
      </c>
      <c r="D40" s="8"/>
      <c r="E40" s="11"/>
      <c r="F40" s="11"/>
      <c r="G40" s="10"/>
      <c r="H40" s="10">
        <f t="shared" si="0"/>
        <v>0</v>
      </c>
      <c r="I40" s="10"/>
      <c r="J40" s="10">
        <f t="shared" si="3"/>
        <v>5186</v>
      </c>
      <c r="K40" s="23"/>
    </row>
    <row r="41" spans="1:11">
      <c r="A41" s="8"/>
      <c r="B41" s="12"/>
      <c r="C41" s="10">
        <f t="shared" si="1"/>
        <v>5186</v>
      </c>
      <c r="D41" s="8"/>
      <c r="E41" s="11"/>
      <c r="F41" s="11"/>
      <c r="G41" s="10"/>
      <c r="H41" s="10">
        <f t="shared" si="0"/>
        <v>0</v>
      </c>
      <c r="I41" s="10"/>
      <c r="J41" s="10">
        <f t="shared" si="3"/>
        <v>5186</v>
      </c>
      <c r="K41" s="23"/>
    </row>
    <row r="42" spans="1:11">
      <c r="A42" s="8"/>
      <c r="B42" s="12"/>
      <c r="C42" s="10">
        <f t="shared" si="1"/>
        <v>5186</v>
      </c>
      <c r="D42" s="8"/>
      <c r="E42" s="11"/>
      <c r="F42" s="11"/>
      <c r="G42" s="10"/>
      <c r="H42" s="10">
        <f t="shared" si="0"/>
        <v>0</v>
      </c>
      <c r="I42" s="10"/>
      <c r="J42" s="10">
        <f t="shared" si="3"/>
        <v>5186</v>
      </c>
      <c r="K42" s="23"/>
    </row>
    <row r="43" spans="1:11">
      <c r="A43" s="8"/>
      <c r="B43" s="12"/>
      <c r="C43" s="10">
        <f t="shared" si="1"/>
        <v>5186</v>
      </c>
      <c r="D43" s="8"/>
      <c r="E43" s="11"/>
      <c r="F43" s="11"/>
      <c r="G43" s="10"/>
      <c r="H43" s="10">
        <f t="shared" si="0"/>
        <v>0</v>
      </c>
      <c r="I43" s="10"/>
      <c r="J43" s="10">
        <f t="shared" si="3"/>
        <v>5186</v>
      </c>
      <c r="K43" s="23"/>
    </row>
    <row r="44" spans="1:11">
      <c r="A44" s="8"/>
      <c r="B44" s="12"/>
      <c r="C44" s="10">
        <f t="shared" si="1"/>
        <v>5186</v>
      </c>
      <c r="D44" s="8"/>
      <c r="E44" s="11"/>
      <c r="F44" s="11"/>
      <c r="G44" s="10"/>
      <c r="H44" s="10">
        <f t="shared" si="0"/>
        <v>0</v>
      </c>
      <c r="I44" s="10"/>
      <c r="J44" s="10">
        <f t="shared" si="3"/>
        <v>5186</v>
      </c>
      <c r="K44" s="23"/>
    </row>
    <row r="45" spans="1:11">
      <c r="A45" s="8"/>
      <c r="B45" s="12"/>
      <c r="C45" s="10">
        <f t="shared" si="1"/>
        <v>5186</v>
      </c>
      <c r="D45" s="8"/>
      <c r="E45" s="11"/>
      <c r="F45" s="11"/>
      <c r="G45" s="10"/>
      <c r="H45" s="10">
        <f t="shared" si="0"/>
        <v>0</v>
      </c>
      <c r="I45" s="10"/>
      <c r="J45" s="10">
        <f t="shared" si="3"/>
        <v>5186</v>
      </c>
      <c r="K45" s="23"/>
    </row>
    <row r="46" spans="1:11">
      <c r="A46" s="8"/>
      <c r="B46" s="12"/>
      <c r="C46" s="10">
        <f t="shared" si="1"/>
        <v>5186</v>
      </c>
      <c r="D46" s="8"/>
      <c r="E46" s="11"/>
      <c r="F46" s="11"/>
      <c r="G46" s="10"/>
      <c r="H46" s="10">
        <f t="shared" si="0"/>
        <v>0</v>
      </c>
      <c r="I46" s="10"/>
      <c r="J46" s="10">
        <f t="shared" si="3"/>
        <v>5186</v>
      </c>
      <c r="K46" s="23"/>
    </row>
    <row r="47" spans="1:11">
      <c r="A47" s="8"/>
      <c r="B47" s="12"/>
      <c r="C47" s="10">
        <f t="shared" si="1"/>
        <v>5186</v>
      </c>
      <c r="D47" s="8"/>
      <c r="E47" s="11"/>
      <c r="F47" s="11"/>
      <c r="G47" s="10"/>
      <c r="H47" s="10">
        <f t="shared" si="0"/>
        <v>0</v>
      </c>
      <c r="I47" s="10"/>
      <c r="J47" s="10">
        <f t="shared" si="3"/>
        <v>5186</v>
      </c>
      <c r="K47" s="23"/>
    </row>
    <row r="48" spans="1:11">
      <c r="A48" s="8"/>
      <c r="B48" s="12"/>
      <c r="C48" s="10">
        <f t="shared" si="1"/>
        <v>5186</v>
      </c>
      <c r="D48" s="8"/>
      <c r="E48" s="11"/>
      <c r="F48" s="11"/>
      <c r="G48" s="10"/>
      <c r="H48" s="10">
        <f t="shared" si="0"/>
        <v>0</v>
      </c>
      <c r="I48" s="10"/>
      <c r="J48" s="10">
        <f t="shared" si="3"/>
        <v>5186</v>
      </c>
      <c r="K48" s="23"/>
    </row>
    <row r="49" spans="1:11">
      <c r="A49" s="8"/>
      <c r="B49" s="12"/>
      <c r="C49" s="10">
        <f t="shared" si="1"/>
        <v>5186</v>
      </c>
      <c r="D49" s="8"/>
      <c r="E49" s="11"/>
      <c r="F49" s="11"/>
      <c r="G49" s="10"/>
      <c r="H49" s="10">
        <f t="shared" si="0"/>
        <v>0</v>
      </c>
      <c r="I49" s="10"/>
      <c r="J49" s="10">
        <f t="shared" si="3"/>
        <v>5186</v>
      </c>
      <c r="K49" s="23"/>
    </row>
    <row r="50" spans="1:11">
      <c r="A50" s="8"/>
      <c r="B50" s="12"/>
      <c r="C50" s="10">
        <f t="shared" si="1"/>
        <v>5186</v>
      </c>
      <c r="D50" s="8"/>
      <c r="E50" s="11"/>
      <c r="F50" s="11"/>
      <c r="G50" s="10"/>
      <c r="H50" s="10">
        <f t="shared" si="0"/>
        <v>0</v>
      </c>
      <c r="I50" s="10"/>
      <c r="J50" s="10">
        <f t="shared" si="3"/>
        <v>5186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15186</v>
      </c>
      <c r="I51" s="20">
        <f>SUM(I1:I50)</f>
        <v>10000</v>
      </c>
      <c r="J51" s="20">
        <f>H51-I51</f>
        <v>5186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5.125" style="72" customWidth="1"/>
    <col min="2" max="2" width="9.375" style="150" customWidth="1"/>
    <col min="3" max="3" width="14.125" style="206" customWidth="1"/>
    <col min="4" max="4" width="22.75" style="72" customWidth="1"/>
    <col min="5" max="5" width="6.75" style="72" customWidth="1"/>
    <col min="6" max="6" width="7.25" style="72" customWidth="1"/>
    <col min="7" max="7" width="10" style="206" customWidth="1"/>
    <col min="8" max="8" width="15.125" style="206" customWidth="1"/>
    <col min="9" max="9" width="10.75" style="206" customWidth="1"/>
    <col min="10" max="10" width="14.125" style="206" customWidth="1"/>
    <col min="11" max="11" width="9.375" style="108" customWidth="1"/>
    <col min="12" max="12" width="13.875" style="108" customWidth="1"/>
    <col min="13" max="16384" width="9" style="108"/>
  </cols>
  <sheetData>
    <row r="1" spans="1:11" ht="20.25">
      <c r="A1" s="392" t="s">
        <v>633</v>
      </c>
      <c r="B1" s="479"/>
      <c r="C1" s="480"/>
      <c r="D1" s="392"/>
      <c r="E1" s="392"/>
      <c r="F1" s="392"/>
      <c r="G1" s="480"/>
      <c r="H1" s="480"/>
      <c r="I1" s="480"/>
      <c r="J1" s="480"/>
    </row>
    <row r="2" spans="1:11" s="126" customFormat="1" ht="13.5">
      <c r="A2" s="395" t="s">
        <v>1</v>
      </c>
      <c r="B2" s="397" t="s">
        <v>331</v>
      </c>
      <c r="C2" s="482" t="s">
        <v>356</v>
      </c>
      <c r="D2" s="395" t="s">
        <v>332</v>
      </c>
      <c r="E2" s="47" t="s">
        <v>333</v>
      </c>
      <c r="F2" s="393" t="s">
        <v>334</v>
      </c>
      <c r="G2" s="481"/>
      <c r="H2" s="481"/>
      <c r="I2" s="106" t="s">
        <v>329</v>
      </c>
      <c r="J2" s="482" t="s">
        <v>335</v>
      </c>
      <c r="K2" s="484" t="s">
        <v>396</v>
      </c>
    </row>
    <row r="3" spans="1:11" s="126" customFormat="1" ht="13.5">
      <c r="A3" s="396"/>
      <c r="B3" s="398"/>
      <c r="C3" s="483"/>
      <c r="D3" s="396"/>
      <c r="E3" s="52"/>
      <c r="F3" s="56" t="s">
        <v>336</v>
      </c>
      <c r="G3" s="106" t="s">
        <v>337</v>
      </c>
      <c r="H3" s="106" t="s">
        <v>338</v>
      </c>
      <c r="I3" s="106" t="s">
        <v>338</v>
      </c>
      <c r="J3" s="483"/>
      <c r="K3" s="484"/>
    </row>
    <row r="4" spans="1:11" s="126" customFormat="1" ht="13.5">
      <c r="A4" s="56" t="s">
        <v>634</v>
      </c>
      <c r="B4" s="58">
        <v>44289</v>
      </c>
      <c r="C4" s="106"/>
      <c r="D4" s="56" t="s">
        <v>415</v>
      </c>
      <c r="E4" s="56">
        <v>75</v>
      </c>
      <c r="F4" s="56">
        <v>20</v>
      </c>
      <c r="G4" s="106">
        <v>150</v>
      </c>
      <c r="H4" s="106">
        <f>F4*G4</f>
        <v>3000</v>
      </c>
      <c r="I4" s="106"/>
      <c r="J4" s="106">
        <f t="shared" ref="J4:J50" si="0">C4+H4-I4</f>
        <v>3000</v>
      </c>
      <c r="K4" s="64"/>
    </row>
    <row r="5" spans="1:11" s="126" customFormat="1" ht="13.5">
      <c r="A5" s="56">
        <v>10720</v>
      </c>
      <c r="B5" s="58">
        <v>44296</v>
      </c>
      <c r="C5" s="106">
        <f>J4</f>
        <v>3000</v>
      </c>
      <c r="D5" s="56" t="s">
        <v>408</v>
      </c>
      <c r="E5" s="56">
        <v>25</v>
      </c>
      <c r="F5" s="56">
        <v>2</v>
      </c>
      <c r="G5" s="106">
        <v>150</v>
      </c>
      <c r="H5" s="136">
        <f t="shared" ref="H5:H28" si="1">F5*G5</f>
        <v>300</v>
      </c>
      <c r="I5" s="106"/>
      <c r="J5" s="106">
        <f t="shared" si="0"/>
        <v>3300</v>
      </c>
      <c r="K5" s="64" t="s">
        <v>437</v>
      </c>
    </row>
    <row r="6" spans="1:11" s="42" customFormat="1" ht="13.5">
      <c r="A6" s="56" t="s">
        <v>635</v>
      </c>
      <c r="B6" s="58">
        <v>44326</v>
      </c>
      <c r="C6" s="106">
        <f t="shared" ref="C6:C28" si="2">J5</f>
        <v>3300</v>
      </c>
      <c r="D6" s="56" t="s">
        <v>636</v>
      </c>
      <c r="E6" s="56">
        <v>20</v>
      </c>
      <c r="F6" s="56">
        <v>1</v>
      </c>
      <c r="G6" s="106">
        <v>160</v>
      </c>
      <c r="H6" s="106">
        <f t="shared" si="1"/>
        <v>160</v>
      </c>
      <c r="I6" s="106"/>
      <c r="J6" s="106">
        <f t="shared" si="0"/>
        <v>3460</v>
      </c>
      <c r="K6" s="64" t="s">
        <v>585</v>
      </c>
    </row>
    <row r="7" spans="1:11" s="42" customFormat="1" ht="13.5">
      <c r="A7" s="56" t="s">
        <v>637</v>
      </c>
      <c r="B7" s="58">
        <v>44340</v>
      </c>
      <c r="C7" s="106">
        <f t="shared" si="2"/>
        <v>3460</v>
      </c>
      <c r="D7" s="56" t="s">
        <v>415</v>
      </c>
      <c r="E7" s="56">
        <v>75</v>
      </c>
      <c r="F7" s="56">
        <v>10</v>
      </c>
      <c r="G7" s="106">
        <v>150</v>
      </c>
      <c r="H7" s="106">
        <f t="shared" si="1"/>
        <v>1500</v>
      </c>
      <c r="I7" s="106"/>
      <c r="J7" s="106">
        <f t="shared" si="0"/>
        <v>4960</v>
      </c>
      <c r="K7" s="64"/>
    </row>
    <row r="8" spans="1:11" s="42" customFormat="1" ht="13.5">
      <c r="A8" s="56" t="s">
        <v>638</v>
      </c>
      <c r="B8" s="58">
        <v>44344</v>
      </c>
      <c r="C8" s="106">
        <f t="shared" si="2"/>
        <v>4960</v>
      </c>
      <c r="D8" s="56" t="s">
        <v>415</v>
      </c>
      <c r="E8" s="56">
        <v>75</v>
      </c>
      <c r="F8" s="56">
        <v>1</v>
      </c>
      <c r="G8" s="106">
        <v>150</v>
      </c>
      <c r="H8" s="106">
        <f t="shared" si="1"/>
        <v>150</v>
      </c>
      <c r="I8" s="106"/>
      <c r="J8" s="106">
        <f t="shared" si="0"/>
        <v>5110</v>
      </c>
      <c r="K8" s="64"/>
    </row>
    <row r="9" spans="1:11" s="42" customFormat="1" ht="13.5">
      <c r="A9" s="56"/>
      <c r="B9" s="58">
        <v>44296</v>
      </c>
      <c r="C9" s="106">
        <f t="shared" si="2"/>
        <v>5110</v>
      </c>
      <c r="D9" s="56" t="s">
        <v>537</v>
      </c>
      <c r="E9" s="56"/>
      <c r="F9" s="56"/>
      <c r="G9" s="106"/>
      <c r="H9" s="106">
        <f t="shared" si="1"/>
        <v>0</v>
      </c>
      <c r="I9" s="106">
        <v>300</v>
      </c>
      <c r="J9" s="106">
        <f t="shared" si="0"/>
        <v>4810</v>
      </c>
      <c r="K9" s="64"/>
    </row>
    <row r="10" spans="1:11" s="42" customFormat="1" ht="13.5">
      <c r="A10" s="56"/>
      <c r="B10" s="58"/>
      <c r="C10" s="106">
        <f t="shared" si="2"/>
        <v>4810</v>
      </c>
      <c r="D10" s="56"/>
      <c r="E10" s="56"/>
      <c r="F10" s="56"/>
      <c r="G10" s="106"/>
      <c r="H10" s="106">
        <f t="shared" si="1"/>
        <v>0</v>
      </c>
      <c r="I10" s="106"/>
      <c r="J10" s="106">
        <f t="shared" si="0"/>
        <v>4810</v>
      </c>
      <c r="K10" s="64"/>
    </row>
    <row r="11" spans="1:11" s="42" customFormat="1" ht="13.5">
      <c r="A11" s="56"/>
      <c r="B11" s="58"/>
      <c r="C11" s="106">
        <f t="shared" si="2"/>
        <v>4810</v>
      </c>
      <c r="D11" s="56"/>
      <c r="E11" s="56"/>
      <c r="F11" s="56"/>
      <c r="G11" s="106"/>
      <c r="H11" s="106">
        <f t="shared" si="1"/>
        <v>0</v>
      </c>
      <c r="I11" s="106"/>
      <c r="J11" s="106">
        <f t="shared" si="0"/>
        <v>4810</v>
      </c>
      <c r="K11" s="64"/>
    </row>
    <row r="12" spans="1:11" s="126" customFormat="1" ht="13.5">
      <c r="A12" s="56"/>
      <c r="B12" s="58"/>
      <c r="C12" s="106">
        <f t="shared" si="2"/>
        <v>4810</v>
      </c>
      <c r="D12" s="56"/>
      <c r="E12" s="56"/>
      <c r="F12" s="56"/>
      <c r="G12" s="106"/>
      <c r="H12" s="106">
        <f t="shared" si="1"/>
        <v>0</v>
      </c>
      <c r="I12" s="106"/>
      <c r="J12" s="106">
        <f t="shared" si="0"/>
        <v>4810</v>
      </c>
      <c r="K12" s="64"/>
    </row>
    <row r="13" spans="1:11" s="126" customFormat="1" ht="13.5">
      <c r="A13" s="56"/>
      <c r="B13" s="58"/>
      <c r="C13" s="106">
        <f t="shared" si="2"/>
        <v>4810</v>
      </c>
      <c r="D13" s="56"/>
      <c r="E13" s="56"/>
      <c r="F13" s="56"/>
      <c r="G13" s="106"/>
      <c r="H13" s="106">
        <f t="shared" si="1"/>
        <v>0</v>
      </c>
      <c r="I13" s="106"/>
      <c r="J13" s="106">
        <f t="shared" si="0"/>
        <v>4810</v>
      </c>
      <c r="K13" s="64"/>
    </row>
    <row r="14" spans="1:11" s="126" customFormat="1" ht="13.5">
      <c r="A14" s="56"/>
      <c r="B14" s="58"/>
      <c r="C14" s="106">
        <f t="shared" si="2"/>
        <v>4810</v>
      </c>
      <c r="D14" s="56"/>
      <c r="E14" s="56"/>
      <c r="F14" s="56"/>
      <c r="G14" s="106"/>
      <c r="H14" s="106">
        <f t="shared" si="1"/>
        <v>0</v>
      </c>
      <c r="I14" s="106"/>
      <c r="J14" s="106">
        <f t="shared" si="0"/>
        <v>4810</v>
      </c>
      <c r="K14" s="64"/>
    </row>
    <row r="15" spans="1:11" s="126" customFormat="1" ht="13.5">
      <c r="A15" s="131"/>
      <c r="B15" s="58"/>
      <c r="C15" s="106">
        <f t="shared" si="2"/>
        <v>4810</v>
      </c>
      <c r="D15" s="56"/>
      <c r="E15" s="56"/>
      <c r="F15" s="56"/>
      <c r="G15" s="106"/>
      <c r="H15" s="106">
        <f t="shared" si="1"/>
        <v>0</v>
      </c>
      <c r="I15" s="106"/>
      <c r="J15" s="106">
        <f t="shared" si="0"/>
        <v>4810</v>
      </c>
      <c r="K15" s="64"/>
    </row>
    <row r="16" spans="1:11" s="126" customFormat="1" ht="13.5">
      <c r="A16" s="56"/>
      <c r="B16" s="58"/>
      <c r="C16" s="106">
        <f t="shared" si="2"/>
        <v>4810</v>
      </c>
      <c r="D16" s="56"/>
      <c r="E16" s="56"/>
      <c r="F16" s="56"/>
      <c r="G16" s="106"/>
      <c r="H16" s="106">
        <f t="shared" si="1"/>
        <v>0</v>
      </c>
      <c r="I16" s="106"/>
      <c r="J16" s="106">
        <f t="shared" si="0"/>
        <v>4810</v>
      </c>
      <c r="K16" s="64"/>
    </row>
    <row r="17" spans="1:11" s="126" customFormat="1" ht="13.5">
      <c r="A17" s="56"/>
      <c r="B17" s="58"/>
      <c r="C17" s="106">
        <f t="shared" si="2"/>
        <v>4810</v>
      </c>
      <c r="D17" s="56"/>
      <c r="E17" s="56"/>
      <c r="F17" s="56"/>
      <c r="G17" s="106"/>
      <c r="H17" s="106">
        <f t="shared" si="1"/>
        <v>0</v>
      </c>
      <c r="I17" s="106"/>
      <c r="J17" s="106">
        <f t="shared" si="0"/>
        <v>4810</v>
      </c>
      <c r="K17" s="64"/>
    </row>
    <row r="18" spans="1:11" s="126" customFormat="1" ht="13.5">
      <c r="A18" s="56"/>
      <c r="B18" s="58"/>
      <c r="C18" s="106">
        <f t="shared" si="2"/>
        <v>4810</v>
      </c>
      <c r="D18" s="56"/>
      <c r="E18" s="56"/>
      <c r="F18" s="56"/>
      <c r="G18" s="106"/>
      <c r="H18" s="106">
        <f t="shared" si="1"/>
        <v>0</v>
      </c>
      <c r="I18" s="106"/>
      <c r="J18" s="106">
        <f t="shared" si="0"/>
        <v>4810</v>
      </c>
      <c r="K18" s="64"/>
    </row>
    <row r="19" spans="1:11" s="126" customFormat="1" ht="13.5">
      <c r="A19" s="56"/>
      <c r="B19" s="58"/>
      <c r="C19" s="106">
        <f t="shared" si="2"/>
        <v>4810</v>
      </c>
      <c r="D19" s="56"/>
      <c r="E19" s="56"/>
      <c r="F19" s="56"/>
      <c r="G19" s="106"/>
      <c r="H19" s="106">
        <f t="shared" si="1"/>
        <v>0</v>
      </c>
      <c r="I19" s="106"/>
      <c r="J19" s="106">
        <f t="shared" si="0"/>
        <v>4810</v>
      </c>
      <c r="K19" s="64"/>
    </row>
    <row r="20" spans="1:11" s="126" customFormat="1" ht="13.5">
      <c r="A20" s="56"/>
      <c r="B20" s="58"/>
      <c r="C20" s="106">
        <f t="shared" si="2"/>
        <v>4810</v>
      </c>
      <c r="D20" s="56"/>
      <c r="E20" s="56"/>
      <c r="F20" s="56"/>
      <c r="G20" s="106"/>
      <c r="H20" s="106">
        <f t="shared" si="1"/>
        <v>0</v>
      </c>
      <c r="I20" s="106"/>
      <c r="J20" s="106">
        <f t="shared" si="0"/>
        <v>4810</v>
      </c>
      <c r="K20" s="64"/>
    </row>
    <row r="21" spans="1:11" s="126" customFormat="1" ht="13.5">
      <c r="A21" s="56"/>
      <c r="B21" s="58"/>
      <c r="C21" s="106">
        <f t="shared" si="2"/>
        <v>4810</v>
      </c>
      <c r="D21" s="56"/>
      <c r="E21" s="56"/>
      <c r="F21" s="56"/>
      <c r="G21" s="106"/>
      <c r="H21" s="106">
        <f t="shared" si="1"/>
        <v>0</v>
      </c>
      <c r="I21" s="106"/>
      <c r="J21" s="106">
        <f t="shared" si="0"/>
        <v>4810</v>
      </c>
      <c r="K21" s="64"/>
    </row>
    <row r="22" spans="1:11" s="126" customFormat="1" ht="13.5">
      <c r="A22" s="56"/>
      <c r="B22" s="58"/>
      <c r="C22" s="106">
        <f t="shared" si="2"/>
        <v>4810</v>
      </c>
      <c r="D22" s="56"/>
      <c r="E22" s="56"/>
      <c r="F22" s="56"/>
      <c r="G22" s="106"/>
      <c r="H22" s="106">
        <f t="shared" si="1"/>
        <v>0</v>
      </c>
      <c r="I22" s="106"/>
      <c r="J22" s="106">
        <f t="shared" si="0"/>
        <v>4810</v>
      </c>
      <c r="K22" s="64"/>
    </row>
    <row r="23" spans="1:11" s="126" customFormat="1" ht="13.5">
      <c r="A23" s="56"/>
      <c r="B23" s="58"/>
      <c r="C23" s="106">
        <f t="shared" si="2"/>
        <v>4810</v>
      </c>
      <c r="D23" s="56"/>
      <c r="E23" s="56"/>
      <c r="F23" s="56"/>
      <c r="G23" s="106"/>
      <c r="H23" s="106">
        <f t="shared" si="1"/>
        <v>0</v>
      </c>
      <c r="I23" s="106"/>
      <c r="J23" s="106">
        <f t="shared" si="0"/>
        <v>4810</v>
      </c>
      <c r="K23" s="64"/>
    </row>
    <row r="24" spans="1:11" s="126" customFormat="1" ht="13.5">
      <c r="A24" s="56"/>
      <c r="B24" s="58"/>
      <c r="C24" s="106">
        <f t="shared" si="2"/>
        <v>4810</v>
      </c>
      <c r="D24" s="56"/>
      <c r="E24" s="56"/>
      <c r="F24" s="56"/>
      <c r="G24" s="106"/>
      <c r="H24" s="106">
        <f t="shared" si="1"/>
        <v>0</v>
      </c>
      <c r="I24" s="106"/>
      <c r="J24" s="106">
        <f t="shared" si="0"/>
        <v>4810</v>
      </c>
      <c r="K24" s="64"/>
    </row>
    <row r="25" spans="1:11" s="126" customFormat="1" ht="13.5">
      <c r="A25" s="56"/>
      <c r="B25" s="58"/>
      <c r="C25" s="106">
        <f t="shared" si="2"/>
        <v>4810</v>
      </c>
      <c r="D25" s="56"/>
      <c r="E25" s="56"/>
      <c r="F25" s="56"/>
      <c r="G25" s="106"/>
      <c r="H25" s="106">
        <f t="shared" si="1"/>
        <v>0</v>
      </c>
      <c r="I25" s="106"/>
      <c r="J25" s="106">
        <f t="shared" si="0"/>
        <v>4810</v>
      </c>
      <c r="K25" s="64"/>
    </row>
    <row r="26" spans="1:11" s="126" customFormat="1" ht="13.5">
      <c r="A26" s="56"/>
      <c r="B26" s="58"/>
      <c r="C26" s="106">
        <f t="shared" si="2"/>
        <v>4810</v>
      </c>
      <c r="D26" s="56"/>
      <c r="E26" s="56"/>
      <c r="F26" s="56"/>
      <c r="G26" s="106"/>
      <c r="H26" s="106">
        <f t="shared" si="1"/>
        <v>0</v>
      </c>
      <c r="I26" s="106"/>
      <c r="J26" s="106">
        <f t="shared" si="0"/>
        <v>4810</v>
      </c>
      <c r="K26" s="64"/>
    </row>
    <row r="27" spans="1:11" s="126" customFormat="1" ht="13.5">
      <c r="A27" s="56"/>
      <c r="B27" s="58"/>
      <c r="C27" s="106">
        <f t="shared" si="2"/>
        <v>4810</v>
      </c>
      <c r="D27" s="56"/>
      <c r="E27" s="56"/>
      <c r="F27" s="56"/>
      <c r="G27" s="106"/>
      <c r="H27" s="106">
        <f t="shared" si="1"/>
        <v>0</v>
      </c>
      <c r="I27" s="106"/>
      <c r="J27" s="106">
        <f t="shared" si="0"/>
        <v>4810</v>
      </c>
      <c r="K27" s="64"/>
    </row>
    <row r="28" spans="1:11">
      <c r="A28" s="17"/>
      <c r="B28" s="110"/>
      <c r="C28" s="106">
        <f t="shared" si="2"/>
        <v>4810</v>
      </c>
      <c r="D28" s="17"/>
      <c r="E28" s="17"/>
      <c r="F28" s="17"/>
      <c r="G28" s="111"/>
      <c r="H28" s="106">
        <f t="shared" si="1"/>
        <v>0</v>
      </c>
      <c r="I28" s="111"/>
      <c r="J28" s="106">
        <f t="shared" si="0"/>
        <v>4810</v>
      </c>
      <c r="K28" s="14"/>
    </row>
    <row r="29" spans="1:11">
      <c r="A29" s="17"/>
      <c r="B29" s="110"/>
      <c r="C29" s="111">
        <f t="shared" ref="C29:C50" si="3">J28</f>
        <v>4810</v>
      </c>
      <c r="D29" s="17"/>
      <c r="E29" s="17"/>
      <c r="F29" s="17"/>
      <c r="G29" s="111"/>
      <c r="H29" s="111">
        <f t="shared" ref="H29:H50" si="4">F29*G29</f>
        <v>0</v>
      </c>
      <c r="I29" s="111"/>
      <c r="J29" s="106">
        <f t="shared" si="0"/>
        <v>4810</v>
      </c>
      <c r="K29" s="14"/>
    </row>
    <row r="30" spans="1:11">
      <c r="A30" s="17"/>
      <c r="B30" s="110"/>
      <c r="C30" s="111">
        <f t="shared" si="3"/>
        <v>4810</v>
      </c>
      <c r="D30" s="17"/>
      <c r="E30" s="17"/>
      <c r="F30" s="17"/>
      <c r="G30" s="111"/>
      <c r="H30" s="111">
        <f t="shared" si="4"/>
        <v>0</v>
      </c>
      <c r="I30" s="111"/>
      <c r="J30" s="106">
        <f t="shared" si="0"/>
        <v>4810</v>
      </c>
      <c r="K30" s="14"/>
    </row>
    <row r="31" spans="1:11">
      <c r="A31" s="17"/>
      <c r="B31" s="110"/>
      <c r="C31" s="111">
        <f t="shared" si="3"/>
        <v>4810</v>
      </c>
      <c r="D31" s="17"/>
      <c r="E31" s="17"/>
      <c r="F31" s="17"/>
      <c r="G31" s="111"/>
      <c r="H31" s="111">
        <f t="shared" si="4"/>
        <v>0</v>
      </c>
      <c r="I31" s="111"/>
      <c r="J31" s="106">
        <f t="shared" si="0"/>
        <v>4810</v>
      </c>
      <c r="K31" s="14"/>
    </row>
    <row r="32" spans="1:11">
      <c r="A32" s="17"/>
      <c r="B32" s="110"/>
      <c r="C32" s="111">
        <f t="shared" si="3"/>
        <v>4810</v>
      </c>
      <c r="D32" s="17"/>
      <c r="E32" s="17"/>
      <c r="F32" s="17"/>
      <c r="G32" s="111"/>
      <c r="H32" s="111">
        <f t="shared" si="4"/>
        <v>0</v>
      </c>
      <c r="I32" s="111"/>
      <c r="J32" s="106">
        <f t="shared" si="0"/>
        <v>4810</v>
      </c>
      <c r="K32" s="14"/>
    </row>
    <row r="33" spans="1:11">
      <c r="A33" s="17"/>
      <c r="B33" s="110"/>
      <c r="C33" s="111">
        <f t="shared" si="3"/>
        <v>4810</v>
      </c>
      <c r="D33" s="17"/>
      <c r="E33" s="17"/>
      <c r="F33" s="17"/>
      <c r="G33" s="111"/>
      <c r="H33" s="111">
        <f t="shared" si="4"/>
        <v>0</v>
      </c>
      <c r="I33" s="111"/>
      <c r="J33" s="106">
        <f t="shared" si="0"/>
        <v>4810</v>
      </c>
      <c r="K33" s="14"/>
    </row>
    <row r="34" spans="1:11">
      <c r="A34" s="17"/>
      <c r="B34" s="110"/>
      <c r="C34" s="111">
        <f t="shared" si="3"/>
        <v>4810</v>
      </c>
      <c r="D34" s="17"/>
      <c r="E34" s="17"/>
      <c r="F34" s="17"/>
      <c r="G34" s="111"/>
      <c r="H34" s="111">
        <f t="shared" si="4"/>
        <v>0</v>
      </c>
      <c r="I34" s="111"/>
      <c r="J34" s="106">
        <f t="shared" si="0"/>
        <v>4810</v>
      </c>
      <c r="K34" s="14"/>
    </row>
    <row r="35" spans="1:11">
      <c r="A35" s="17"/>
      <c r="B35" s="110"/>
      <c r="C35" s="111">
        <f t="shared" si="3"/>
        <v>4810</v>
      </c>
      <c r="D35" s="17"/>
      <c r="E35" s="17"/>
      <c r="F35" s="17"/>
      <c r="G35" s="111"/>
      <c r="H35" s="111">
        <f t="shared" si="4"/>
        <v>0</v>
      </c>
      <c r="I35" s="111"/>
      <c r="J35" s="106">
        <f t="shared" si="0"/>
        <v>4810</v>
      </c>
      <c r="K35" s="14"/>
    </row>
    <row r="36" spans="1:11">
      <c r="A36" s="17"/>
      <c r="B36" s="110"/>
      <c r="C36" s="111">
        <f t="shared" si="3"/>
        <v>4810</v>
      </c>
      <c r="D36" s="17"/>
      <c r="E36" s="17"/>
      <c r="F36" s="17"/>
      <c r="G36" s="111"/>
      <c r="H36" s="111">
        <f t="shared" si="4"/>
        <v>0</v>
      </c>
      <c r="I36" s="111"/>
      <c r="J36" s="106">
        <f t="shared" si="0"/>
        <v>4810</v>
      </c>
      <c r="K36" s="14"/>
    </row>
    <row r="37" spans="1:11">
      <c r="A37" s="17"/>
      <c r="B37" s="110"/>
      <c r="C37" s="111">
        <f t="shared" si="3"/>
        <v>4810</v>
      </c>
      <c r="D37" s="17"/>
      <c r="E37" s="17"/>
      <c r="F37" s="17"/>
      <c r="G37" s="111"/>
      <c r="H37" s="111">
        <f t="shared" si="4"/>
        <v>0</v>
      </c>
      <c r="I37" s="111"/>
      <c r="J37" s="106">
        <f t="shared" si="0"/>
        <v>4810</v>
      </c>
      <c r="K37" s="14"/>
    </row>
    <row r="38" spans="1:11">
      <c r="A38" s="17"/>
      <c r="B38" s="110"/>
      <c r="C38" s="111">
        <f t="shared" si="3"/>
        <v>4810</v>
      </c>
      <c r="D38" s="17"/>
      <c r="E38" s="17"/>
      <c r="F38" s="17"/>
      <c r="G38" s="111"/>
      <c r="H38" s="111">
        <f t="shared" si="4"/>
        <v>0</v>
      </c>
      <c r="I38" s="111"/>
      <c r="J38" s="106">
        <f t="shared" si="0"/>
        <v>4810</v>
      </c>
      <c r="K38" s="14"/>
    </row>
    <row r="39" spans="1:11">
      <c r="A39" s="17"/>
      <c r="B39" s="110"/>
      <c r="C39" s="111">
        <f t="shared" si="3"/>
        <v>4810</v>
      </c>
      <c r="D39" s="17"/>
      <c r="E39" s="17"/>
      <c r="F39" s="17"/>
      <c r="G39" s="111"/>
      <c r="H39" s="111">
        <f t="shared" si="4"/>
        <v>0</v>
      </c>
      <c r="I39" s="111"/>
      <c r="J39" s="106">
        <f t="shared" si="0"/>
        <v>4810</v>
      </c>
      <c r="K39" s="14"/>
    </row>
    <row r="40" spans="1:11">
      <c r="A40" s="17"/>
      <c r="B40" s="110"/>
      <c r="C40" s="111">
        <f t="shared" si="3"/>
        <v>4810</v>
      </c>
      <c r="D40" s="17"/>
      <c r="E40" s="17"/>
      <c r="F40" s="17"/>
      <c r="G40" s="111"/>
      <c r="H40" s="111">
        <f t="shared" si="4"/>
        <v>0</v>
      </c>
      <c r="I40" s="111"/>
      <c r="J40" s="106">
        <f t="shared" si="0"/>
        <v>4810</v>
      </c>
      <c r="K40" s="14"/>
    </row>
    <row r="41" spans="1:11">
      <c r="A41" s="17"/>
      <c r="B41" s="110"/>
      <c r="C41" s="111">
        <f t="shared" si="3"/>
        <v>4810</v>
      </c>
      <c r="D41" s="17"/>
      <c r="E41" s="17"/>
      <c r="F41" s="17"/>
      <c r="G41" s="111"/>
      <c r="H41" s="111">
        <f t="shared" si="4"/>
        <v>0</v>
      </c>
      <c r="I41" s="111"/>
      <c r="J41" s="106">
        <f t="shared" si="0"/>
        <v>4810</v>
      </c>
      <c r="K41" s="14"/>
    </row>
    <row r="42" spans="1:11">
      <c r="A42" s="17"/>
      <c r="B42" s="110"/>
      <c r="C42" s="111">
        <f t="shared" si="3"/>
        <v>4810</v>
      </c>
      <c r="D42" s="17"/>
      <c r="E42" s="17"/>
      <c r="F42" s="17"/>
      <c r="G42" s="111"/>
      <c r="H42" s="111">
        <f t="shared" si="4"/>
        <v>0</v>
      </c>
      <c r="I42" s="111"/>
      <c r="J42" s="106">
        <f t="shared" si="0"/>
        <v>4810</v>
      </c>
      <c r="K42" s="14"/>
    </row>
    <row r="43" spans="1:11">
      <c r="A43" s="17"/>
      <c r="B43" s="110"/>
      <c r="C43" s="111">
        <f t="shared" si="3"/>
        <v>4810</v>
      </c>
      <c r="D43" s="17"/>
      <c r="E43" s="17"/>
      <c r="F43" s="17"/>
      <c r="G43" s="111"/>
      <c r="H43" s="111">
        <f t="shared" si="4"/>
        <v>0</v>
      </c>
      <c r="I43" s="111"/>
      <c r="J43" s="106">
        <f t="shared" si="0"/>
        <v>4810</v>
      </c>
      <c r="K43" s="14"/>
    </row>
    <row r="44" spans="1:11">
      <c r="A44" s="17"/>
      <c r="B44" s="110"/>
      <c r="C44" s="111">
        <f t="shared" si="3"/>
        <v>4810</v>
      </c>
      <c r="D44" s="17"/>
      <c r="E44" s="17"/>
      <c r="F44" s="17"/>
      <c r="G44" s="111"/>
      <c r="H44" s="111">
        <f t="shared" si="4"/>
        <v>0</v>
      </c>
      <c r="I44" s="111"/>
      <c r="J44" s="106">
        <f t="shared" si="0"/>
        <v>4810</v>
      </c>
      <c r="K44" s="14"/>
    </row>
    <row r="45" spans="1:11">
      <c r="A45" s="17"/>
      <c r="B45" s="110"/>
      <c r="C45" s="111">
        <f t="shared" si="3"/>
        <v>4810</v>
      </c>
      <c r="D45" s="17"/>
      <c r="E45" s="17"/>
      <c r="F45" s="17"/>
      <c r="G45" s="111"/>
      <c r="H45" s="111">
        <f t="shared" si="4"/>
        <v>0</v>
      </c>
      <c r="I45" s="111"/>
      <c r="J45" s="106">
        <f t="shared" si="0"/>
        <v>4810</v>
      </c>
      <c r="K45" s="14"/>
    </row>
    <row r="46" spans="1:11">
      <c r="A46" s="17"/>
      <c r="B46" s="110"/>
      <c r="C46" s="111">
        <f t="shared" si="3"/>
        <v>4810</v>
      </c>
      <c r="D46" s="17"/>
      <c r="E46" s="17"/>
      <c r="F46" s="17"/>
      <c r="G46" s="111"/>
      <c r="H46" s="111">
        <f t="shared" si="4"/>
        <v>0</v>
      </c>
      <c r="I46" s="111"/>
      <c r="J46" s="106">
        <f t="shared" si="0"/>
        <v>4810</v>
      </c>
      <c r="K46" s="14"/>
    </row>
    <row r="47" spans="1:11">
      <c r="A47" s="17"/>
      <c r="B47" s="110"/>
      <c r="C47" s="111">
        <f t="shared" si="3"/>
        <v>4810</v>
      </c>
      <c r="D47" s="17"/>
      <c r="E47" s="17"/>
      <c r="F47" s="17"/>
      <c r="G47" s="111"/>
      <c r="H47" s="111">
        <f t="shared" si="4"/>
        <v>0</v>
      </c>
      <c r="I47" s="111"/>
      <c r="J47" s="111">
        <f t="shared" si="0"/>
        <v>4810</v>
      </c>
      <c r="K47" s="14"/>
    </row>
    <row r="48" spans="1:11">
      <c r="A48" s="17"/>
      <c r="B48" s="110"/>
      <c r="C48" s="111">
        <f t="shared" si="3"/>
        <v>4810</v>
      </c>
      <c r="D48" s="17"/>
      <c r="E48" s="17"/>
      <c r="F48" s="17"/>
      <c r="G48" s="111"/>
      <c r="H48" s="111">
        <f t="shared" si="4"/>
        <v>0</v>
      </c>
      <c r="I48" s="111"/>
      <c r="J48" s="111">
        <f t="shared" si="0"/>
        <v>4810</v>
      </c>
      <c r="K48" s="14"/>
    </row>
    <row r="49" spans="1:11">
      <c r="A49" s="17"/>
      <c r="B49" s="110"/>
      <c r="C49" s="111">
        <f t="shared" si="3"/>
        <v>4810</v>
      </c>
      <c r="D49" s="17"/>
      <c r="E49" s="17"/>
      <c r="F49" s="17"/>
      <c r="G49" s="111"/>
      <c r="H49" s="111">
        <f t="shared" si="4"/>
        <v>0</v>
      </c>
      <c r="I49" s="111"/>
      <c r="J49" s="111">
        <f t="shared" si="0"/>
        <v>4810</v>
      </c>
      <c r="K49" s="14"/>
    </row>
    <row r="50" spans="1:11">
      <c r="A50" s="17"/>
      <c r="B50" s="110"/>
      <c r="C50" s="111">
        <f t="shared" si="3"/>
        <v>4810</v>
      </c>
      <c r="D50" s="17"/>
      <c r="E50" s="17"/>
      <c r="F50" s="17"/>
      <c r="G50" s="111"/>
      <c r="H50" s="111">
        <f t="shared" si="4"/>
        <v>0</v>
      </c>
      <c r="I50" s="111"/>
      <c r="J50" s="111">
        <f t="shared" si="0"/>
        <v>4810</v>
      </c>
      <c r="K50" s="14"/>
    </row>
    <row r="51" spans="1:11" s="3" customForma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5110</v>
      </c>
      <c r="I51" s="20">
        <f>SUM(I1:I50)</f>
        <v>300</v>
      </c>
      <c r="J51" s="20">
        <f>H51-I51</f>
        <v>4810</v>
      </c>
      <c r="K51" s="25"/>
    </row>
  </sheetData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A51" sqref="A51:IV51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A51" sqref="A51:IV51"/>
    </sheetView>
  </sheetViews>
  <sheetFormatPr defaultRowHeight="14.25"/>
  <cols>
    <col min="1" max="1" width="9.75" style="2" customWidth="1"/>
    <col min="2" max="2" width="8.375" style="26" customWidth="1"/>
    <col min="3" max="3" width="14.375" style="6" customWidth="1"/>
    <col min="4" max="4" width="22.75" style="2" customWidth="1"/>
    <col min="5" max="5" width="9.125" style="2" customWidth="1"/>
    <col min="6" max="6" width="9" style="2" customWidth="1"/>
    <col min="7" max="7" width="10.125" style="6" customWidth="1"/>
    <col min="8" max="8" width="13" style="6" customWidth="1"/>
    <col min="9" max="9" width="10.75" style="6" customWidth="1"/>
    <col min="10" max="10" width="13.25" style="6" customWidth="1"/>
    <col min="11" max="11" width="13" style="34" customWidth="1"/>
    <col min="12" max="16384" width="9" style="34"/>
  </cols>
  <sheetData>
    <row r="1" spans="1:11" ht="20.25">
      <c r="A1" s="429" t="s">
        <v>639</v>
      </c>
      <c r="B1" s="472"/>
      <c r="C1" s="439"/>
      <c r="D1" s="429"/>
      <c r="E1" s="429"/>
      <c r="F1" s="429"/>
      <c r="G1" s="439"/>
      <c r="H1" s="439"/>
      <c r="I1" s="439"/>
      <c r="J1" s="439"/>
    </row>
    <row r="2" spans="1:11">
      <c r="A2" s="408" t="s">
        <v>1</v>
      </c>
      <c r="B2" s="447" t="s">
        <v>331</v>
      </c>
      <c r="C2" s="441" t="s">
        <v>356</v>
      </c>
      <c r="D2" s="408" t="s">
        <v>332</v>
      </c>
      <c r="E2" s="27" t="s">
        <v>333</v>
      </c>
      <c r="F2" s="406" t="s">
        <v>334</v>
      </c>
      <c r="G2" s="440"/>
      <c r="H2" s="440"/>
      <c r="I2" s="10" t="s">
        <v>329</v>
      </c>
      <c r="J2" s="441" t="s">
        <v>335</v>
      </c>
      <c r="K2" s="449" t="s">
        <v>396</v>
      </c>
    </row>
    <row r="3" spans="1:11">
      <c r="A3" s="409"/>
      <c r="B3" s="448"/>
      <c r="C3" s="442"/>
      <c r="D3" s="409"/>
      <c r="E3" s="29"/>
      <c r="F3" s="11" t="s">
        <v>336</v>
      </c>
      <c r="G3" s="10" t="s">
        <v>337</v>
      </c>
      <c r="H3" s="10" t="s">
        <v>338</v>
      </c>
      <c r="I3" s="10" t="s">
        <v>338</v>
      </c>
      <c r="J3" s="442"/>
      <c r="K3" s="449"/>
    </row>
    <row r="4" spans="1:11">
      <c r="A4" s="11">
        <v>10681</v>
      </c>
      <c r="B4" s="12">
        <v>44271</v>
      </c>
      <c r="C4" s="10">
        <f>J3</f>
        <v>0</v>
      </c>
      <c r="D4" s="8" t="s">
        <v>640</v>
      </c>
      <c r="E4" s="8">
        <v>18</v>
      </c>
      <c r="F4" s="11">
        <v>11</v>
      </c>
      <c r="G4" s="10">
        <v>100</v>
      </c>
      <c r="H4" s="10">
        <f>F4*G4</f>
        <v>1100</v>
      </c>
      <c r="I4" s="10"/>
      <c r="J4" s="10">
        <f>C4+H4-I4</f>
        <v>1100</v>
      </c>
      <c r="K4" s="205" t="s">
        <v>437</v>
      </c>
    </row>
    <row r="5" spans="1:11">
      <c r="A5" s="11"/>
      <c r="B5" s="12"/>
      <c r="C5" s="10">
        <f>J4</f>
        <v>1100</v>
      </c>
      <c r="D5" s="8" t="s">
        <v>511</v>
      </c>
      <c r="E5" s="8"/>
      <c r="F5" s="11"/>
      <c r="G5" s="10"/>
      <c r="H5" s="10">
        <v>-100</v>
      </c>
      <c r="I5" s="10"/>
      <c r="J5" s="10">
        <f t="shared" ref="J5:J19" si="0">C5+H5-I5</f>
        <v>1000</v>
      </c>
      <c r="K5" s="205"/>
    </row>
    <row r="6" spans="1:11">
      <c r="A6" s="11">
        <v>10681</v>
      </c>
      <c r="B6" s="12">
        <v>44271</v>
      </c>
      <c r="C6" s="10">
        <f t="shared" ref="C6:C19" si="1">J5</f>
        <v>1000</v>
      </c>
      <c r="D6" s="8" t="s">
        <v>641</v>
      </c>
      <c r="E6" s="8">
        <v>20</v>
      </c>
      <c r="F6" s="11">
        <v>1</v>
      </c>
      <c r="G6" s="10">
        <v>130</v>
      </c>
      <c r="H6" s="10">
        <f t="shared" ref="H6:H11" si="2">F6*G6</f>
        <v>130</v>
      </c>
      <c r="I6" s="10"/>
      <c r="J6" s="10">
        <f t="shared" si="0"/>
        <v>1130</v>
      </c>
      <c r="K6" s="205" t="s">
        <v>421</v>
      </c>
    </row>
    <row r="7" spans="1:11">
      <c r="A7" s="11">
        <v>10766</v>
      </c>
      <c r="B7" s="12">
        <v>44317</v>
      </c>
      <c r="C7" s="10">
        <f t="shared" si="1"/>
        <v>1130</v>
      </c>
      <c r="D7" s="8" t="s">
        <v>415</v>
      </c>
      <c r="E7" s="8">
        <v>25</v>
      </c>
      <c r="F7" s="11">
        <v>1</v>
      </c>
      <c r="G7" s="10">
        <v>70</v>
      </c>
      <c r="H7" s="10">
        <f t="shared" si="2"/>
        <v>70</v>
      </c>
      <c r="I7" s="10"/>
      <c r="J7" s="10">
        <f t="shared" si="0"/>
        <v>1200</v>
      </c>
      <c r="K7" s="205"/>
    </row>
    <row r="8" spans="1:11">
      <c r="A8" s="11"/>
      <c r="B8" s="12"/>
      <c r="C8" s="10">
        <f t="shared" si="1"/>
        <v>1200</v>
      </c>
      <c r="D8" s="8"/>
      <c r="E8" s="8"/>
      <c r="F8" s="11"/>
      <c r="G8" s="10"/>
      <c r="H8" s="10">
        <f t="shared" si="2"/>
        <v>0</v>
      </c>
      <c r="I8" s="10"/>
      <c r="J8" s="10">
        <f t="shared" si="0"/>
        <v>1200</v>
      </c>
      <c r="K8" s="205"/>
    </row>
    <row r="9" spans="1:11">
      <c r="A9" s="11"/>
      <c r="B9" s="12"/>
      <c r="C9" s="10">
        <f t="shared" si="1"/>
        <v>1200</v>
      </c>
      <c r="D9" s="8"/>
      <c r="E9" s="8"/>
      <c r="F9" s="11"/>
      <c r="G9" s="10"/>
      <c r="H9" s="10">
        <f t="shared" si="2"/>
        <v>0</v>
      </c>
      <c r="I9" s="10"/>
      <c r="J9" s="10">
        <f t="shared" si="0"/>
        <v>1200</v>
      </c>
      <c r="K9" s="205"/>
    </row>
    <row r="10" spans="1:11">
      <c r="A10" s="11"/>
      <c r="B10" s="12"/>
      <c r="C10" s="10">
        <f t="shared" si="1"/>
        <v>1200</v>
      </c>
      <c r="D10" s="8"/>
      <c r="E10" s="8"/>
      <c r="F10" s="11"/>
      <c r="G10" s="10"/>
      <c r="H10" s="10">
        <f t="shared" si="2"/>
        <v>0</v>
      </c>
      <c r="I10" s="10"/>
      <c r="J10" s="10">
        <f t="shared" si="0"/>
        <v>1200</v>
      </c>
      <c r="K10" s="205"/>
    </row>
    <row r="11" spans="1:11">
      <c r="A11" s="11"/>
      <c r="B11" s="12"/>
      <c r="C11" s="10">
        <f t="shared" si="1"/>
        <v>1200</v>
      </c>
      <c r="D11" s="8"/>
      <c r="E11" s="8"/>
      <c r="F11" s="11"/>
      <c r="G11" s="10"/>
      <c r="H11" s="10">
        <f t="shared" si="2"/>
        <v>0</v>
      </c>
      <c r="I11" s="10"/>
      <c r="J11" s="10">
        <f t="shared" si="0"/>
        <v>1200</v>
      </c>
      <c r="K11" s="205"/>
    </row>
    <row r="12" spans="1:11">
      <c r="A12" s="11"/>
      <c r="B12" s="12"/>
      <c r="C12" s="10">
        <f t="shared" si="1"/>
        <v>1200</v>
      </c>
      <c r="D12" s="8"/>
      <c r="E12" s="8"/>
      <c r="F12" s="11"/>
      <c r="G12" s="10"/>
      <c r="H12" s="10">
        <f t="shared" ref="H12:H19" si="3">F12*G12</f>
        <v>0</v>
      </c>
      <c r="I12" s="10"/>
      <c r="J12" s="10">
        <f t="shared" si="0"/>
        <v>1200</v>
      </c>
      <c r="K12" s="205"/>
    </row>
    <row r="13" spans="1:11">
      <c r="A13" s="11"/>
      <c r="B13" s="12"/>
      <c r="C13" s="10">
        <f t="shared" si="1"/>
        <v>1200</v>
      </c>
      <c r="D13" s="8"/>
      <c r="E13" s="8"/>
      <c r="F13" s="11"/>
      <c r="G13" s="10"/>
      <c r="H13" s="10">
        <f t="shared" si="3"/>
        <v>0</v>
      </c>
      <c r="I13" s="10"/>
      <c r="J13" s="10">
        <f t="shared" si="0"/>
        <v>1200</v>
      </c>
      <c r="K13" s="205"/>
    </row>
    <row r="14" spans="1:11">
      <c r="A14" s="11"/>
      <c r="B14" s="12"/>
      <c r="C14" s="10">
        <f t="shared" si="1"/>
        <v>1200</v>
      </c>
      <c r="D14" s="8"/>
      <c r="E14" s="8"/>
      <c r="F14" s="11"/>
      <c r="G14" s="10"/>
      <c r="H14" s="10">
        <f t="shared" si="3"/>
        <v>0</v>
      </c>
      <c r="I14" s="10"/>
      <c r="J14" s="10">
        <f t="shared" si="0"/>
        <v>1200</v>
      </c>
      <c r="K14" s="205"/>
    </row>
    <row r="15" spans="1:11">
      <c r="A15" s="11"/>
      <c r="B15" s="12"/>
      <c r="C15" s="10">
        <f t="shared" si="1"/>
        <v>1200</v>
      </c>
      <c r="D15" s="8"/>
      <c r="E15" s="8"/>
      <c r="F15" s="11"/>
      <c r="G15" s="10"/>
      <c r="H15" s="10">
        <f t="shared" si="3"/>
        <v>0</v>
      </c>
      <c r="I15" s="10"/>
      <c r="J15" s="10">
        <f t="shared" si="0"/>
        <v>1200</v>
      </c>
      <c r="K15" s="205"/>
    </row>
    <row r="16" spans="1:11">
      <c r="A16" s="11"/>
      <c r="B16" s="12"/>
      <c r="C16" s="10">
        <f t="shared" si="1"/>
        <v>1200</v>
      </c>
      <c r="D16" s="8"/>
      <c r="E16" s="8"/>
      <c r="F16" s="11"/>
      <c r="G16" s="10"/>
      <c r="H16" s="10">
        <f t="shared" si="3"/>
        <v>0</v>
      </c>
      <c r="I16" s="10"/>
      <c r="J16" s="10">
        <f t="shared" si="0"/>
        <v>1200</v>
      </c>
      <c r="K16" s="205"/>
    </row>
    <row r="17" spans="1:11">
      <c r="A17" s="11"/>
      <c r="B17" s="12"/>
      <c r="C17" s="10">
        <f t="shared" si="1"/>
        <v>1200</v>
      </c>
      <c r="D17" s="8"/>
      <c r="E17" s="8"/>
      <c r="F17" s="11"/>
      <c r="G17" s="10"/>
      <c r="H17" s="10">
        <f t="shared" si="3"/>
        <v>0</v>
      </c>
      <c r="I17" s="10"/>
      <c r="J17" s="10">
        <f t="shared" si="0"/>
        <v>1200</v>
      </c>
      <c r="K17" s="205"/>
    </row>
    <row r="18" spans="1:11">
      <c r="A18" s="11"/>
      <c r="B18" s="12"/>
      <c r="C18" s="10">
        <f t="shared" si="1"/>
        <v>1200</v>
      </c>
      <c r="D18" s="8"/>
      <c r="E18" s="8"/>
      <c r="F18" s="11"/>
      <c r="G18" s="10"/>
      <c r="H18" s="10">
        <f t="shared" si="3"/>
        <v>0</v>
      </c>
      <c r="I18" s="10"/>
      <c r="J18" s="10">
        <f t="shared" si="0"/>
        <v>1200</v>
      </c>
      <c r="K18" s="205"/>
    </row>
    <row r="19" spans="1:11">
      <c r="A19" s="11"/>
      <c r="B19" s="12"/>
      <c r="C19" s="10">
        <f t="shared" si="1"/>
        <v>1200</v>
      </c>
      <c r="D19" s="107"/>
      <c r="E19" s="8"/>
      <c r="F19" s="11"/>
      <c r="G19" s="10"/>
      <c r="H19" s="10">
        <f t="shared" si="3"/>
        <v>0</v>
      </c>
      <c r="I19" s="10"/>
      <c r="J19" s="10">
        <f t="shared" si="0"/>
        <v>1200</v>
      </c>
      <c r="K19" s="205"/>
    </row>
    <row r="20" spans="1:11">
      <c r="A20" s="11"/>
      <c r="B20" s="12"/>
      <c r="C20" s="10">
        <f t="shared" ref="C20:C50" si="4">J19</f>
        <v>1200</v>
      </c>
      <c r="D20" s="8"/>
      <c r="E20" s="8"/>
      <c r="F20" s="11"/>
      <c r="G20" s="10"/>
      <c r="H20" s="10">
        <f t="shared" ref="H20:H50" si="5">F20*G20</f>
        <v>0</v>
      </c>
      <c r="I20" s="10"/>
      <c r="J20" s="10">
        <f t="shared" ref="J20:J50" si="6">C20+H20-I20</f>
        <v>1200</v>
      </c>
      <c r="K20" s="205"/>
    </row>
    <row r="21" spans="1:11">
      <c r="A21" s="11"/>
      <c r="B21" s="12"/>
      <c r="C21" s="10">
        <f t="shared" si="4"/>
        <v>1200</v>
      </c>
      <c r="D21" s="8"/>
      <c r="E21" s="8"/>
      <c r="F21" s="11"/>
      <c r="G21" s="10"/>
      <c r="H21" s="10">
        <f t="shared" si="5"/>
        <v>0</v>
      </c>
      <c r="I21" s="10"/>
      <c r="J21" s="10">
        <f t="shared" si="6"/>
        <v>1200</v>
      </c>
      <c r="K21" s="205"/>
    </row>
    <row r="22" spans="1:11">
      <c r="A22" s="11"/>
      <c r="B22" s="12"/>
      <c r="C22" s="10">
        <f t="shared" si="4"/>
        <v>1200</v>
      </c>
      <c r="D22" s="8"/>
      <c r="E22" s="8"/>
      <c r="F22" s="11"/>
      <c r="G22" s="10"/>
      <c r="H22" s="10">
        <f t="shared" si="5"/>
        <v>0</v>
      </c>
      <c r="I22" s="10"/>
      <c r="J22" s="10">
        <f t="shared" si="6"/>
        <v>1200</v>
      </c>
      <c r="K22" s="205"/>
    </row>
    <row r="23" spans="1:11">
      <c r="A23" s="11"/>
      <c r="B23" s="12"/>
      <c r="C23" s="10">
        <f t="shared" si="4"/>
        <v>1200</v>
      </c>
      <c r="D23" s="8"/>
      <c r="E23" s="8"/>
      <c r="F23" s="11"/>
      <c r="G23" s="10"/>
      <c r="H23" s="10">
        <f t="shared" si="5"/>
        <v>0</v>
      </c>
      <c r="I23" s="10"/>
      <c r="J23" s="10">
        <f t="shared" si="6"/>
        <v>1200</v>
      </c>
      <c r="K23" s="205"/>
    </row>
    <row r="24" spans="1:11">
      <c r="A24" s="11"/>
      <c r="B24" s="12"/>
      <c r="C24" s="10">
        <f t="shared" si="4"/>
        <v>1200</v>
      </c>
      <c r="D24" s="8"/>
      <c r="E24" s="8"/>
      <c r="F24" s="11"/>
      <c r="G24" s="10"/>
      <c r="H24" s="10">
        <f t="shared" si="5"/>
        <v>0</v>
      </c>
      <c r="I24" s="10"/>
      <c r="J24" s="10">
        <f t="shared" si="6"/>
        <v>1200</v>
      </c>
      <c r="K24" s="205"/>
    </row>
    <row r="25" spans="1:11">
      <c r="A25" s="11"/>
      <c r="B25" s="12"/>
      <c r="C25" s="10">
        <f t="shared" si="4"/>
        <v>1200</v>
      </c>
      <c r="D25" s="8"/>
      <c r="E25" s="8"/>
      <c r="F25" s="11"/>
      <c r="G25" s="10"/>
      <c r="H25" s="10">
        <f t="shared" si="5"/>
        <v>0</v>
      </c>
      <c r="I25" s="10"/>
      <c r="J25" s="10">
        <f t="shared" si="6"/>
        <v>1200</v>
      </c>
      <c r="K25" s="205"/>
    </row>
    <row r="26" spans="1:11">
      <c r="A26" s="11"/>
      <c r="B26" s="12"/>
      <c r="C26" s="10">
        <f t="shared" si="4"/>
        <v>1200</v>
      </c>
      <c r="D26" s="8"/>
      <c r="E26" s="8"/>
      <c r="F26" s="11"/>
      <c r="G26" s="10"/>
      <c r="H26" s="10">
        <f t="shared" si="5"/>
        <v>0</v>
      </c>
      <c r="I26" s="10"/>
      <c r="J26" s="10">
        <f t="shared" si="6"/>
        <v>1200</v>
      </c>
      <c r="K26" s="205"/>
    </row>
    <row r="27" spans="1:11">
      <c r="A27" s="11"/>
      <c r="B27" s="12"/>
      <c r="C27" s="10">
        <f t="shared" si="4"/>
        <v>1200</v>
      </c>
      <c r="D27" s="8"/>
      <c r="E27" s="8"/>
      <c r="F27" s="11"/>
      <c r="G27" s="10"/>
      <c r="H27" s="10">
        <f t="shared" si="5"/>
        <v>0</v>
      </c>
      <c r="I27" s="10"/>
      <c r="J27" s="10">
        <f t="shared" si="6"/>
        <v>1200</v>
      </c>
      <c r="K27" s="205"/>
    </row>
    <row r="28" spans="1:11">
      <c r="A28" s="11"/>
      <c r="B28" s="12"/>
      <c r="C28" s="10">
        <f t="shared" si="4"/>
        <v>1200</v>
      </c>
      <c r="D28" s="8"/>
      <c r="E28" s="8"/>
      <c r="F28" s="11"/>
      <c r="G28" s="10"/>
      <c r="H28" s="10">
        <f t="shared" si="5"/>
        <v>0</v>
      </c>
      <c r="I28" s="10"/>
      <c r="J28" s="10">
        <f t="shared" si="6"/>
        <v>1200</v>
      </c>
      <c r="K28" s="205"/>
    </row>
    <row r="29" spans="1:11">
      <c r="A29" s="11"/>
      <c r="B29" s="12"/>
      <c r="C29" s="10">
        <f t="shared" si="4"/>
        <v>1200</v>
      </c>
      <c r="D29" s="8"/>
      <c r="E29" s="8"/>
      <c r="F29" s="11"/>
      <c r="G29" s="10"/>
      <c r="H29" s="10">
        <f t="shared" si="5"/>
        <v>0</v>
      </c>
      <c r="I29" s="10"/>
      <c r="J29" s="10">
        <f t="shared" si="6"/>
        <v>1200</v>
      </c>
      <c r="K29" s="205"/>
    </row>
    <row r="30" spans="1:11">
      <c r="A30" s="11"/>
      <c r="B30" s="12"/>
      <c r="C30" s="10">
        <f t="shared" si="4"/>
        <v>1200</v>
      </c>
      <c r="D30" s="8"/>
      <c r="E30" s="8"/>
      <c r="F30" s="11"/>
      <c r="G30" s="10"/>
      <c r="H30" s="10">
        <f t="shared" si="5"/>
        <v>0</v>
      </c>
      <c r="I30" s="10"/>
      <c r="J30" s="10">
        <f t="shared" si="6"/>
        <v>1200</v>
      </c>
      <c r="K30" s="205"/>
    </row>
    <row r="31" spans="1:11">
      <c r="A31" s="11"/>
      <c r="B31" s="12"/>
      <c r="C31" s="10">
        <f t="shared" si="4"/>
        <v>1200</v>
      </c>
      <c r="D31" s="8"/>
      <c r="E31" s="8"/>
      <c r="F31" s="11"/>
      <c r="G31" s="10"/>
      <c r="H31" s="10">
        <f t="shared" si="5"/>
        <v>0</v>
      </c>
      <c r="I31" s="10"/>
      <c r="J31" s="10">
        <f t="shared" si="6"/>
        <v>1200</v>
      </c>
      <c r="K31" s="205"/>
    </row>
    <row r="32" spans="1:11">
      <c r="A32" s="11"/>
      <c r="B32" s="12"/>
      <c r="C32" s="10">
        <f t="shared" si="4"/>
        <v>1200</v>
      </c>
      <c r="D32" s="8"/>
      <c r="E32" s="8"/>
      <c r="F32" s="11"/>
      <c r="G32" s="10"/>
      <c r="H32" s="10">
        <f t="shared" si="5"/>
        <v>0</v>
      </c>
      <c r="I32" s="10"/>
      <c r="J32" s="10">
        <f t="shared" si="6"/>
        <v>1200</v>
      </c>
      <c r="K32" s="205"/>
    </row>
    <row r="33" spans="1:11">
      <c r="A33" s="11"/>
      <c r="B33" s="12"/>
      <c r="C33" s="10">
        <f t="shared" si="4"/>
        <v>1200</v>
      </c>
      <c r="D33" s="8"/>
      <c r="E33" s="8"/>
      <c r="F33" s="11"/>
      <c r="G33" s="10"/>
      <c r="H33" s="10">
        <f t="shared" si="5"/>
        <v>0</v>
      </c>
      <c r="I33" s="10"/>
      <c r="J33" s="10">
        <f t="shared" si="6"/>
        <v>1200</v>
      </c>
      <c r="K33" s="205"/>
    </row>
    <row r="34" spans="1:11">
      <c r="A34" s="11"/>
      <c r="B34" s="12"/>
      <c r="C34" s="10">
        <f t="shared" si="4"/>
        <v>1200</v>
      </c>
      <c r="D34" s="8"/>
      <c r="E34" s="8"/>
      <c r="F34" s="11"/>
      <c r="G34" s="10"/>
      <c r="H34" s="10">
        <f t="shared" si="5"/>
        <v>0</v>
      </c>
      <c r="I34" s="10"/>
      <c r="J34" s="10">
        <f t="shared" si="6"/>
        <v>1200</v>
      </c>
      <c r="K34" s="205"/>
    </row>
    <row r="35" spans="1:11">
      <c r="A35" s="11"/>
      <c r="B35" s="12"/>
      <c r="C35" s="10">
        <f t="shared" si="4"/>
        <v>1200</v>
      </c>
      <c r="D35" s="8"/>
      <c r="E35" s="8"/>
      <c r="F35" s="11"/>
      <c r="G35" s="10"/>
      <c r="H35" s="10">
        <f t="shared" si="5"/>
        <v>0</v>
      </c>
      <c r="I35" s="10"/>
      <c r="J35" s="10">
        <f t="shared" si="6"/>
        <v>1200</v>
      </c>
      <c r="K35" s="205"/>
    </row>
    <row r="36" spans="1:11">
      <c r="A36" s="11"/>
      <c r="B36" s="12"/>
      <c r="C36" s="10">
        <f t="shared" si="4"/>
        <v>1200</v>
      </c>
      <c r="D36" s="8"/>
      <c r="E36" s="8"/>
      <c r="F36" s="11"/>
      <c r="G36" s="10"/>
      <c r="H36" s="10">
        <f t="shared" si="5"/>
        <v>0</v>
      </c>
      <c r="I36" s="10"/>
      <c r="J36" s="10">
        <f t="shared" si="6"/>
        <v>1200</v>
      </c>
      <c r="K36" s="205"/>
    </row>
    <row r="37" spans="1:11">
      <c r="A37" s="11"/>
      <c r="B37" s="12"/>
      <c r="C37" s="10">
        <f t="shared" si="4"/>
        <v>1200</v>
      </c>
      <c r="D37" s="8"/>
      <c r="E37" s="8"/>
      <c r="F37" s="11"/>
      <c r="G37" s="10"/>
      <c r="H37" s="10">
        <f t="shared" si="5"/>
        <v>0</v>
      </c>
      <c r="I37" s="10"/>
      <c r="J37" s="10">
        <f t="shared" si="6"/>
        <v>1200</v>
      </c>
      <c r="K37" s="205"/>
    </row>
    <row r="38" spans="1:11">
      <c r="A38" s="11">
        <v>37</v>
      </c>
      <c r="B38" s="12"/>
      <c r="C38" s="10">
        <f t="shared" si="4"/>
        <v>1200</v>
      </c>
      <c r="D38" s="8"/>
      <c r="E38" s="8"/>
      <c r="F38" s="11"/>
      <c r="G38" s="10"/>
      <c r="H38" s="10">
        <f t="shared" si="5"/>
        <v>0</v>
      </c>
      <c r="I38" s="10"/>
      <c r="J38" s="10">
        <f t="shared" si="6"/>
        <v>1200</v>
      </c>
      <c r="K38" s="205"/>
    </row>
    <row r="39" spans="1:11">
      <c r="A39" s="11">
        <v>38</v>
      </c>
      <c r="B39" s="12"/>
      <c r="C39" s="10">
        <f t="shared" si="4"/>
        <v>1200</v>
      </c>
      <c r="D39" s="8"/>
      <c r="E39" s="8"/>
      <c r="F39" s="11"/>
      <c r="G39" s="10"/>
      <c r="H39" s="10">
        <f t="shared" si="5"/>
        <v>0</v>
      </c>
      <c r="I39" s="10"/>
      <c r="J39" s="10">
        <f t="shared" si="6"/>
        <v>1200</v>
      </c>
      <c r="K39" s="205"/>
    </row>
    <row r="40" spans="1:11">
      <c r="A40" s="11">
        <v>39</v>
      </c>
      <c r="B40" s="12"/>
      <c r="C40" s="10">
        <f t="shared" si="4"/>
        <v>1200</v>
      </c>
      <c r="D40" s="8"/>
      <c r="E40" s="8"/>
      <c r="F40" s="11"/>
      <c r="G40" s="10"/>
      <c r="H40" s="10">
        <f t="shared" si="5"/>
        <v>0</v>
      </c>
      <c r="I40" s="10"/>
      <c r="J40" s="10">
        <f t="shared" si="6"/>
        <v>1200</v>
      </c>
      <c r="K40" s="205"/>
    </row>
    <row r="41" spans="1:11">
      <c r="A41" s="11">
        <v>40</v>
      </c>
      <c r="B41" s="12"/>
      <c r="C41" s="10">
        <f t="shared" si="4"/>
        <v>1200</v>
      </c>
      <c r="D41" s="8"/>
      <c r="E41" s="8"/>
      <c r="F41" s="11"/>
      <c r="G41" s="10"/>
      <c r="H41" s="10">
        <f t="shared" si="5"/>
        <v>0</v>
      </c>
      <c r="I41" s="10"/>
      <c r="J41" s="10">
        <f t="shared" si="6"/>
        <v>1200</v>
      </c>
      <c r="K41" s="205"/>
    </row>
    <row r="42" spans="1:11">
      <c r="A42" s="11">
        <v>41</v>
      </c>
      <c r="B42" s="12"/>
      <c r="C42" s="10">
        <f t="shared" si="4"/>
        <v>1200</v>
      </c>
      <c r="D42" s="8"/>
      <c r="E42" s="8"/>
      <c r="F42" s="11"/>
      <c r="G42" s="10"/>
      <c r="H42" s="10">
        <f t="shared" si="5"/>
        <v>0</v>
      </c>
      <c r="I42" s="10"/>
      <c r="J42" s="10">
        <f t="shared" si="6"/>
        <v>1200</v>
      </c>
      <c r="K42" s="205"/>
    </row>
    <row r="43" spans="1:11">
      <c r="A43" s="11">
        <v>42</v>
      </c>
      <c r="B43" s="12"/>
      <c r="C43" s="10">
        <f t="shared" si="4"/>
        <v>1200</v>
      </c>
      <c r="D43" s="8"/>
      <c r="E43" s="8"/>
      <c r="F43" s="11"/>
      <c r="G43" s="10"/>
      <c r="H43" s="10">
        <f t="shared" si="5"/>
        <v>0</v>
      </c>
      <c r="I43" s="10"/>
      <c r="J43" s="10">
        <f t="shared" si="6"/>
        <v>1200</v>
      </c>
      <c r="K43" s="205"/>
    </row>
    <row r="44" spans="1:11">
      <c r="A44" s="11">
        <v>43</v>
      </c>
      <c r="B44" s="12"/>
      <c r="C44" s="10">
        <f t="shared" si="4"/>
        <v>1200</v>
      </c>
      <c r="D44" s="8"/>
      <c r="E44" s="8"/>
      <c r="F44" s="11"/>
      <c r="G44" s="10"/>
      <c r="H44" s="10">
        <f t="shared" si="5"/>
        <v>0</v>
      </c>
      <c r="I44" s="10"/>
      <c r="J44" s="10">
        <f t="shared" si="6"/>
        <v>1200</v>
      </c>
      <c r="K44" s="205"/>
    </row>
    <row r="45" spans="1:11">
      <c r="A45" s="11">
        <v>44</v>
      </c>
      <c r="B45" s="12"/>
      <c r="C45" s="10">
        <f t="shared" si="4"/>
        <v>1200</v>
      </c>
      <c r="D45" s="8"/>
      <c r="E45" s="8"/>
      <c r="F45" s="11"/>
      <c r="G45" s="10"/>
      <c r="H45" s="10">
        <f t="shared" si="5"/>
        <v>0</v>
      </c>
      <c r="I45" s="10"/>
      <c r="J45" s="10">
        <f t="shared" si="6"/>
        <v>1200</v>
      </c>
      <c r="K45" s="205"/>
    </row>
    <row r="46" spans="1:11">
      <c r="A46" s="11">
        <v>45</v>
      </c>
      <c r="B46" s="12"/>
      <c r="C46" s="10">
        <f t="shared" si="4"/>
        <v>1200</v>
      </c>
      <c r="D46" s="8"/>
      <c r="E46" s="8"/>
      <c r="F46" s="11"/>
      <c r="G46" s="10"/>
      <c r="H46" s="10">
        <f t="shared" si="5"/>
        <v>0</v>
      </c>
      <c r="I46" s="10"/>
      <c r="J46" s="10">
        <f t="shared" si="6"/>
        <v>1200</v>
      </c>
      <c r="K46" s="205"/>
    </row>
    <row r="47" spans="1:11">
      <c r="A47" s="11">
        <v>46</v>
      </c>
      <c r="B47" s="12"/>
      <c r="C47" s="10">
        <f t="shared" si="4"/>
        <v>1200</v>
      </c>
      <c r="D47" s="8"/>
      <c r="E47" s="8"/>
      <c r="F47" s="11"/>
      <c r="G47" s="10"/>
      <c r="H47" s="10">
        <f t="shared" si="5"/>
        <v>0</v>
      </c>
      <c r="I47" s="10"/>
      <c r="J47" s="10">
        <f t="shared" si="6"/>
        <v>1200</v>
      </c>
      <c r="K47" s="205"/>
    </row>
    <row r="48" spans="1:11">
      <c r="A48" s="11">
        <v>47</v>
      </c>
      <c r="B48" s="12"/>
      <c r="C48" s="10">
        <f t="shared" si="4"/>
        <v>1200</v>
      </c>
      <c r="D48" s="8"/>
      <c r="E48" s="8"/>
      <c r="F48" s="11"/>
      <c r="G48" s="10"/>
      <c r="H48" s="10">
        <f t="shared" si="5"/>
        <v>0</v>
      </c>
      <c r="I48" s="10"/>
      <c r="J48" s="10">
        <f t="shared" si="6"/>
        <v>1200</v>
      </c>
      <c r="K48" s="205"/>
    </row>
    <row r="49" spans="1:11">
      <c r="A49" s="11">
        <v>48</v>
      </c>
      <c r="B49" s="12"/>
      <c r="C49" s="10">
        <f t="shared" si="4"/>
        <v>1200</v>
      </c>
      <c r="D49" s="8"/>
      <c r="E49" s="8"/>
      <c r="F49" s="11"/>
      <c r="G49" s="10"/>
      <c r="H49" s="10">
        <f t="shared" si="5"/>
        <v>0</v>
      </c>
      <c r="I49" s="10"/>
      <c r="J49" s="10">
        <f t="shared" si="6"/>
        <v>1200</v>
      </c>
      <c r="K49" s="205"/>
    </row>
    <row r="50" spans="1:11">
      <c r="A50" s="11">
        <v>49</v>
      </c>
      <c r="B50" s="12"/>
      <c r="C50" s="10">
        <f t="shared" si="4"/>
        <v>1200</v>
      </c>
      <c r="D50" s="8"/>
      <c r="E50" s="8"/>
      <c r="F50" s="11"/>
      <c r="G50" s="10"/>
      <c r="H50" s="10">
        <f t="shared" si="5"/>
        <v>0</v>
      </c>
      <c r="I50" s="10"/>
      <c r="J50" s="10">
        <f t="shared" si="6"/>
        <v>1200</v>
      </c>
      <c r="K50" s="205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1200</v>
      </c>
      <c r="I51" s="20">
        <f>SUM(I1:I50)</f>
        <v>0</v>
      </c>
      <c r="J51" s="20">
        <f>H51-I51</f>
        <v>1200</v>
      </c>
      <c r="K51" s="25"/>
    </row>
  </sheetData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N54" sqref="N54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autoFilter ref="A3:N109"/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Q49" sqref="Q49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P53" sqref="P53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Q52" sqref="Q52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A51" sqref="A51:IV51"/>
    </sheetView>
  </sheetViews>
  <sheetFormatPr defaultRowHeight="14.25"/>
  <cols>
    <col min="1" max="1" width="7.75" style="2" customWidth="1"/>
    <col min="2" max="2" width="13" style="5" customWidth="1"/>
    <col min="3" max="3" width="13.625" style="6" customWidth="1"/>
    <col min="4" max="4" width="27.5" style="2" customWidth="1"/>
    <col min="5" max="5" width="8.75" style="2" customWidth="1"/>
    <col min="6" max="6" width="9" style="2" customWidth="1"/>
    <col min="7" max="8" width="11.875" style="6" customWidth="1"/>
    <col min="9" max="10" width="11.125" style="6" customWidth="1"/>
    <col min="11" max="11" width="11" style="40" customWidth="1"/>
    <col min="12" max="16384" width="9" style="34"/>
  </cols>
  <sheetData>
    <row r="1" spans="1:11" ht="20.25">
      <c r="A1" s="429" t="s">
        <v>642</v>
      </c>
      <c r="B1" s="472"/>
      <c r="C1" s="475"/>
      <c r="D1" s="429"/>
      <c r="E1" s="429"/>
      <c r="F1" s="429"/>
      <c r="G1" s="475"/>
      <c r="H1" s="475"/>
      <c r="I1" s="475"/>
      <c r="J1" s="475"/>
    </row>
    <row r="2" spans="1:11" s="7" customFormat="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69"/>
      <c r="H2" s="469"/>
      <c r="I2" s="10" t="s">
        <v>329</v>
      </c>
      <c r="J2" s="440" t="s">
        <v>335</v>
      </c>
      <c r="K2" s="473" t="s">
        <v>396</v>
      </c>
    </row>
    <row r="3" spans="1:11" s="7" customFormat="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74"/>
    </row>
    <row r="4" spans="1:11" s="7" customFormat="1">
      <c r="A4" s="8">
        <v>10740</v>
      </c>
      <c r="B4" s="12">
        <v>44304</v>
      </c>
      <c r="C4" s="10">
        <v>0</v>
      </c>
      <c r="D4" s="8" t="s">
        <v>417</v>
      </c>
      <c r="E4" s="11">
        <v>50</v>
      </c>
      <c r="F4" s="11">
        <v>1</v>
      </c>
      <c r="G4" s="10">
        <v>400</v>
      </c>
      <c r="H4" s="13">
        <f t="shared" ref="H4:H50" si="0">F4*G4</f>
        <v>400</v>
      </c>
      <c r="I4" s="22"/>
      <c r="J4" s="10">
        <f t="shared" ref="J4:J50" si="1">C4+H4-I4</f>
        <v>400</v>
      </c>
      <c r="K4" s="202"/>
    </row>
    <row r="5" spans="1:11" s="7" customFormat="1">
      <c r="A5" s="14"/>
      <c r="B5" s="12">
        <v>44305</v>
      </c>
      <c r="C5" s="10">
        <f t="shared" ref="C5:C50" si="2">J4</f>
        <v>400</v>
      </c>
      <c r="D5" s="8" t="s">
        <v>643</v>
      </c>
      <c r="E5" s="11"/>
      <c r="F5" s="11"/>
      <c r="G5" s="10"/>
      <c r="H5" s="10">
        <f t="shared" si="0"/>
        <v>0</v>
      </c>
      <c r="I5" s="22">
        <v>400</v>
      </c>
      <c r="J5" s="10">
        <f t="shared" si="1"/>
        <v>0</v>
      </c>
      <c r="K5" s="202"/>
    </row>
    <row r="6" spans="1:11" s="7" customFormat="1">
      <c r="A6" s="14"/>
      <c r="B6" s="12"/>
      <c r="C6" s="10">
        <f t="shared" si="2"/>
        <v>0</v>
      </c>
      <c r="D6" s="8"/>
      <c r="E6" s="11"/>
      <c r="F6" s="11"/>
      <c r="G6" s="10"/>
      <c r="H6" s="10">
        <f t="shared" si="0"/>
        <v>0</v>
      </c>
      <c r="I6" s="22"/>
      <c r="J6" s="10">
        <f t="shared" si="1"/>
        <v>0</v>
      </c>
      <c r="K6" s="203"/>
    </row>
    <row r="7" spans="1:11" s="7" customFormat="1">
      <c r="A7" s="14"/>
      <c r="B7" s="12"/>
      <c r="C7" s="10">
        <f t="shared" si="2"/>
        <v>0</v>
      </c>
      <c r="D7" s="8"/>
      <c r="E7" s="11"/>
      <c r="F7" s="11"/>
      <c r="G7" s="10"/>
      <c r="H7" s="10">
        <f t="shared" si="0"/>
        <v>0</v>
      </c>
      <c r="I7" s="22"/>
      <c r="J7" s="10">
        <f t="shared" si="1"/>
        <v>0</v>
      </c>
      <c r="K7" s="203"/>
    </row>
    <row r="8" spans="1:11" s="7" customFormat="1">
      <c r="A8" s="14"/>
      <c r="B8" s="12"/>
      <c r="C8" s="10">
        <f t="shared" si="2"/>
        <v>0</v>
      </c>
      <c r="D8" s="8"/>
      <c r="E8" s="11"/>
      <c r="F8" s="11"/>
      <c r="G8" s="10"/>
      <c r="H8" s="10">
        <f t="shared" si="0"/>
        <v>0</v>
      </c>
      <c r="I8" s="22"/>
      <c r="J8" s="10">
        <f t="shared" si="1"/>
        <v>0</v>
      </c>
      <c r="K8" s="202"/>
    </row>
    <row r="9" spans="1:11" s="7" customFormat="1">
      <c r="A9" s="15"/>
      <c r="B9" s="12"/>
      <c r="C9" s="10">
        <f t="shared" si="2"/>
        <v>0</v>
      </c>
      <c r="D9" s="8"/>
      <c r="E9" s="11"/>
      <c r="F9" s="11"/>
      <c r="G9" s="10"/>
      <c r="H9" s="10">
        <f t="shared" si="0"/>
        <v>0</v>
      </c>
      <c r="I9" s="22"/>
      <c r="J9" s="10">
        <f t="shared" si="1"/>
        <v>0</v>
      </c>
      <c r="K9" s="202"/>
    </row>
    <row r="10" spans="1:11" s="1" customFormat="1">
      <c r="A10" s="15"/>
      <c r="B10" s="16"/>
      <c r="C10" s="22">
        <f t="shared" si="2"/>
        <v>0</v>
      </c>
      <c r="D10" s="31"/>
      <c r="E10" s="32"/>
      <c r="F10" s="32"/>
      <c r="G10" s="22"/>
      <c r="H10" s="10">
        <f t="shared" si="0"/>
        <v>0</v>
      </c>
      <c r="I10" s="22"/>
      <c r="J10" s="22">
        <f t="shared" si="1"/>
        <v>0</v>
      </c>
      <c r="K10" s="204"/>
    </row>
    <row r="11" spans="1:11" s="7" customFormat="1">
      <c r="A11" s="14"/>
      <c r="B11" s="12"/>
      <c r="C11" s="10">
        <f t="shared" si="2"/>
        <v>0</v>
      </c>
      <c r="D11" s="8"/>
      <c r="E11" s="11"/>
      <c r="F11" s="11"/>
      <c r="G11" s="10"/>
      <c r="H11" s="10">
        <f t="shared" si="0"/>
        <v>0</v>
      </c>
      <c r="I11" s="22"/>
      <c r="J11" s="10">
        <f t="shared" si="1"/>
        <v>0</v>
      </c>
      <c r="K11" s="202"/>
    </row>
    <row r="12" spans="1:11" s="7" customFormat="1">
      <c r="A12" s="14"/>
      <c r="B12" s="12"/>
      <c r="C12" s="10">
        <f t="shared" si="2"/>
        <v>0</v>
      </c>
      <c r="D12" s="8"/>
      <c r="E12" s="11"/>
      <c r="F12" s="11"/>
      <c r="G12" s="10"/>
      <c r="H12" s="10">
        <f t="shared" si="0"/>
        <v>0</v>
      </c>
      <c r="I12" s="22"/>
      <c r="J12" s="10">
        <f t="shared" si="1"/>
        <v>0</v>
      </c>
      <c r="K12" s="202"/>
    </row>
    <row r="13" spans="1:11" s="7" customFormat="1">
      <c r="A13" s="14"/>
      <c r="B13" s="12"/>
      <c r="C13" s="10">
        <f t="shared" si="2"/>
        <v>0</v>
      </c>
      <c r="D13" s="8"/>
      <c r="E13" s="11"/>
      <c r="F13" s="11"/>
      <c r="G13" s="10"/>
      <c r="H13" s="10">
        <f t="shared" si="0"/>
        <v>0</v>
      </c>
      <c r="I13" s="10"/>
      <c r="J13" s="10">
        <f t="shared" si="1"/>
        <v>0</v>
      </c>
      <c r="K13" s="202"/>
    </row>
    <row r="14" spans="1:11" s="7" customFormat="1">
      <c r="A14" s="8"/>
      <c r="B14" s="12"/>
      <c r="C14" s="10">
        <f t="shared" si="2"/>
        <v>0</v>
      </c>
      <c r="D14" s="8"/>
      <c r="E14" s="11"/>
      <c r="F14" s="11"/>
      <c r="G14" s="10"/>
      <c r="H14" s="10">
        <f t="shared" si="0"/>
        <v>0</v>
      </c>
      <c r="I14" s="10"/>
      <c r="J14" s="10">
        <f t="shared" si="1"/>
        <v>0</v>
      </c>
      <c r="K14" s="202"/>
    </row>
    <row r="15" spans="1:11" s="7" customFormat="1">
      <c r="A15" s="8"/>
      <c r="B15" s="12"/>
      <c r="C15" s="10">
        <f t="shared" si="2"/>
        <v>0</v>
      </c>
      <c r="D15" s="8"/>
      <c r="E15" s="11"/>
      <c r="F15" s="11"/>
      <c r="G15" s="10"/>
      <c r="H15" s="10">
        <f t="shared" si="0"/>
        <v>0</v>
      </c>
      <c r="I15" s="10"/>
      <c r="J15" s="10">
        <f t="shared" si="1"/>
        <v>0</v>
      </c>
      <c r="K15" s="202"/>
    </row>
    <row r="16" spans="1:11" s="7" customFormat="1">
      <c r="A16" s="8"/>
      <c r="B16" s="12"/>
      <c r="C16" s="10">
        <f t="shared" si="2"/>
        <v>0</v>
      </c>
      <c r="D16" s="8"/>
      <c r="E16" s="11"/>
      <c r="F16" s="11"/>
      <c r="G16" s="10"/>
      <c r="H16" s="10">
        <f t="shared" si="0"/>
        <v>0</v>
      </c>
      <c r="I16" s="10"/>
      <c r="J16" s="10">
        <f t="shared" si="1"/>
        <v>0</v>
      </c>
      <c r="K16" s="202"/>
    </row>
    <row r="17" spans="1:11" s="7" customFormat="1">
      <c r="A17" s="14"/>
      <c r="B17" s="12"/>
      <c r="C17" s="10">
        <f t="shared" si="2"/>
        <v>0</v>
      </c>
      <c r="D17" s="8"/>
      <c r="E17" s="11"/>
      <c r="F17" s="11"/>
      <c r="G17" s="10"/>
      <c r="H17" s="10">
        <f t="shared" si="0"/>
        <v>0</v>
      </c>
      <c r="I17" s="10"/>
      <c r="J17" s="10">
        <f t="shared" si="1"/>
        <v>0</v>
      </c>
      <c r="K17" s="202"/>
    </row>
    <row r="18" spans="1:11" s="7" customFormat="1">
      <c r="A18" s="14"/>
      <c r="B18" s="12"/>
      <c r="C18" s="10">
        <f t="shared" si="2"/>
        <v>0</v>
      </c>
      <c r="D18" s="8"/>
      <c r="E18" s="11"/>
      <c r="F18" s="11"/>
      <c r="G18" s="10"/>
      <c r="H18" s="10">
        <f t="shared" si="0"/>
        <v>0</v>
      </c>
      <c r="I18" s="10"/>
      <c r="J18" s="10">
        <f t="shared" si="1"/>
        <v>0</v>
      </c>
      <c r="K18" s="202"/>
    </row>
    <row r="19" spans="1:11" s="7" customFormat="1">
      <c r="A19" s="14"/>
      <c r="B19" s="12"/>
      <c r="C19" s="10">
        <f t="shared" si="2"/>
        <v>0</v>
      </c>
      <c r="D19" s="8"/>
      <c r="E19" s="11"/>
      <c r="F19" s="11"/>
      <c r="G19" s="10"/>
      <c r="H19" s="10">
        <f t="shared" si="0"/>
        <v>0</v>
      </c>
      <c r="I19" s="10"/>
      <c r="J19" s="10">
        <f t="shared" si="1"/>
        <v>0</v>
      </c>
      <c r="K19" s="202"/>
    </row>
    <row r="20" spans="1:11" s="7" customFormat="1">
      <c r="A20" s="8"/>
      <c r="B20" s="12"/>
      <c r="C20" s="10">
        <f t="shared" si="2"/>
        <v>0</v>
      </c>
      <c r="D20" s="8"/>
      <c r="E20" s="11"/>
      <c r="F20" s="11"/>
      <c r="G20" s="10"/>
      <c r="H20" s="10">
        <f t="shared" si="0"/>
        <v>0</v>
      </c>
      <c r="I20" s="10"/>
      <c r="J20" s="10">
        <f t="shared" si="1"/>
        <v>0</v>
      </c>
      <c r="K20" s="202"/>
    </row>
    <row r="21" spans="1:11" s="7" customFormat="1">
      <c r="A21" s="8"/>
      <c r="B21" s="12"/>
      <c r="C21" s="10">
        <f t="shared" si="2"/>
        <v>0</v>
      </c>
      <c r="D21" s="8"/>
      <c r="E21" s="11"/>
      <c r="F21" s="11"/>
      <c r="G21" s="10"/>
      <c r="H21" s="10">
        <f t="shared" si="0"/>
        <v>0</v>
      </c>
      <c r="I21" s="10"/>
      <c r="J21" s="10">
        <f t="shared" si="1"/>
        <v>0</v>
      </c>
      <c r="K21" s="202"/>
    </row>
    <row r="22" spans="1:11" s="7" customFormat="1">
      <c r="A22" s="8"/>
      <c r="B22" s="12"/>
      <c r="C22" s="10">
        <f t="shared" si="2"/>
        <v>0</v>
      </c>
      <c r="D22" s="8"/>
      <c r="E22" s="11"/>
      <c r="F22" s="11"/>
      <c r="G22" s="10"/>
      <c r="H22" s="10">
        <f t="shared" si="0"/>
        <v>0</v>
      </c>
      <c r="I22" s="10"/>
      <c r="J22" s="10">
        <f t="shared" si="1"/>
        <v>0</v>
      </c>
      <c r="K22" s="202"/>
    </row>
    <row r="23" spans="1:11" s="7" customFormat="1">
      <c r="A23" s="8"/>
      <c r="B23" s="12"/>
      <c r="C23" s="10">
        <f t="shared" si="2"/>
        <v>0</v>
      </c>
      <c r="D23" s="8"/>
      <c r="E23" s="11"/>
      <c r="F23" s="11"/>
      <c r="G23" s="10"/>
      <c r="H23" s="10">
        <f t="shared" si="0"/>
        <v>0</v>
      </c>
      <c r="I23" s="10"/>
      <c r="J23" s="10">
        <f t="shared" si="1"/>
        <v>0</v>
      </c>
      <c r="K23" s="202"/>
    </row>
    <row r="24" spans="1:11" s="7" customFormat="1">
      <c r="A24" s="8"/>
      <c r="B24" s="12"/>
      <c r="C24" s="10">
        <f t="shared" si="2"/>
        <v>0</v>
      </c>
      <c r="D24" s="8"/>
      <c r="E24" s="11"/>
      <c r="F24" s="11"/>
      <c r="G24" s="10"/>
      <c r="H24" s="10">
        <f t="shared" si="0"/>
        <v>0</v>
      </c>
      <c r="I24" s="10"/>
      <c r="J24" s="10">
        <f t="shared" si="1"/>
        <v>0</v>
      </c>
      <c r="K24" s="202"/>
    </row>
    <row r="25" spans="1:11" s="7" customFormat="1">
      <c r="A25" s="8"/>
      <c r="B25" s="12"/>
      <c r="C25" s="10">
        <f t="shared" si="2"/>
        <v>0</v>
      </c>
      <c r="D25" s="8"/>
      <c r="E25" s="11"/>
      <c r="F25" s="11"/>
      <c r="G25" s="10"/>
      <c r="H25" s="10">
        <f t="shared" si="0"/>
        <v>0</v>
      </c>
      <c r="I25" s="10"/>
      <c r="J25" s="10">
        <f t="shared" si="1"/>
        <v>0</v>
      </c>
      <c r="K25" s="202"/>
    </row>
    <row r="26" spans="1:11" s="7" customFormat="1">
      <c r="A26" s="8"/>
      <c r="B26" s="12"/>
      <c r="C26" s="10">
        <f t="shared" si="2"/>
        <v>0</v>
      </c>
      <c r="D26" s="8"/>
      <c r="E26" s="11"/>
      <c r="F26" s="11"/>
      <c r="G26" s="10"/>
      <c r="H26" s="10">
        <f t="shared" si="0"/>
        <v>0</v>
      </c>
      <c r="I26" s="10"/>
      <c r="J26" s="10">
        <f t="shared" si="1"/>
        <v>0</v>
      </c>
      <c r="K26" s="202"/>
    </row>
    <row r="27" spans="1:11" s="7" customFormat="1">
      <c r="A27" s="8"/>
      <c r="B27" s="12"/>
      <c r="C27" s="10">
        <f t="shared" si="2"/>
        <v>0</v>
      </c>
      <c r="D27" s="8"/>
      <c r="E27" s="11"/>
      <c r="F27" s="11"/>
      <c r="G27" s="10"/>
      <c r="H27" s="10">
        <f t="shared" si="0"/>
        <v>0</v>
      </c>
      <c r="I27" s="10"/>
      <c r="J27" s="10">
        <f t="shared" si="1"/>
        <v>0</v>
      </c>
      <c r="K27" s="202"/>
    </row>
    <row r="28" spans="1:11" s="7" customFormat="1">
      <c r="A28" s="8"/>
      <c r="B28" s="12"/>
      <c r="C28" s="10">
        <f t="shared" si="2"/>
        <v>0</v>
      </c>
      <c r="D28" s="8"/>
      <c r="E28" s="11"/>
      <c r="F28" s="11"/>
      <c r="G28" s="10"/>
      <c r="H28" s="10">
        <f t="shared" si="0"/>
        <v>0</v>
      </c>
      <c r="I28" s="10"/>
      <c r="J28" s="10">
        <f t="shared" si="1"/>
        <v>0</v>
      </c>
      <c r="K28" s="202"/>
    </row>
    <row r="29" spans="1:11" s="7" customFormat="1">
      <c r="A29" s="8"/>
      <c r="B29" s="12"/>
      <c r="C29" s="10">
        <f t="shared" si="2"/>
        <v>0</v>
      </c>
      <c r="D29" s="8"/>
      <c r="E29" s="11"/>
      <c r="F29" s="11"/>
      <c r="G29" s="10"/>
      <c r="H29" s="10">
        <f t="shared" si="0"/>
        <v>0</v>
      </c>
      <c r="I29" s="10"/>
      <c r="J29" s="10">
        <f t="shared" si="1"/>
        <v>0</v>
      </c>
      <c r="K29" s="202"/>
    </row>
    <row r="30" spans="1:11" s="7" customFormat="1">
      <c r="A30" s="8"/>
      <c r="B30" s="12"/>
      <c r="C30" s="10">
        <f t="shared" si="2"/>
        <v>0</v>
      </c>
      <c r="D30" s="8"/>
      <c r="E30" s="11"/>
      <c r="F30" s="11"/>
      <c r="G30" s="10"/>
      <c r="H30" s="10">
        <f t="shared" si="0"/>
        <v>0</v>
      </c>
      <c r="I30" s="10"/>
      <c r="J30" s="10">
        <f t="shared" si="1"/>
        <v>0</v>
      </c>
      <c r="K30" s="202"/>
    </row>
    <row r="31" spans="1:11" s="7" customFormat="1">
      <c r="A31" s="8"/>
      <c r="B31" s="12"/>
      <c r="C31" s="10">
        <f t="shared" si="2"/>
        <v>0</v>
      </c>
      <c r="D31" s="8"/>
      <c r="E31" s="11"/>
      <c r="F31" s="11"/>
      <c r="G31" s="10"/>
      <c r="H31" s="10">
        <f t="shared" si="0"/>
        <v>0</v>
      </c>
      <c r="I31" s="10"/>
      <c r="J31" s="10">
        <f t="shared" si="1"/>
        <v>0</v>
      </c>
      <c r="K31" s="202"/>
    </row>
    <row r="32" spans="1:11" s="7" customFormat="1">
      <c r="A32" s="8"/>
      <c r="B32" s="12"/>
      <c r="C32" s="10">
        <f t="shared" si="2"/>
        <v>0</v>
      </c>
      <c r="D32" s="8"/>
      <c r="E32" s="11"/>
      <c r="F32" s="11"/>
      <c r="G32" s="10"/>
      <c r="H32" s="10">
        <f t="shared" si="0"/>
        <v>0</v>
      </c>
      <c r="I32" s="10"/>
      <c r="J32" s="10">
        <f t="shared" si="1"/>
        <v>0</v>
      </c>
      <c r="K32" s="202"/>
    </row>
    <row r="33" spans="1:11" s="7" customFormat="1">
      <c r="A33" s="8"/>
      <c r="B33" s="12"/>
      <c r="C33" s="10">
        <f t="shared" si="2"/>
        <v>0</v>
      </c>
      <c r="D33" s="8"/>
      <c r="E33" s="11"/>
      <c r="F33" s="11"/>
      <c r="G33" s="10"/>
      <c r="H33" s="10">
        <f t="shared" si="0"/>
        <v>0</v>
      </c>
      <c r="I33" s="10"/>
      <c r="J33" s="10">
        <f t="shared" si="1"/>
        <v>0</v>
      </c>
      <c r="K33" s="202"/>
    </row>
    <row r="34" spans="1:11" s="7" customFormat="1">
      <c r="A34" s="8"/>
      <c r="B34" s="12"/>
      <c r="C34" s="10">
        <f t="shared" si="2"/>
        <v>0</v>
      </c>
      <c r="D34" s="8"/>
      <c r="E34" s="11"/>
      <c r="F34" s="11"/>
      <c r="G34" s="10"/>
      <c r="H34" s="10">
        <f t="shared" si="0"/>
        <v>0</v>
      </c>
      <c r="I34" s="10"/>
      <c r="J34" s="10">
        <f t="shared" si="1"/>
        <v>0</v>
      </c>
      <c r="K34" s="202"/>
    </row>
    <row r="35" spans="1:11" s="7" customFormat="1">
      <c r="A35" s="8"/>
      <c r="B35" s="12"/>
      <c r="C35" s="10">
        <f t="shared" si="2"/>
        <v>0</v>
      </c>
      <c r="D35" s="8"/>
      <c r="E35" s="11"/>
      <c r="F35" s="11"/>
      <c r="G35" s="10"/>
      <c r="H35" s="10">
        <f t="shared" si="0"/>
        <v>0</v>
      </c>
      <c r="I35" s="10"/>
      <c r="J35" s="10">
        <f t="shared" si="1"/>
        <v>0</v>
      </c>
      <c r="K35" s="202"/>
    </row>
    <row r="36" spans="1:11" s="7" customFormat="1">
      <c r="A36" s="8"/>
      <c r="B36" s="12"/>
      <c r="C36" s="10">
        <f t="shared" si="2"/>
        <v>0</v>
      </c>
      <c r="D36" s="8"/>
      <c r="E36" s="11"/>
      <c r="F36" s="11"/>
      <c r="G36" s="10"/>
      <c r="H36" s="10">
        <f t="shared" si="0"/>
        <v>0</v>
      </c>
      <c r="I36" s="10"/>
      <c r="J36" s="10">
        <f t="shared" si="1"/>
        <v>0</v>
      </c>
      <c r="K36" s="202"/>
    </row>
    <row r="37" spans="1:11" s="7" customFormat="1">
      <c r="A37" s="8"/>
      <c r="B37" s="12"/>
      <c r="C37" s="10">
        <f t="shared" si="2"/>
        <v>0</v>
      </c>
      <c r="D37" s="8"/>
      <c r="E37" s="11"/>
      <c r="F37" s="11"/>
      <c r="G37" s="10"/>
      <c r="H37" s="10">
        <f t="shared" si="0"/>
        <v>0</v>
      </c>
      <c r="I37" s="10"/>
      <c r="J37" s="10">
        <f t="shared" si="1"/>
        <v>0</v>
      </c>
      <c r="K37" s="202"/>
    </row>
    <row r="38" spans="1:11" s="7" customFormat="1">
      <c r="A38" s="8"/>
      <c r="B38" s="12"/>
      <c r="C38" s="10">
        <f t="shared" si="2"/>
        <v>0</v>
      </c>
      <c r="D38" s="8"/>
      <c r="E38" s="11"/>
      <c r="F38" s="11"/>
      <c r="G38" s="10"/>
      <c r="H38" s="10">
        <f t="shared" si="0"/>
        <v>0</v>
      </c>
      <c r="I38" s="10"/>
      <c r="J38" s="10">
        <f t="shared" si="1"/>
        <v>0</v>
      </c>
      <c r="K38" s="202"/>
    </row>
    <row r="39" spans="1:11" s="7" customFormat="1">
      <c r="A39" s="8"/>
      <c r="B39" s="12"/>
      <c r="C39" s="10">
        <f t="shared" si="2"/>
        <v>0</v>
      </c>
      <c r="D39" s="8"/>
      <c r="E39" s="11"/>
      <c r="F39" s="11"/>
      <c r="G39" s="10"/>
      <c r="H39" s="10">
        <f t="shared" si="0"/>
        <v>0</v>
      </c>
      <c r="I39" s="10"/>
      <c r="J39" s="10">
        <f t="shared" si="1"/>
        <v>0</v>
      </c>
      <c r="K39" s="202"/>
    </row>
    <row r="40" spans="1:11" s="7" customFormat="1">
      <c r="A40" s="8"/>
      <c r="B40" s="12"/>
      <c r="C40" s="10">
        <f t="shared" si="2"/>
        <v>0</v>
      </c>
      <c r="D40" s="8"/>
      <c r="E40" s="11"/>
      <c r="F40" s="11"/>
      <c r="G40" s="10"/>
      <c r="H40" s="10">
        <f t="shared" si="0"/>
        <v>0</v>
      </c>
      <c r="I40" s="10"/>
      <c r="J40" s="10">
        <f t="shared" si="1"/>
        <v>0</v>
      </c>
      <c r="K40" s="202"/>
    </row>
    <row r="41" spans="1:11" s="7" customFormat="1">
      <c r="A41" s="8"/>
      <c r="B41" s="12"/>
      <c r="C41" s="10">
        <f t="shared" si="2"/>
        <v>0</v>
      </c>
      <c r="D41" s="8"/>
      <c r="E41" s="11"/>
      <c r="F41" s="11"/>
      <c r="G41" s="10"/>
      <c r="H41" s="10">
        <f t="shared" si="0"/>
        <v>0</v>
      </c>
      <c r="I41" s="10"/>
      <c r="J41" s="10">
        <f t="shared" si="1"/>
        <v>0</v>
      </c>
      <c r="K41" s="202"/>
    </row>
    <row r="42" spans="1:11" s="7" customFormat="1">
      <c r="A42" s="8"/>
      <c r="B42" s="12"/>
      <c r="C42" s="10">
        <f t="shared" si="2"/>
        <v>0</v>
      </c>
      <c r="D42" s="8"/>
      <c r="E42" s="11"/>
      <c r="F42" s="11"/>
      <c r="G42" s="10"/>
      <c r="H42" s="10">
        <f t="shared" si="0"/>
        <v>0</v>
      </c>
      <c r="I42" s="10"/>
      <c r="J42" s="10">
        <f t="shared" si="1"/>
        <v>0</v>
      </c>
      <c r="K42" s="202"/>
    </row>
    <row r="43" spans="1:11" s="7" customFormat="1">
      <c r="A43" s="8"/>
      <c r="B43" s="12"/>
      <c r="C43" s="10">
        <f t="shared" si="2"/>
        <v>0</v>
      </c>
      <c r="D43" s="8"/>
      <c r="E43" s="11"/>
      <c r="F43" s="11"/>
      <c r="G43" s="10"/>
      <c r="H43" s="10">
        <f t="shared" si="0"/>
        <v>0</v>
      </c>
      <c r="I43" s="10"/>
      <c r="J43" s="10">
        <f t="shared" si="1"/>
        <v>0</v>
      </c>
      <c r="K43" s="202"/>
    </row>
    <row r="44" spans="1:11" s="7" customFormat="1">
      <c r="A44" s="8"/>
      <c r="B44" s="12"/>
      <c r="C44" s="10">
        <f t="shared" si="2"/>
        <v>0</v>
      </c>
      <c r="D44" s="8"/>
      <c r="E44" s="11"/>
      <c r="F44" s="11"/>
      <c r="G44" s="10"/>
      <c r="H44" s="10">
        <f t="shared" si="0"/>
        <v>0</v>
      </c>
      <c r="I44" s="10"/>
      <c r="J44" s="10">
        <f t="shared" si="1"/>
        <v>0</v>
      </c>
      <c r="K44" s="202"/>
    </row>
    <row r="45" spans="1:11" s="7" customFormat="1">
      <c r="A45" s="8"/>
      <c r="B45" s="12"/>
      <c r="C45" s="10">
        <f t="shared" si="2"/>
        <v>0</v>
      </c>
      <c r="D45" s="8"/>
      <c r="E45" s="11"/>
      <c r="F45" s="11"/>
      <c r="G45" s="10"/>
      <c r="H45" s="10">
        <f t="shared" si="0"/>
        <v>0</v>
      </c>
      <c r="I45" s="10"/>
      <c r="J45" s="10">
        <f t="shared" si="1"/>
        <v>0</v>
      </c>
      <c r="K45" s="202"/>
    </row>
    <row r="46" spans="1:11" s="7" customFormat="1">
      <c r="A46" s="8"/>
      <c r="B46" s="12"/>
      <c r="C46" s="10">
        <f t="shared" si="2"/>
        <v>0</v>
      </c>
      <c r="D46" s="8"/>
      <c r="E46" s="11"/>
      <c r="F46" s="11"/>
      <c r="G46" s="10"/>
      <c r="H46" s="10">
        <f t="shared" si="0"/>
        <v>0</v>
      </c>
      <c r="I46" s="10"/>
      <c r="J46" s="10">
        <f t="shared" si="1"/>
        <v>0</v>
      </c>
      <c r="K46" s="202"/>
    </row>
    <row r="47" spans="1:11" s="7" customFormat="1">
      <c r="A47" s="8"/>
      <c r="B47" s="12"/>
      <c r="C47" s="10">
        <f t="shared" si="2"/>
        <v>0</v>
      </c>
      <c r="D47" s="8"/>
      <c r="E47" s="11"/>
      <c r="F47" s="11"/>
      <c r="G47" s="10"/>
      <c r="H47" s="10">
        <f t="shared" si="0"/>
        <v>0</v>
      </c>
      <c r="I47" s="10"/>
      <c r="J47" s="10">
        <f t="shared" si="1"/>
        <v>0</v>
      </c>
      <c r="K47" s="202"/>
    </row>
    <row r="48" spans="1:11" s="7" customFormat="1">
      <c r="A48" s="8"/>
      <c r="B48" s="12"/>
      <c r="C48" s="10">
        <f t="shared" si="2"/>
        <v>0</v>
      </c>
      <c r="D48" s="8"/>
      <c r="E48" s="11"/>
      <c r="F48" s="11"/>
      <c r="G48" s="10"/>
      <c r="H48" s="10">
        <f t="shared" si="0"/>
        <v>0</v>
      </c>
      <c r="I48" s="10"/>
      <c r="J48" s="10">
        <f t="shared" si="1"/>
        <v>0</v>
      </c>
      <c r="K48" s="202"/>
    </row>
    <row r="49" spans="1:11" s="7" customFormat="1">
      <c r="A49" s="8"/>
      <c r="B49" s="12"/>
      <c r="C49" s="10">
        <f t="shared" si="2"/>
        <v>0</v>
      </c>
      <c r="D49" s="8"/>
      <c r="E49" s="11"/>
      <c r="F49" s="11"/>
      <c r="G49" s="10"/>
      <c r="H49" s="10">
        <f t="shared" si="0"/>
        <v>0</v>
      </c>
      <c r="I49" s="10"/>
      <c r="J49" s="10">
        <f t="shared" si="1"/>
        <v>0</v>
      </c>
      <c r="K49" s="202"/>
    </row>
    <row r="50" spans="1:11" s="7" customFormat="1">
      <c r="A50" s="8"/>
      <c r="B50" s="12"/>
      <c r="C50" s="10">
        <f t="shared" si="2"/>
        <v>0</v>
      </c>
      <c r="D50" s="8"/>
      <c r="E50" s="11"/>
      <c r="F50" s="11"/>
      <c r="G50" s="10"/>
      <c r="H50" s="10">
        <f t="shared" si="0"/>
        <v>0</v>
      </c>
      <c r="I50" s="10"/>
      <c r="J50" s="10">
        <f t="shared" si="1"/>
        <v>0</v>
      </c>
      <c r="K50" s="202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400</v>
      </c>
      <c r="I51" s="20">
        <f>SUM(I1:I50)</f>
        <v>400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A51" sqref="A51:IV51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K24" sqref="K24"/>
    </sheetView>
  </sheetViews>
  <sheetFormatPr defaultRowHeight="14.25"/>
  <cols>
    <col min="1" max="1" width="8.625" style="4" customWidth="1"/>
    <col min="2" max="2" width="11.75" style="26" customWidth="1"/>
    <col min="3" max="3" width="12.875" style="65" customWidth="1"/>
    <col min="4" max="4" width="25.875" style="4" customWidth="1"/>
    <col min="5" max="5" width="6.875" style="4" customWidth="1"/>
    <col min="6" max="6" width="5.625" style="4" customWidth="1"/>
    <col min="7" max="7" width="10" style="65" customWidth="1"/>
    <col min="8" max="8" width="12.25" style="65" customWidth="1"/>
    <col min="9" max="9" width="13.25" style="65" customWidth="1"/>
    <col min="10" max="10" width="12.875" style="65" customWidth="1"/>
    <col min="11" max="11" width="12.25" style="109" customWidth="1"/>
    <col min="12" max="16384" width="9" style="109"/>
  </cols>
  <sheetData>
    <row r="1" spans="1:11" ht="20.25">
      <c r="A1" s="429" t="s">
        <v>644</v>
      </c>
      <c r="B1" s="445"/>
      <c r="C1" s="404"/>
      <c r="D1" s="429"/>
      <c r="E1" s="429"/>
      <c r="F1" s="429"/>
      <c r="G1" s="404"/>
      <c r="H1" s="404"/>
      <c r="I1" s="404"/>
      <c r="J1" s="404"/>
    </row>
    <row r="2" spans="1:11">
      <c r="A2" s="453" t="s">
        <v>1</v>
      </c>
      <c r="B2" s="471" t="s">
        <v>331</v>
      </c>
      <c r="C2" s="407" t="s">
        <v>356</v>
      </c>
      <c r="D2" s="453" t="s">
        <v>332</v>
      </c>
      <c r="E2" s="8" t="s">
        <v>333</v>
      </c>
      <c r="F2" s="406" t="s">
        <v>334</v>
      </c>
      <c r="G2" s="407"/>
      <c r="H2" s="407"/>
      <c r="I2" s="69" t="s">
        <v>329</v>
      </c>
      <c r="J2" s="407" t="s">
        <v>335</v>
      </c>
      <c r="K2" s="449" t="s">
        <v>396</v>
      </c>
    </row>
    <row r="3" spans="1:11">
      <c r="A3" s="453"/>
      <c r="B3" s="471"/>
      <c r="C3" s="407"/>
      <c r="D3" s="453"/>
      <c r="E3" s="8"/>
      <c r="F3" s="8" t="s">
        <v>336</v>
      </c>
      <c r="G3" s="69" t="s">
        <v>337</v>
      </c>
      <c r="H3" s="69" t="s">
        <v>338</v>
      </c>
      <c r="I3" s="69" t="s">
        <v>338</v>
      </c>
      <c r="J3" s="407"/>
      <c r="K3" s="449"/>
    </row>
    <row r="4" spans="1:11">
      <c r="A4" s="8">
        <v>10683</v>
      </c>
      <c r="B4" s="12">
        <v>44272</v>
      </c>
      <c r="C4" s="69">
        <f t="shared" ref="C4:C10" si="0">J3</f>
        <v>0</v>
      </c>
      <c r="D4" s="8" t="s">
        <v>440</v>
      </c>
      <c r="E4" s="8">
        <v>18</v>
      </c>
      <c r="F4" s="8">
        <v>5</v>
      </c>
      <c r="G4" s="69">
        <v>45</v>
      </c>
      <c r="H4" s="20">
        <f t="shared" ref="H4:H11" si="1">F4*G4</f>
        <v>225</v>
      </c>
      <c r="I4" s="69"/>
      <c r="J4" s="69">
        <f t="shared" ref="J4:J12" si="2">C4+H4-I4</f>
        <v>225</v>
      </c>
      <c r="K4" s="116" t="s">
        <v>585</v>
      </c>
    </row>
    <row r="5" spans="1:11">
      <c r="A5" s="8">
        <v>10683</v>
      </c>
      <c r="B5" s="12">
        <v>44272</v>
      </c>
      <c r="C5" s="69">
        <f t="shared" si="0"/>
        <v>225</v>
      </c>
      <c r="D5" s="8" t="s">
        <v>645</v>
      </c>
      <c r="E5" s="8">
        <v>18</v>
      </c>
      <c r="F5" s="8">
        <v>5</v>
      </c>
      <c r="G5" s="69">
        <v>100</v>
      </c>
      <c r="H5" s="20">
        <f t="shared" si="1"/>
        <v>500</v>
      </c>
      <c r="I5" s="69"/>
      <c r="J5" s="69">
        <f t="shared" si="2"/>
        <v>725</v>
      </c>
      <c r="K5" s="116" t="s">
        <v>646</v>
      </c>
    </row>
    <row r="6" spans="1:11">
      <c r="A6" s="8">
        <v>10742</v>
      </c>
      <c r="B6" s="12">
        <v>44306</v>
      </c>
      <c r="C6" s="69">
        <f t="shared" si="0"/>
        <v>725</v>
      </c>
      <c r="D6" s="8" t="s">
        <v>427</v>
      </c>
      <c r="E6" s="8">
        <v>18</v>
      </c>
      <c r="F6" s="8">
        <v>4</v>
      </c>
      <c r="G6" s="69">
        <v>234</v>
      </c>
      <c r="H6" s="20">
        <f t="shared" si="1"/>
        <v>936</v>
      </c>
      <c r="I6" s="69"/>
      <c r="J6" s="69">
        <f t="shared" si="2"/>
        <v>1661</v>
      </c>
      <c r="K6" s="116" t="s">
        <v>585</v>
      </c>
    </row>
    <row r="7" spans="1:11">
      <c r="A7" s="8">
        <v>10768</v>
      </c>
      <c r="B7" s="12">
        <v>44318</v>
      </c>
      <c r="C7" s="69">
        <f t="shared" si="0"/>
        <v>1661</v>
      </c>
      <c r="D7" s="8" t="s">
        <v>621</v>
      </c>
      <c r="E7" s="8">
        <v>18</v>
      </c>
      <c r="F7" s="8">
        <v>10</v>
      </c>
      <c r="G7" s="69">
        <v>100</v>
      </c>
      <c r="H7" s="20">
        <f t="shared" si="1"/>
        <v>1000</v>
      </c>
      <c r="I7" s="69"/>
      <c r="J7" s="69">
        <f t="shared" si="2"/>
        <v>2661</v>
      </c>
      <c r="K7" s="116" t="s">
        <v>585</v>
      </c>
    </row>
    <row r="8" spans="1:11">
      <c r="A8" s="8">
        <v>10781</v>
      </c>
      <c r="B8" s="12">
        <v>44326</v>
      </c>
      <c r="C8" s="69">
        <f t="shared" si="0"/>
        <v>2661</v>
      </c>
      <c r="D8" s="8" t="s">
        <v>647</v>
      </c>
      <c r="E8" s="8">
        <v>20</v>
      </c>
      <c r="F8" s="8">
        <v>3</v>
      </c>
      <c r="G8" s="69">
        <v>260</v>
      </c>
      <c r="H8" s="20">
        <f t="shared" si="1"/>
        <v>780</v>
      </c>
      <c r="I8" s="69"/>
      <c r="J8" s="69">
        <f t="shared" si="2"/>
        <v>3441</v>
      </c>
      <c r="K8" s="116" t="s">
        <v>585</v>
      </c>
    </row>
    <row r="9" spans="1:11">
      <c r="A9" s="8">
        <v>10797</v>
      </c>
      <c r="B9" s="12">
        <v>44333</v>
      </c>
      <c r="C9" s="69">
        <f t="shared" si="0"/>
        <v>3441</v>
      </c>
      <c r="D9" s="8" t="s">
        <v>415</v>
      </c>
      <c r="E9" s="8">
        <v>75</v>
      </c>
      <c r="F9" s="8">
        <v>20</v>
      </c>
      <c r="G9" s="69">
        <v>150</v>
      </c>
      <c r="H9" s="20">
        <f t="shared" si="1"/>
        <v>3000</v>
      </c>
      <c r="I9" s="69"/>
      <c r="J9" s="69">
        <f t="shared" si="2"/>
        <v>6441</v>
      </c>
      <c r="K9" s="116"/>
    </row>
    <row r="10" spans="1:11">
      <c r="A10" s="8">
        <v>10800</v>
      </c>
      <c r="B10" s="12">
        <v>44334</v>
      </c>
      <c r="C10" s="69">
        <f t="shared" si="0"/>
        <v>6441</v>
      </c>
      <c r="D10" s="8" t="s">
        <v>647</v>
      </c>
      <c r="E10" s="8">
        <v>20</v>
      </c>
      <c r="F10" s="8">
        <v>1</v>
      </c>
      <c r="G10" s="69">
        <v>260</v>
      </c>
      <c r="H10" s="20">
        <f t="shared" si="1"/>
        <v>260</v>
      </c>
      <c r="I10" s="69"/>
      <c r="J10" s="69">
        <f t="shared" si="2"/>
        <v>6701</v>
      </c>
      <c r="K10" s="116"/>
    </row>
    <row r="11" spans="1:11">
      <c r="A11" s="8">
        <v>10800</v>
      </c>
      <c r="B11" s="12">
        <v>44334</v>
      </c>
      <c r="C11" s="69">
        <f t="shared" ref="C11:C26" si="3">J10</f>
        <v>6701</v>
      </c>
      <c r="D11" s="8" t="s">
        <v>427</v>
      </c>
      <c r="E11" s="8">
        <v>18</v>
      </c>
      <c r="F11" s="8">
        <v>3</v>
      </c>
      <c r="G11" s="69">
        <v>200</v>
      </c>
      <c r="H11" s="20">
        <f t="shared" si="1"/>
        <v>600</v>
      </c>
      <c r="I11" s="69"/>
      <c r="J11" s="69">
        <f t="shared" si="2"/>
        <v>7301</v>
      </c>
      <c r="K11" s="116"/>
    </row>
    <row r="12" spans="1:11">
      <c r="A12" s="8"/>
      <c r="B12" s="12">
        <v>44376</v>
      </c>
      <c r="C12" s="69">
        <f t="shared" si="3"/>
        <v>7301</v>
      </c>
      <c r="D12" s="8" t="s">
        <v>648</v>
      </c>
      <c r="E12" s="8"/>
      <c r="F12" s="8"/>
      <c r="G12" s="69"/>
      <c r="H12" s="13">
        <v>-71</v>
      </c>
      <c r="I12" s="69">
        <v>7230</v>
      </c>
      <c r="J12" s="69">
        <f t="shared" si="2"/>
        <v>0</v>
      </c>
      <c r="K12" s="116"/>
    </row>
    <row r="13" spans="1:11">
      <c r="A13" s="8">
        <v>10855</v>
      </c>
      <c r="B13" s="12">
        <v>44376</v>
      </c>
      <c r="C13" s="69">
        <f t="shared" si="3"/>
        <v>0</v>
      </c>
      <c r="D13" s="8" t="s">
        <v>645</v>
      </c>
      <c r="E13" s="8">
        <v>18</v>
      </c>
      <c r="F13" s="8">
        <v>5</v>
      </c>
      <c r="G13" s="69">
        <v>100</v>
      </c>
      <c r="H13" s="69">
        <f t="shared" ref="H13:H22" si="4">F13*G13</f>
        <v>500</v>
      </c>
      <c r="I13" s="69"/>
      <c r="J13" s="69">
        <f t="shared" ref="J13:J23" si="5">C13+H13-I13</f>
        <v>500</v>
      </c>
      <c r="K13" s="116" t="s">
        <v>437</v>
      </c>
    </row>
    <row r="14" spans="1:11">
      <c r="A14" s="8">
        <v>10855</v>
      </c>
      <c r="B14" s="12">
        <v>44376</v>
      </c>
      <c r="C14" s="69">
        <f t="shared" si="3"/>
        <v>500</v>
      </c>
      <c r="D14" s="8" t="s">
        <v>440</v>
      </c>
      <c r="E14" s="8">
        <v>18</v>
      </c>
      <c r="F14" s="8">
        <v>5</v>
      </c>
      <c r="G14" s="69">
        <v>45</v>
      </c>
      <c r="H14" s="69">
        <f t="shared" si="4"/>
        <v>225</v>
      </c>
      <c r="I14" s="69"/>
      <c r="J14" s="69">
        <f t="shared" si="5"/>
        <v>725</v>
      </c>
      <c r="K14" s="116" t="s">
        <v>646</v>
      </c>
    </row>
    <row r="15" spans="1:11">
      <c r="A15" s="8">
        <v>10857</v>
      </c>
      <c r="B15" s="12">
        <v>44378</v>
      </c>
      <c r="C15" s="69">
        <f t="shared" si="3"/>
        <v>725</v>
      </c>
      <c r="D15" s="8" t="s">
        <v>440</v>
      </c>
      <c r="E15" s="8">
        <v>70</v>
      </c>
      <c r="F15" s="8">
        <v>9</v>
      </c>
      <c r="G15" s="69">
        <v>150</v>
      </c>
      <c r="H15" s="69">
        <f t="shared" si="4"/>
        <v>1350</v>
      </c>
      <c r="I15" s="69"/>
      <c r="J15" s="69">
        <f t="shared" si="5"/>
        <v>2075</v>
      </c>
      <c r="K15" s="116" t="s">
        <v>435</v>
      </c>
    </row>
    <row r="16" spans="1:11">
      <c r="A16" s="8">
        <v>10857</v>
      </c>
      <c r="B16" s="12">
        <v>44378</v>
      </c>
      <c r="C16" s="69">
        <f t="shared" si="3"/>
        <v>2075</v>
      </c>
      <c r="D16" s="8" t="s">
        <v>621</v>
      </c>
      <c r="E16" s="8">
        <v>18</v>
      </c>
      <c r="F16" s="8">
        <v>10</v>
      </c>
      <c r="G16" s="69">
        <v>100</v>
      </c>
      <c r="H16" s="69">
        <f t="shared" si="4"/>
        <v>1000</v>
      </c>
      <c r="I16" s="69"/>
      <c r="J16" s="69">
        <f t="shared" si="5"/>
        <v>3075</v>
      </c>
      <c r="K16" s="116" t="s">
        <v>585</v>
      </c>
    </row>
    <row r="17" spans="1:11">
      <c r="A17" s="8">
        <v>10868</v>
      </c>
      <c r="B17" s="12">
        <v>44381</v>
      </c>
      <c r="C17" s="69">
        <f t="shared" si="3"/>
        <v>3075</v>
      </c>
      <c r="D17" s="8" t="s">
        <v>649</v>
      </c>
      <c r="E17" s="8">
        <v>20</v>
      </c>
      <c r="F17" s="8">
        <v>2</v>
      </c>
      <c r="G17" s="69">
        <v>220</v>
      </c>
      <c r="H17" s="69">
        <f t="shared" si="4"/>
        <v>440</v>
      </c>
      <c r="I17" s="69"/>
      <c r="J17" s="69">
        <f t="shared" si="5"/>
        <v>3515</v>
      </c>
      <c r="K17" s="116" t="s">
        <v>585</v>
      </c>
    </row>
    <row r="18" spans="1:11">
      <c r="A18" s="8">
        <v>10868</v>
      </c>
      <c r="B18" s="12">
        <v>44381</v>
      </c>
      <c r="C18" s="69">
        <f t="shared" si="3"/>
        <v>3515</v>
      </c>
      <c r="D18" s="8" t="s">
        <v>650</v>
      </c>
      <c r="E18" s="8">
        <v>20</v>
      </c>
      <c r="F18" s="8">
        <v>1</v>
      </c>
      <c r="G18" s="69">
        <v>150</v>
      </c>
      <c r="H18" s="69">
        <f t="shared" si="4"/>
        <v>150</v>
      </c>
      <c r="I18" s="69"/>
      <c r="J18" s="69">
        <f t="shared" si="5"/>
        <v>3665</v>
      </c>
      <c r="K18" s="116" t="s">
        <v>585</v>
      </c>
    </row>
    <row r="19" spans="1:11">
      <c r="A19" s="8">
        <v>10868</v>
      </c>
      <c r="B19" s="12">
        <v>44381</v>
      </c>
      <c r="C19" s="69">
        <f t="shared" si="3"/>
        <v>3665</v>
      </c>
      <c r="D19" s="8" t="s">
        <v>651</v>
      </c>
      <c r="E19" s="8">
        <v>18</v>
      </c>
      <c r="F19" s="8">
        <v>2</v>
      </c>
      <c r="G19" s="69">
        <v>110</v>
      </c>
      <c r="H19" s="69">
        <f t="shared" si="4"/>
        <v>220</v>
      </c>
      <c r="I19" s="69"/>
      <c r="J19" s="69">
        <f t="shared" si="5"/>
        <v>3885</v>
      </c>
      <c r="K19" s="116" t="s">
        <v>418</v>
      </c>
    </row>
    <row r="20" spans="1:11">
      <c r="A20" s="14">
        <v>10916</v>
      </c>
      <c r="B20" s="201">
        <v>44408</v>
      </c>
      <c r="C20" s="69">
        <f t="shared" si="3"/>
        <v>3885</v>
      </c>
      <c r="D20" s="8" t="s">
        <v>440</v>
      </c>
      <c r="E20" s="8">
        <v>18</v>
      </c>
      <c r="F20" s="8">
        <v>5</v>
      </c>
      <c r="G20" s="69">
        <v>45</v>
      </c>
      <c r="H20" s="69">
        <f t="shared" si="4"/>
        <v>225</v>
      </c>
      <c r="I20" s="69"/>
      <c r="J20" s="69">
        <f t="shared" si="5"/>
        <v>4110</v>
      </c>
      <c r="K20" s="116" t="s">
        <v>646</v>
      </c>
    </row>
    <row r="21" spans="1:11">
      <c r="A21" s="14">
        <v>10916</v>
      </c>
      <c r="B21" s="201">
        <v>44408</v>
      </c>
      <c r="C21" s="69">
        <f t="shared" si="3"/>
        <v>4110</v>
      </c>
      <c r="D21" s="8" t="s">
        <v>652</v>
      </c>
      <c r="E21" s="8">
        <v>18</v>
      </c>
      <c r="F21" s="8">
        <v>5</v>
      </c>
      <c r="G21" s="69">
        <v>100</v>
      </c>
      <c r="H21" s="69">
        <f t="shared" si="4"/>
        <v>500</v>
      </c>
      <c r="I21" s="69"/>
      <c r="J21" s="69">
        <f t="shared" si="5"/>
        <v>4610</v>
      </c>
      <c r="K21" s="116" t="s">
        <v>585</v>
      </c>
    </row>
    <row r="22" spans="1:11">
      <c r="A22" s="8">
        <v>10952</v>
      </c>
      <c r="B22" s="12">
        <v>44428</v>
      </c>
      <c r="C22" s="69">
        <f t="shared" si="3"/>
        <v>4610</v>
      </c>
      <c r="D22" s="8" t="s">
        <v>653</v>
      </c>
      <c r="E22" s="8">
        <v>18</v>
      </c>
      <c r="F22" s="8">
        <v>2</v>
      </c>
      <c r="G22" s="69">
        <v>200</v>
      </c>
      <c r="H22" s="69">
        <f t="shared" si="4"/>
        <v>400</v>
      </c>
      <c r="I22" s="69"/>
      <c r="J22" s="69">
        <f t="shared" si="5"/>
        <v>5010</v>
      </c>
      <c r="K22" s="116" t="s">
        <v>585</v>
      </c>
    </row>
    <row r="23" spans="1:11">
      <c r="A23" s="8">
        <v>10952</v>
      </c>
      <c r="B23" s="12">
        <v>44428</v>
      </c>
      <c r="C23" s="69">
        <f t="shared" si="3"/>
        <v>5010</v>
      </c>
      <c r="D23" s="8" t="s">
        <v>654</v>
      </c>
      <c r="E23" s="8">
        <v>18</v>
      </c>
      <c r="F23" s="8">
        <v>1</v>
      </c>
      <c r="G23" s="69">
        <v>240</v>
      </c>
      <c r="H23" s="69">
        <f t="shared" ref="H23:H50" si="6">F23*G23</f>
        <v>240</v>
      </c>
      <c r="I23" s="69"/>
      <c r="J23" s="69">
        <f t="shared" si="5"/>
        <v>5250</v>
      </c>
      <c r="K23" s="116" t="s">
        <v>585</v>
      </c>
    </row>
    <row r="24" spans="1:11">
      <c r="A24" s="8">
        <v>10952</v>
      </c>
      <c r="B24" s="12">
        <v>44428</v>
      </c>
      <c r="C24" s="69">
        <f t="shared" si="3"/>
        <v>5250</v>
      </c>
      <c r="D24" s="8" t="s">
        <v>655</v>
      </c>
      <c r="E24" s="8">
        <v>18</v>
      </c>
      <c r="F24" s="8">
        <v>1</v>
      </c>
      <c r="G24" s="69">
        <v>180</v>
      </c>
      <c r="H24" s="69">
        <f t="shared" si="6"/>
        <v>180</v>
      </c>
      <c r="I24" s="69"/>
      <c r="J24" s="69">
        <f t="shared" ref="J24:J50" si="7">C24+H24-I24</f>
        <v>5430</v>
      </c>
      <c r="K24" s="116" t="s">
        <v>418</v>
      </c>
    </row>
    <row r="25" spans="1:11">
      <c r="A25" s="14"/>
      <c r="B25" s="201"/>
      <c r="C25" s="69">
        <f t="shared" si="3"/>
        <v>5430</v>
      </c>
      <c r="D25" s="153"/>
      <c r="E25" s="8"/>
      <c r="F25" s="8"/>
      <c r="G25" s="69"/>
      <c r="H25" s="69">
        <f t="shared" si="6"/>
        <v>0</v>
      </c>
      <c r="I25" s="69"/>
      <c r="J25" s="69">
        <f t="shared" si="7"/>
        <v>5430</v>
      </c>
      <c r="K25" s="116"/>
    </row>
    <row r="26" spans="1:11">
      <c r="A26" s="14"/>
      <c r="B26" s="201"/>
      <c r="C26" s="69">
        <f t="shared" si="3"/>
        <v>5430</v>
      </c>
      <c r="D26" s="8"/>
      <c r="E26" s="8"/>
      <c r="F26" s="8"/>
      <c r="G26" s="69"/>
      <c r="H26" s="69">
        <f t="shared" si="6"/>
        <v>0</v>
      </c>
      <c r="I26" s="69"/>
      <c r="J26" s="69">
        <f t="shared" si="7"/>
        <v>5430</v>
      </c>
      <c r="K26" s="116"/>
    </row>
    <row r="27" spans="1:11">
      <c r="A27" s="14"/>
      <c r="B27" s="201"/>
      <c r="C27" s="69">
        <f t="shared" ref="C27:C50" si="8">J26</f>
        <v>5430</v>
      </c>
      <c r="D27" s="8"/>
      <c r="E27" s="8"/>
      <c r="F27" s="8"/>
      <c r="G27" s="69"/>
      <c r="H27" s="69">
        <f t="shared" si="6"/>
        <v>0</v>
      </c>
      <c r="I27" s="69"/>
      <c r="J27" s="69">
        <f t="shared" si="7"/>
        <v>5430</v>
      </c>
      <c r="K27" s="116"/>
    </row>
    <row r="28" spans="1:11">
      <c r="A28" s="8"/>
      <c r="B28" s="12"/>
      <c r="C28" s="69">
        <f t="shared" si="8"/>
        <v>5430</v>
      </c>
      <c r="D28" s="8"/>
      <c r="E28" s="8"/>
      <c r="F28" s="8"/>
      <c r="G28" s="69"/>
      <c r="H28" s="69">
        <f t="shared" si="6"/>
        <v>0</v>
      </c>
      <c r="I28" s="69"/>
      <c r="J28" s="69">
        <f t="shared" si="7"/>
        <v>5430</v>
      </c>
      <c r="K28" s="116"/>
    </row>
    <row r="29" spans="1:11">
      <c r="A29" s="8"/>
      <c r="B29" s="12"/>
      <c r="C29" s="69">
        <f t="shared" si="8"/>
        <v>5430</v>
      </c>
      <c r="D29" s="8"/>
      <c r="E29" s="8"/>
      <c r="F29" s="8"/>
      <c r="G29" s="69"/>
      <c r="H29" s="69">
        <f t="shared" si="6"/>
        <v>0</v>
      </c>
      <c r="I29" s="69"/>
      <c r="J29" s="69">
        <f t="shared" si="7"/>
        <v>5430</v>
      </c>
      <c r="K29" s="116"/>
    </row>
    <row r="30" spans="1:11">
      <c r="A30" s="8"/>
      <c r="B30" s="12"/>
      <c r="C30" s="69">
        <f t="shared" si="8"/>
        <v>5430</v>
      </c>
      <c r="D30" s="8"/>
      <c r="E30" s="8"/>
      <c r="F30" s="8"/>
      <c r="G30" s="69"/>
      <c r="H30" s="69">
        <f t="shared" si="6"/>
        <v>0</v>
      </c>
      <c r="I30" s="69"/>
      <c r="J30" s="69">
        <f t="shared" si="7"/>
        <v>5430</v>
      </c>
      <c r="K30" s="116"/>
    </row>
    <row r="31" spans="1:11">
      <c r="A31" s="14"/>
      <c r="B31" s="201"/>
      <c r="C31" s="69">
        <f t="shared" si="8"/>
        <v>5430</v>
      </c>
      <c r="D31" s="8"/>
      <c r="E31" s="8"/>
      <c r="F31" s="8"/>
      <c r="G31" s="69"/>
      <c r="H31" s="69">
        <f t="shared" si="6"/>
        <v>0</v>
      </c>
      <c r="I31" s="69"/>
      <c r="J31" s="69">
        <f t="shared" si="7"/>
        <v>5430</v>
      </c>
      <c r="K31" s="116"/>
    </row>
    <row r="32" spans="1:11">
      <c r="A32" s="8"/>
      <c r="B32" s="12"/>
      <c r="C32" s="69">
        <f t="shared" si="8"/>
        <v>5430</v>
      </c>
      <c r="D32" s="8"/>
      <c r="E32" s="8"/>
      <c r="F32" s="8"/>
      <c r="G32" s="69"/>
      <c r="H32" s="69">
        <f t="shared" si="6"/>
        <v>0</v>
      </c>
      <c r="I32" s="69"/>
      <c r="J32" s="69">
        <f t="shared" si="7"/>
        <v>5430</v>
      </c>
      <c r="K32" s="116"/>
    </row>
    <row r="33" spans="1:11">
      <c r="A33" s="14"/>
      <c r="B33" s="201"/>
      <c r="C33" s="69">
        <f t="shared" si="8"/>
        <v>5430</v>
      </c>
      <c r="D33" s="8"/>
      <c r="E33" s="8"/>
      <c r="F33" s="8"/>
      <c r="G33" s="69"/>
      <c r="H33" s="69">
        <f t="shared" si="6"/>
        <v>0</v>
      </c>
      <c r="I33" s="69"/>
      <c r="J33" s="69">
        <f t="shared" si="7"/>
        <v>5430</v>
      </c>
      <c r="K33" s="116"/>
    </row>
    <row r="34" spans="1:11">
      <c r="A34" s="8"/>
      <c r="B34" s="12"/>
      <c r="C34" s="69">
        <f t="shared" si="8"/>
        <v>5430</v>
      </c>
      <c r="D34" s="8"/>
      <c r="E34" s="8"/>
      <c r="F34" s="8"/>
      <c r="G34" s="69"/>
      <c r="H34" s="69">
        <f t="shared" si="6"/>
        <v>0</v>
      </c>
      <c r="I34" s="69"/>
      <c r="J34" s="69">
        <f t="shared" si="7"/>
        <v>5430</v>
      </c>
      <c r="K34" s="116"/>
    </row>
    <row r="35" spans="1:11">
      <c r="A35" s="14"/>
      <c r="B35" s="201"/>
      <c r="C35" s="69">
        <f t="shared" si="8"/>
        <v>5430</v>
      </c>
      <c r="D35" s="8"/>
      <c r="E35" s="8"/>
      <c r="F35" s="8"/>
      <c r="G35" s="69"/>
      <c r="H35" s="69">
        <f t="shared" si="6"/>
        <v>0</v>
      </c>
      <c r="I35" s="69"/>
      <c r="J35" s="69">
        <f t="shared" si="7"/>
        <v>5430</v>
      </c>
      <c r="K35" s="116"/>
    </row>
    <row r="36" spans="1:11">
      <c r="A36" s="8"/>
      <c r="B36" s="12"/>
      <c r="C36" s="69">
        <f t="shared" si="8"/>
        <v>5430</v>
      </c>
      <c r="D36" s="8"/>
      <c r="E36" s="8"/>
      <c r="F36" s="8"/>
      <c r="G36" s="69"/>
      <c r="H36" s="69">
        <f t="shared" si="6"/>
        <v>0</v>
      </c>
      <c r="I36" s="69"/>
      <c r="J36" s="69">
        <f t="shared" si="7"/>
        <v>5430</v>
      </c>
      <c r="K36" s="116"/>
    </row>
    <row r="37" spans="1:11">
      <c r="A37" s="14"/>
      <c r="B37" s="201"/>
      <c r="C37" s="69">
        <f t="shared" si="8"/>
        <v>5430</v>
      </c>
      <c r="D37" s="8"/>
      <c r="E37" s="8"/>
      <c r="F37" s="8"/>
      <c r="G37" s="69"/>
      <c r="H37" s="69">
        <f t="shared" si="6"/>
        <v>0</v>
      </c>
      <c r="I37" s="69"/>
      <c r="J37" s="69">
        <f t="shared" si="7"/>
        <v>5430</v>
      </c>
      <c r="K37" s="116"/>
    </row>
    <row r="38" spans="1:11">
      <c r="A38" s="8"/>
      <c r="B38" s="12"/>
      <c r="C38" s="69">
        <f t="shared" si="8"/>
        <v>5430</v>
      </c>
      <c r="D38" s="8"/>
      <c r="E38" s="8"/>
      <c r="F38" s="8"/>
      <c r="G38" s="69"/>
      <c r="H38" s="69">
        <f t="shared" si="6"/>
        <v>0</v>
      </c>
      <c r="I38" s="69"/>
      <c r="J38" s="69">
        <f t="shared" si="7"/>
        <v>5430</v>
      </c>
      <c r="K38" s="116"/>
    </row>
    <row r="39" spans="1:11">
      <c r="A39" s="14"/>
      <c r="B39" s="201"/>
      <c r="C39" s="69">
        <f t="shared" si="8"/>
        <v>5430</v>
      </c>
      <c r="D39" s="8"/>
      <c r="E39" s="8"/>
      <c r="F39" s="8"/>
      <c r="G39" s="69"/>
      <c r="H39" s="69">
        <f t="shared" si="6"/>
        <v>0</v>
      </c>
      <c r="I39" s="69"/>
      <c r="J39" s="69">
        <f t="shared" si="7"/>
        <v>5430</v>
      </c>
      <c r="K39" s="116"/>
    </row>
    <row r="40" spans="1:11">
      <c r="A40" s="8"/>
      <c r="B40" s="12"/>
      <c r="C40" s="69">
        <f t="shared" si="8"/>
        <v>5430</v>
      </c>
      <c r="D40" s="8"/>
      <c r="E40" s="8"/>
      <c r="F40" s="8"/>
      <c r="G40" s="69"/>
      <c r="H40" s="69">
        <f t="shared" si="6"/>
        <v>0</v>
      </c>
      <c r="I40" s="69"/>
      <c r="J40" s="69">
        <f t="shared" si="7"/>
        <v>5430</v>
      </c>
      <c r="K40" s="116"/>
    </row>
    <row r="41" spans="1:11">
      <c r="A41" s="14"/>
      <c r="B41" s="201"/>
      <c r="C41" s="69">
        <f t="shared" si="8"/>
        <v>5430</v>
      </c>
      <c r="D41" s="8"/>
      <c r="E41" s="8"/>
      <c r="F41" s="8"/>
      <c r="G41" s="69"/>
      <c r="H41" s="69">
        <f t="shared" si="6"/>
        <v>0</v>
      </c>
      <c r="I41" s="69"/>
      <c r="J41" s="69">
        <f t="shared" si="7"/>
        <v>5430</v>
      </c>
      <c r="K41" s="116"/>
    </row>
    <row r="42" spans="1:11">
      <c r="A42" s="8"/>
      <c r="B42" s="12"/>
      <c r="C42" s="69">
        <f t="shared" si="8"/>
        <v>5430</v>
      </c>
      <c r="D42" s="8"/>
      <c r="E42" s="8"/>
      <c r="F42" s="8"/>
      <c r="G42" s="69"/>
      <c r="H42" s="69">
        <f t="shared" si="6"/>
        <v>0</v>
      </c>
      <c r="I42" s="69"/>
      <c r="J42" s="69">
        <f t="shared" si="7"/>
        <v>5430</v>
      </c>
      <c r="K42" s="116"/>
    </row>
    <row r="43" spans="1:11">
      <c r="A43" s="14"/>
      <c r="B43" s="201"/>
      <c r="C43" s="69">
        <f t="shared" si="8"/>
        <v>5430</v>
      </c>
      <c r="D43" s="8"/>
      <c r="E43" s="8"/>
      <c r="F43" s="8"/>
      <c r="G43" s="69"/>
      <c r="H43" s="69">
        <f t="shared" si="6"/>
        <v>0</v>
      </c>
      <c r="I43" s="69"/>
      <c r="J43" s="69">
        <f t="shared" si="7"/>
        <v>5430</v>
      </c>
      <c r="K43" s="116"/>
    </row>
    <row r="44" spans="1:11">
      <c r="A44" s="8"/>
      <c r="B44" s="12"/>
      <c r="C44" s="69">
        <f t="shared" si="8"/>
        <v>5430</v>
      </c>
      <c r="D44" s="8"/>
      <c r="E44" s="8"/>
      <c r="F44" s="8"/>
      <c r="G44" s="69"/>
      <c r="H44" s="69">
        <f t="shared" si="6"/>
        <v>0</v>
      </c>
      <c r="I44" s="69"/>
      <c r="J44" s="69">
        <f t="shared" si="7"/>
        <v>5430</v>
      </c>
      <c r="K44" s="116"/>
    </row>
    <row r="45" spans="1:11">
      <c r="A45" s="14"/>
      <c r="B45" s="201"/>
      <c r="C45" s="69">
        <f t="shared" si="8"/>
        <v>5430</v>
      </c>
      <c r="D45" s="8"/>
      <c r="E45" s="8"/>
      <c r="F45" s="8"/>
      <c r="G45" s="69"/>
      <c r="H45" s="69">
        <f t="shared" si="6"/>
        <v>0</v>
      </c>
      <c r="I45" s="69"/>
      <c r="J45" s="69">
        <f t="shared" si="7"/>
        <v>5430</v>
      </c>
      <c r="K45" s="116"/>
    </row>
    <row r="46" spans="1:11">
      <c r="A46" s="8"/>
      <c r="B46" s="12"/>
      <c r="C46" s="69">
        <f t="shared" si="8"/>
        <v>5430</v>
      </c>
      <c r="D46" s="8"/>
      <c r="E46" s="8"/>
      <c r="F46" s="8"/>
      <c r="G46" s="69"/>
      <c r="H46" s="69">
        <f t="shared" si="6"/>
        <v>0</v>
      </c>
      <c r="I46" s="69"/>
      <c r="J46" s="69">
        <f t="shared" si="7"/>
        <v>5430</v>
      </c>
      <c r="K46" s="116"/>
    </row>
    <row r="47" spans="1:11">
      <c r="A47" s="14"/>
      <c r="B47" s="201"/>
      <c r="C47" s="69">
        <f t="shared" si="8"/>
        <v>5430</v>
      </c>
      <c r="D47" s="8"/>
      <c r="E47" s="8"/>
      <c r="F47" s="8"/>
      <c r="G47" s="69"/>
      <c r="H47" s="69">
        <f t="shared" si="6"/>
        <v>0</v>
      </c>
      <c r="I47" s="69"/>
      <c r="J47" s="69">
        <f t="shared" si="7"/>
        <v>5430</v>
      </c>
      <c r="K47" s="116"/>
    </row>
    <row r="48" spans="1:11">
      <c r="A48" s="8"/>
      <c r="B48" s="12"/>
      <c r="C48" s="69">
        <f t="shared" si="8"/>
        <v>5430</v>
      </c>
      <c r="D48" s="8"/>
      <c r="E48" s="8"/>
      <c r="F48" s="8"/>
      <c r="G48" s="69"/>
      <c r="H48" s="69">
        <f t="shared" si="6"/>
        <v>0</v>
      </c>
      <c r="I48" s="69"/>
      <c r="J48" s="69">
        <f t="shared" si="7"/>
        <v>5430</v>
      </c>
      <c r="K48" s="116"/>
    </row>
    <row r="49" spans="1:11">
      <c r="A49" s="14"/>
      <c r="B49" s="201"/>
      <c r="C49" s="69">
        <f t="shared" si="8"/>
        <v>5430</v>
      </c>
      <c r="D49" s="8"/>
      <c r="E49" s="8"/>
      <c r="F49" s="8"/>
      <c r="G49" s="69"/>
      <c r="H49" s="69">
        <f t="shared" si="6"/>
        <v>0</v>
      </c>
      <c r="I49" s="69"/>
      <c r="J49" s="69">
        <f t="shared" si="7"/>
        <v>5430</v>
      </c>
      <c r="K49" s="116"/>
    </row>
    <row r="50" spans="1:11">
      <c r="A50" s="8"/>
      <c r="B50" s="12"/>
      <c r="C50" s="69">
        <f t="shared" si="8"/>
        <v>5430</v>
      </c>
      <c r="D50" s="8"/>
      <c r="E50" s="8"/>
      <c r="F50" s="8"/>
      <c r="G50" s="69"/>
      <c r="H50" s="69">
        <f t="shared" si="6"/>
        <v>0</v>
      </c>
      <c r="I50" s="69"/>
      <c r="J50" s="69">
        <f t="shared" si="7"/>
        <v>5430</v>
      </c>
      <c r="K50" s="116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12660</v>
      </c>
      <c r="I51" s="20">
        <f>SUM(I1:I50)</f>
        <v>7230</v>
      </c>
      <c r="J51" s="20">
        <f>H51-I51</f>
        <v>5430</v>
      </c>
      <c r="K51" s="25"/>
    </row>
  </sheetData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A51" sqref="A51:IV51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"/>
  <sheetViews>
    <sheetView zoomScaleSheetLayoutView="100" workbookViewId="0">
      <selection activeCell="P37" sqref="P37"/>
    </sheetView>
  </sheetViews>
  <sheetFormatPr defaultRowHeight="14.25"/>
  <cols>
    <col min="1" max="1" width="7" style="2" customWidth="1"/>
    <col min="2" max="2" width="15.25" style="5" customWidth="1"/>
    <col min="3" max="3" width="12.875" style="6" customWidth="1"/>
    <col min="4" max="4" width="22.25" style="2" customWidth="1"/>
    <col min="5" max="5" width="6.875" style="2" customWidth="1"/>
    <col min="6" max="6" width="5.625" style="2" customWidth="1"/>
    <col min="7" max="8" width="9.875" style="6" customWidth="1"/>
    <col min="9" max="9" width="9.625" style="6" customWidth="1"/>
    <col min="10" max="10" width="12.875" style="6" customWidth="1"/>
    <col min="11" max="11" width="9.625" style="7" customWidth="1"/>
    <col min="12" max="12" width="9" style="34" customWidth="1"/>
    <col min="13" max="16384" width="9" style="34"/>
  </cols>
  <sheetData>
    <row r="1" spans="1:11" ht="20.25">
      <c r="A1" s="429" t="s">
        <v>656</v>
      </c>
      <c r="B1" s="438"/>
      <c r="C1" s="439"/>
      <c r="D1" s="429"/>
      <c r="E1" s="429"/>
      <c r="F1" s="429"/>
      <c r="G1" s="439"/>
      <c r="H1" s="439"/>
      <c r="I1" s="439"/>
      <c r="J1" s="439"/>
    </row>
    <row r="2" spans="1:11" s="7" customFormat="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/>
      <c r="J2" s="440" t="s">
        <v>335</v>
      </c>
      <c r="K2" s="443" t="s">
        <v>396</v>
      </c>
    </row>
    <row r="3" spans="1:11" s="7" customFormat="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 s="7" customFormat="1">
      <c r="A4" s="8">
        <v>10734</v>
      </c>
      <c r="B4" s="12">
        <v>44303</v>
      </c>
      <c r="C4" s="10">
        <v>0</v>
      </c>
      <c r="D4" s="8" t="s">
        <v>550</v>
      </c>
      <c r="E4" s="11">
        <v>75</v>
      </c>
      <c r="F4" s="11">
        <v>4</v>
      </c>
      <c r="G4" s="10">
        <v>150</v>
      </c>
      <c r="H4" s="10">
        <f t="shared" ref="H4:H50" si="0">F4*G4</f>
        <v>600</v>
      </c>
      <c r="I4" s="22"/>
      <c r="J4" s="10">
        <f t="shared" ref="J4:J50" si="1">C4+H4-I4</f>
        <v>600</v>
      </c>
      <c r="K4" s="23"/>
    </row>
    <row r="5" spans="1:11" s="7" customFormat="1">
      <c r="A5" s="8"/>
      <c r="B5" s="12">
        <v>44363</v>
      </c>
      <c r="C5" s="10">
        <f t="shared" ref="C5:C50" si="2">J4</f>
        <v>600</v>
      </c>
      <c r="D5" s="8" t="s">
        <v>657</v>
      </c>
      <c r="E5" s="11"/>
      <c r="F5" s="11"/>
      <c r="G5" s="10"/>
      <c r="H5" s="10">
        <f t="shared" si="0"/>
        <v>0</v>
      </c>
      <c r="I5" s="22">
        <v>600</v>
      </c>
      <c r="J5" s="10">
        <f t="shared" si="1"/>
        <v>0</v>
      </c>
      <c r="K5" s="23"/>
    </row>
    <row r="6" spans="1:11" s="2" customFormat="1">
      <c r="A6" s="17"/>
      <c r="B6" s="12"/>
      <c r="C6" s="10">
        <f t="shared" si="2"/>
        <v>0</v>
      </c>
      <c r="D6" s="8"/>
      <c r="E6" s="11"/>
      <c r="F6" s="11"/>
      <c r="G6" s="10"/>
      <c r="H6" s="10">
        <f t="shared" si="0"/>
        <v>0</v>
      </c>
      <c r="I6" s="22"/>
      <c r="J6" s="10">
        <f t="shared" si="1"/>
        <v>0</v>
      </c>
      <c r="K6" s="95"/>
    </row>
    <row r="7" spans="1:11" s="7" customFormat="1">
      <c r="A7" s="14"/>
      <c r="B7" s="12"/>
      <c r="C7" s="10">
        <f t="shared" si="2"/>
        <v>0</v>
      </c>
      <c r="D7" s="8"/>
      <c r="E7" s="11"/>
      <c r="F7" s="11"/>
      <c r="G7" s="10"/>
      <c r="H7" s="10">
        <f t="shared" si="0"/>
        <v>0</v>
      </c>
      <c r="I7" s="22"/>
      <c r="J7" s="10">
        <f t="shared" si="1"/>
        <v>0</v>
      </c>
      <c r="K7" s="138"/>
    </row>
    <row r="8" spans="1:11" s="7" customFormat="1">
      <c r="A8" s="14"/>
      <c r="B8" s="12"/>
      <c r="C8" s="10">
        <f t="shared" si="2"/>
        <v>0</v>
      </c>
      <c r="D8" s="8"/>
      <c r="E8" s="11"/>
      <c r="F8" s="11"/>
      <c r="G8" s="10"/>
      <c r="H8" s="10">
        <f t="shared" si="0"/>
        <v>0</v>
      </c>
      <c r="I8" s="22"/>
      <c r="J8" s="10">
        <f t="shared" si="1"/>
        <v>0</v>
      </c>
      <c r="K8" s="138"/>
    </row>
    <row r="9" spans="1:11" s="7" customFormat="1">
      <c r="A9" s="15"/>
      <c r="B9" s="12"/>
      <c r="C9" s="10">
        <f t="shared" si="2"/>
        <v>0</v>
      </c>
      <c r="D9" s="8"/>
      <c r="E9" s="11"/>
      <c r="F9" s="11"/>
      <c r="G9" s="10"/>
      <c r="H9" s="10">
        <f t="shared" si="0"/>
        <v>0</v>
      </c>
      <c r="I9" s="22"/>
      <c r="J9" s="10">
        <f t="shared" si="1"/>
        <v>0</v>
      </c>
      <c r="K9" s="23"/>
    </row>
    <row r="10" spans="1:11" s="1" customFormat="1">
      <c r="A10" s="15"/>
      <c r="B10" s="16"/>
      <c r="C10" s="22">
        <f t="shared" si="2"/>
        <v>0</v>
      </c>
      <c r="D10" s="31"/>
      <c r="E10" s="32"/>
      <c r="F10" s="32"/>
      <c r="G10" s="22"/>
      <c r="H10" s="10">
        <f t="shared" si="0"/>
        <v>0</v>
      </c>
      <c r="I10" s="22"/>
      <c r="J10" s="22">
        <f t="shared" si="1"/>
        <v>0</v>
      </c>
      <c r="K10" s="24"/>
    </row>
    <row r="11" spans="1:11" s="7" customFormat="1">
      <c r="A11" s="14"/>
      <c r="B11" s="12"/>
      <c r="C11" s="10">
        <f t="shared" si="2"/>
        <v>0</v>
      </c>
      <c r="D11" s="8"/>
      <c r="E11" s="11"/>
      <c r="F11" s="11"/>
      <c r="G11" s="10"/>
      <c r="H11" s="10">
        <f t="shared" si="0"/>
        <v>0</v>
      </c>
      <c r="I11" s="22"/>
      <c r="J11" s="10">
        <f t="shared" si="1"/>
        <v>0</v>
      </c>
      <c r="K11" s="23"/>
    </row>
    <row r="12" spans="1:11" s="7" customFormat="1">
      <c r="A12" s="14"/>
      <c r="B12" s="12"/>
      <c r="C12" s="10">
        <f t="shared" si="2"/>
        <v>0</v>
      </c>
      <c r="D12" s="8"/>
      <c r="E12" s="11"/>
      <c r="F12" s="11"/>
      <c r="G12" s="10"/>
      <c r="H12" s="10">
        <f t="shared" si="0"/>
        <v>0</v>
      </c>
      <c r="I12" s="22"/>
      <c r="J12" s="10">
        <f t="shared" si="1"/>
        <v>0</v>
      </c>
      <c r="K12" s="23"/>
    </row>
    <row r="13" spans="1:11" s="7" customFormat="1">
      <c r="A13" s="14"/>
      <c r="B13" s="12"/>
      <c r="C13" s="10">
        <f t="shared" si="2"/>
        <v>0</v>
      </c>
      <c r="D13" s="8"/>
      <c r="E13" s="11"/>
      <c r="F13" s="11"/>
      <c r="G13" s="10"/>
      <c r="H13" s="10">
        <f t="shared" si="0"/>
        <v>0</v>
      </c>
      <c r="I13" s="10"/>
      <c r="J13" s="10">
        <f t="shared" si="1"/>
        <v>0</v>
      </c>
      <c r="K13" s="23"/>
    </row>
    <row r="14" spans="1:11" s="7" customFormat="1">
      <c r="A14" s="8"/>
      <c r="B14" s="12"/>
      <c r="C14" s="10">
        <f t="shared" si="2"/>
        <v>0</v>
      </c>
      <c r="D14" s="8"/>
      <c r="E14" s="11"/>
      <c r="F14" s="11"/>
      <c r="G14" s="10"/>
      <c r="H14" s="10">
        <f t="shared" si="0"/>
        <v>0</v>
      </c>
      <c r="I14" s="10"/>
      <c r="J14" s="10">
        <f t="shared" si="1"/>
        <v>0</v>
      </c>
      <c r="K14" s="23"/>
    </row>
    <row r="15" spans="1:11" s="7" customFormat="1">
      <c r="A15" s="8"/>
      <c r="B15" s="12"/>
      <c r="C15" s="10">
        <f t="shared" si="2"/>
        <v>0</v>
      </c>
      <c r="D15" s="8"/>
      <c r="E15" s="11"/>
      <c r="F15" s="11"/>
      <c r="G15" s="10"/>
      <c r="H15" s="10">
        <f t="shared" si="0"/>
        <v>0</v>
      </c>
      <c r="I15" s="10"/>
      <c r="J15" s="10">
        <f t="shared" si="1"/>
        <v>0</v>
      </c>
      <c r="K15" s="23"/>
    </row>
    <row r="16" spans="1:11" s="7" customFormat="1">
      <c r="A16" s="8"/>
      <c r="B16" s="12"/>
      <c r="C16" s="10">
        <f t="shared" si="2"/>
        <v>0</v>
      </c>
      <c r="D16" s="8"/>
      <c r="E16" s="11"/>
      <c r="F16" s="11"/>
      <c r="G16" s="10"/>
      <c r="H16" s="10">
        <f t="shared" si="0"/>
        <v>0</v>
      </c>
      <c r="I16" s="10"/>
      <c r="J16" s="10">
        <f t="shared" si="1"/>
        <v>0</v>
      </c>
      <c r="K16" s="23"/>
    </row>
    <row r="17" spans="1:15" s="7" customFormat="1">
      <c r="A17" s="14"/>
      <c r="B17" s="12"/>
      <c r="C17" s="10">
        <f t="shared" si="2"/>
        <v>0</v>
      </c>
      <c r="D17" s="8"/>
      <c r="E17" s="11"/>
      <c r="F17" s="11"/>
      <c r="G17" s="10"/>
      <c r="H17" s="10">
        <f t="shared" si="0"/>
        <v>0</v>
      </c>
      <c r="I17" s="10"/>
      <c r="J17" s="10">
        <f t="shared" si="1"/>
        <v>0</v>
      </c>
      <c r="K17" s="23"/>
    </row>
    <row r="18" spans="1:15" s="7" customFormat="1">
      <c r="A18" s="14"/>
      <c r="B18" s="12"/>
      <c r="C18" s="10">
        <f t="shared" si="2"/>
        <v>0</v>
      </c>
      <c r="D18" s="8"/>
      <c r="E18" s="11"/>
      <c r="F18" s="11"/>
      <c r="G18" s="10"/>
      <c r="H18" s="10">
        <f t="shared" si="0"/>
        <v>0</v>
      </c>
      <c r="I18" s="10"/>
      <c r="J18" s="10">
        <f t="shared" si="1"/>
        <v>0</v>
      </c>
      <c r="K18" s="23"/>
    </row>
    <row r="19" spans="1:15" s="7" customFormat="1">
      <c r="A19" s="14"/>
      <c r="B19" s="12"/>
      <c r="C19" s="10">
        <f t="shared" si="2"/>
        <v>0</v>
      </c>
      <c r="D19" s="8"/>
      <c r="E19" s="11"/>
      <c r="F19" s="11"/>
      <c r="G19" s="10"/>
      <c r="H19" s="10">
        <f t="shared" si="0"/>
        <v>0</v>
      </c>
      <c r="I19" s="10"/>
      <c r="J19" s="10">
        <f t="shared" si="1"/>
        <v>0</v>
      </c>
      <c r="K19" s="23"/>
    </row>
    <row r="20" spans="1:15" s="7" customFormat="1">
      <c r="A20" s="8"/>
      <c r="B20" s="12"/>
      <c r="C20" s="10">
        <f t="shared" si="2"/>
        <v>0</v>
      </c>
      <c r="D20" s="8"/>
      <c r="E20" s="11"/>
      <c r="F20" s="11"/>
      <c r="G20" s="10"/>
      <c r="H20" s="10">
        <f t="shared" si="0"/>
        <v>0</v>
      </c>
      <c r="I20" s="10"/>
      <c r="J20" s="10">
        <f t="shared" si="1"/>
        <v>0</v>
      </c>
      <c r="K20" s="23"/>
      <c r="O20" s="141"/>
    </row>
    <row r="21" spans="1:15" s="7" customFormat="1">
      <c r="A21" s="8"/>
      <c r="B21" s="12"/>
      <c r="C21" s="10">
        <f t="shared" si="2"/>
        <v>0</v>
      </c>
      <c r="D21" s="8"/>
      <c r="E21" s="11"/>
      <c r="F21" s="11"/>
      <c r="G21" s="10"/>
      <c r="H21" s="10">
        <f t="shared" si="0"/>
        <v>0</v>
      </c>
      <c r="I21" s="10"/>
      <c r="J21" s="10">
        <f t="shared" si="1"/>
        <v>0</v>
      </c>
      <c r="K21" s="23"/>
    </row>
    <row r="22" spans="1:15" s="7" customFormat="1">
      <c r="A22" s="8"/>
      <c r="B22" s="12"/>
      <c r="C22" s="10">
        <f t="shared" si="2"/>
        <v>0</v>
      </c>
      <c r="D22" s="8"/>
      <c r="E22" s="11"/>
      <c r="F22" s="11"/>
      <c r="G22" s="10"/>
      <c r="H22" s="10">
        <f t="shared" si="0"/>
        <v>0</v>
      </c>
      <c r="I22" s="10"/>
      <c r="J22" s="10">
        <f t="shared" si="1"/>
        <v>0</v>
      </c>
      <c r="K22" s="23"/>
    </row>
    <row r="23" spans="1:15" s="7" customFormat="1">
      <c r="A23" s="8"/>
      <c r="B23" s="12"/>
      <c r="C23" s="10">
        <f t="shared" si="2"/>
        <v>0</v>
      </c>
      <c r="D23" s="8"/>
      <c r="E23" s="11"/>
      <c r="F23" s="11"/>
      <c r="G23" s="10"/>
      <c r="H23" s="10">
        <f t="shared" si="0"/>
        <v>0</v>
      </c>
      <c r="I23" s="10"/>
      <c r="J23" s="10">
        <f t="shared" si="1"/>
        <v>0</v>
      </c>
      <c r="K23" s="23"/>
    </row>
    <row r="24" spans="1:15" s="7" customFormat="1">
      <c r="A24" s="8"/>
      <c r="B24" s="12"/>
      <c r="C24" s="10">
        <f t="shared" si="2"/>
        <v>0</v>
      </c>
      <c r="D24" s="8"/>
      <c r="E24" s="11"/>
      <c r="F24" s="11"/>
      <c r="G24" s="10"/>
      <c r="H24" s="10">
        <f t="shared" si="0"/>
        <v>0</v>
      </c>
      <c r="I24" s="10"/>
      <c r="J24" s="10">
        <f t="shared" si="1"/>
        <v>0</v>
      </c>
      <c r="K24" s="23"/>
    </row>
    <row r="25" spans="1:15" s="7" customFormat="1">
      <c r="A25" s="8"/>
      <c r="B25" s="12"/>
      <c r="C25" s="10">
        <f t="shared" si="2"/>
        <v>0</v>
      </c>
      <c r="D25" s="8"/>
      <c r="E25" s="11"/>
      <c r="F25" s="11"/>
      <c r="G25" s="10"/>
      <c r="H25" s="10">
        <f t="shared" si="0"/>
        <v>0</v>
      </c>
      <c r="I25" s="10"/>
      <c r="J25" s="10">
        <f t="shared" si="1"/>
        <v>0</v>
      </c>
      <c r="K25" s="23"/>
    </row>
    <row r="26" spans="1:15" s="7" customFormat="1">
      <c r="A26" s="8"/>
      <c r="B26" s="12"/>
      <c r="C26" s="10">
        <f t="shared" si="2"/>
        <v>0</v>
      </c>
      <c r="D26" s="8"/>
      <c r="E26" s="11"/>
      <c r="F26" s="11"/>
      <c r="G26" s="10"/>
      <c r="H26" s="10">
        <f t="shared" si="0"/>
        <v>0</v>
      </c>
      <c r="I26" s="10"/>
      <c r="J26" s="10">
        <f t="shared" si="1"/>
        <v>0</v>
      </c>
      <c r="K26" s="23"/>
    </row>
    <row r="27" spans="1:15" s="7" customFormat="1">
      <c r="A27" s="8"/>
      <c r="B27" s="12"/>
      <c r="C27" s="10">
        <f t="shared" si="2"/>
        <v>0</v>
      </c>
      <c r="D27" s="8"/>
      <c r="E27" s="11"/>
      <c r="F27" s="11"/>
      <c r="G27" s="10"/>
      <c r="H27" s="10">
        <f t="shared" si="0"/>
        <v>0</v>
      </c>
      <c r="I27" s="10"/>
      <c r="J27" s="10">
        <f t="shared" si="1"/>
        <v>0</v>
      </c>
      <c r="K27" s="23"/>
    </row>
    <row r="28" spans="1:15" s="7" customFormat="1">
      <c r="A28" s="8"/>
      <c r="B28" s="12"/>
      <c r="C28" s="10">
        <f t="shared" si="2"/>
        <v>0</v>
      </c>
      <c r="D28" s="8"/>
      <c r="E28" s="11"/>
      <c r="F28" s="11"/>
      <c r="G28" s="10"/>
      <c r="H28" s="10">
        <f t="shared" si="0"/>
        <v>0</v>
      </c>
      <c r="I28" s="10"/>
      <c r="J28" s="10">
        <f t="shared" si="1"/>
        <v>0</v>
      </c>
      <c r="K28" s="23"/>
    </row>
    <row r="29" spans="1:15" s="7" customFormat="1">
      <c r="A29" s="8"/>
      <c r="B29" s="12"/>
      <c r="C29" s="10">
        <f t="shared" si="2"/>
        <v>0</v>
      </c>
      <c r="D29" s="8"/>
      <c r="E29" s="11"/>
      <c r="F29" s="11"/>
      <c r="G29" s="10"/>
      <c r="H29" s="10">
        <f t="shared" si="0"/>
        <v>0</v>
      </c>
      <c r="I29" s="10"/>
      <c r="J29" s="10">
        <f t="shared" si="1"/>
        <v>0</v>
      </c>
      <c r="K29" s="23"/>
    </row>
    <row r="30" spans="1:15" s="7" customFormat="1">
      <c r="A30" s="8"/>
      <c r="B30" s="12"/>
      <c r="C30" s="10">
        <f t="shared" si="2"/>
        <v>0</v>
      </c>
      <c r="D30" s="8"/>
      <c r="E30" s="11"/>
      <c r="F30" s="11"/>
      <c r="G30" s="10"/>
      <c r="H30" s="10">
        <f t="shared" si="0"/>
        <v>0</v>
      </c>
      <c r="I30" s="10"/>
      <c r="J30" s="10">
        <f t="shared" si="1"/>
        <v>0</v>
      </c>
      <c r="K30" s="23"/>
    </row>
    <row r="31" spans="1:15" s="7" customFormat="1">
      <c r="A31" s="8"/>
      <c r="B31" s="12"/>
      <c r="C31" s="10">
        <f t="shared" si="2"/>
        <v>0</v>
      </c>
      <c r="D31" s="8"/>
      <c r="E31" s="11"/>
      <c r="F31" s="11"/>
      <c r="G31" s="10"/>
      <c r="H31" s="10">
        <f t="shared" si="0"/>
        <v>0</v>
      </c>
      <c r="I31" s="10"/>
      <c r="J31" s="10">
        <f t="shared" si="1"/>
        <v>0</v>
      </c>
      <c r="K31" s="23"/>
    </row>
    <row r="32" spans="1:15" s="7" customFormat="1">
      <c r="A32" s="8"/>
      <c r="B32" s="12"/>
      <c r="C32" s="10">
        <f t="shared" si="2"/>
        <v>0</v>
      </c>
      <c r="D32" s="8"/>
      <c r="E32" s="11"/>
      <c r="F32" s="11"/>
      <c r="G32" s="10"/>
      <c r="H32" s="10">
        <f t="shared" si="0"/>
        <v>0</v>
      </c>
      <c r="I32" s="10"/>
      <c r="J32" s="10">
        <f t="shared" si="1"/>
        <v>0</v>
      </c>
      <c r="K32" s="23"/>
    </row>
    <row r="33" spans="1:11" s="7" customFormat="1">
      <c r="A33" s="8"/>
      <c r="B33" s="12"/>
      <c r="C33" s="10">
        <f t="shared" si="2"/>
        <v>0</v>
      </c>
      <c r="D33" s="8"/>
      <c r="E33" s="11"/>
      <c r="F33" s="11"/>
      <c r="G33" s="10"/>
      <c r="H33" s="10">
        <f t="shared" si="0"/>
        <v>0</v>
      </c>
      <c r="I33" s="10"/>
      <c r="J33" s="10">
        <f t="shared" si="1"/>
        <v>0</v>
      </c>
      <c r="K33" s="23"/>
    </row>
    <row r="34" spans="1:11" s="7" customFormat="1">
      <c r="A34" s="8"/>
      <c r="B34" s="12"/>
      <c r="C34" s="10">
        <f t="shared" si="2"/>
        <v>0</v>
      </c>
      <c r="D34" s="8"/>
      <c r="E34" s="11"/>
      <c r="F34" s="11"/>
      <c r="G34" s="10"/>
      <c r="H34" s="10">
        <f t="shared" si="0"/>
        <v>0</v>
      </c>
      <c r="I34" s="10"/>
      <c r="J34" s="10">
        <f t="shared" si="1"/>
        <v>0</v>
      </c>
      <c r="K34" s="23"/>
    </row>
    <row r="35" spans="1:11" s="7" customFormat="1">
      <c r="A35" s="8"/>
      <c r="B35" s="12"/>
      <c r="C35" s="10">
        <f t="shared" si="2"/>
        <v>0</v>
      </c>
      <c r="D35" s="8"/>
      <c r="E35" s="11"/>
      <c r="F35" s="11"/>
      <c r="G35" s="10"/>
      <c r="H35" s="10">
        <f t="shared" si="0"/>
        <v>0</v>
      </c>
      <c r="I35" s="10"/>
      <c r="J35" s="10">
        <f t="shared" si="1"/>
        <v>0</v>
      </c>
      <c r="K35" s="23"/>
    </row>
    <row r="36" spans="1:11" s="7" customFormat="1">
      <c r="A36" s="8"/>
      <c r="B36" s="12"/>
      <c r="C36" s="10">
        <f t="shared" si="2"/>
        <v>0</v>
      </c>
      <c r="D36" s="8"/>
      <c r="E36" s="11"/>
      <c r="F36" s="11"/>
      <c r="G36" s="10"/>
      <c r="H36" s="10">
        <f t="shared" si="0"/>
        <v>0</v>
      </c>
      <c r="I36" s="10"/>
      <c r="J36" s="10">
        <f t="shared" si="1"/>
        <v>0</v>
      </c>
      <c r="K36" s="23"/>
    </row>
    <row r="37" spans="1:11" s="7" customFormat="1">
      <c r="A37" s="8"/>
      <c r="B37" s="12"/>
      <c r="C37" s="10">
        <f t="shared" si="2"/>
        <v>0</v>
      </c>
      <c r="D37" s="8"/>
      <c r="E37" s="11"/>
      <c r="F37" s="11"/>
      <c r="G37" s="10"/>
      <c r="H37" s="10">
        <f t="shared" si="0"/>
        <v>0</v>
      </c>
      <c r="I37" s="10"/>
      <c r="J37" s="10">
        <f t="shared" si="1"/>
        <v>0</v>
      </c>
      <c r="K37" s="23"/>
    </row>
    <row r="38" spans="1:11" s="7" customFormat="1">
      <c r="A38" s="8"/>
      <c r="B38" s="12"/>
      <c r="C38" s="10">
        <f t="shared" si="2"/>
        <v>0</v>
      </c>
      <c r="D38" s="8"/>
      <c r="E38" s="11"/>
      <c r="F38" s="11"/>
      <c r="G38" s="10"/>
      <c r="H38" s="10">
        <f t="shared" si="0"/>
        <v>0</v>
      </c>
      <c r="I38" s="10"/>
      <c r="J38" s="10">
        <f t="shared" si="1"/>
        <v>0</v>
      </c>
      <c r="K38" s="23"/>
    </row>
    <row r="39" spans="1:11" s="7" customFormat="1">
      <c r="A39" s="8"/>
      <c r="B39" s="12"/>
      <c r="C39" s="10">
        <f t="shared" si="2"/>
        <v>0</v>
      </c>
      <c r="D39" s="8"/>
      <c r="E39" s="11"/>
      <c r="F39" s="11"/>
      <c r="G39" s="10"/>
      <c r="H39" s="10">
        <f t="shared" si="0"/>
        <v>0</v>
      </c>
      <c r="I39" s="10"/>
      <c r="J39" s="10">
        <f t="shared" si="1"/>
        <v>0</v>
      </c>
      <c r="K39" s="23"/>
    </row>
    <row r="40" spans="1:11" s="7" customFormat="1">
      <c r="A40" s="8"/>
      <c r="B40" s="12"/>
      <c r="C40" s="10">
        <f t="shared" si="2"/>
        <v>0</v>
      </c>
      <c r="D40" s="8"/>
      <c r="E40" s="11"/>
      <c r="F40" s="11"/>
      <c r="G40" s="10"/>
      <c r="H40" s="10">
        <f t="shared" si="0"/>
        <v>0</v>
      </c>
      <c r="I40" s="10"/>
      <c r="J40" s="10">
        <f t="shared" si="1"/>
        <v>0</v>
      </c>
      <c r="K40" s="23"/>
    </row>
    <row r="41" spans="1:11" s="7" customFormat="1">
      <c r="A41" s="8"/>
      <c r="B41" s="12"/>
      <c r="C41" s="10">
        <f t="shared" si="2"/>
        <v>0</v>
      </c>
      <c r="D41" s="8"/>
      <c r="E41" s="11"/>
      <c r="F41" s="11"/>
      <c r="G41" s="10"/>
      <c r="H41" s="10">
        <f t="shared" si="0"/>
        <v>0</v>
      </c>
      <c r="I41" s="10"/>
      <c r="J41" s="10">
        <f t="shared" si="1"/>
        <v>0</v>
      </c>
      <c r="K41" s="23"/>
    </row>
    <row r="42" spans="1:11" s="7" customFormat="1">
      <c r="A42" s="8"/>
      <c r="B42" s="12"/>
      <c r="C42" s="10">
        <f t="shared" si="2"/>
        <v>0</v>
      </c>
      <c r="D42" s="8"/>
      <c r="E42" s="11"/>
      <c r="F42" s="11"/>
      <c r="G42" s="10"/>
      <c r="H42" s="10">
        <f t="shared" si="0"/>
        <v>0</v>
      </c>
      <c r="I42" s="10"/>
      <c r="J42" s="10">
        <f t="shared" si="1"/>
        <v>0</v>
      </c>
      <c r="K42" s="23"/>
    </row>
    <row r="43" spans="1:11" s="7" customFormat="1">
      <c r="A43" s="8"/>
      <c r="B43" s="12"/>
      <c r="C43" s="10">
        <f t="shared" si="2"/>
        <v>0</v>
      </c>
      <c r="D43" s="8"/>
      <c r="E43" s="11"/>
      <c r="F43" s="11"/>
      <c r="G43" s="10"/>
      <c r="H43" s="10">
        <f t="shared" si="0"/>
        <v>0</v>
      </c>
      <c r="I43" s="10"/>
      <c r="J43" s="10">
        <f t="shared" si="1"/>
        <v>0</v>
      </c>
      <c r="K43" s="23"/>
    </row>
    <row r="44" spans="1:11" s="7" customFormat="1">
      <c r="A44" s="8"/>
      <c r="B44" s="12"/>
      <c r="C44" s="10">
        <f t="shared" si="2"/>
        <v>0</v>
      </c>
      <c r="D44" s="8"/>
      <c r="E44" s="11"/>
      <c r="F44" s="11"/>
      <c r="G44" s="10"/>
      <c r="H44" s="10">
        <f t="shared" si="0"/>
        <v>0</v>
      </c>
      <c r="I44" s="10"/>
      <c r="J44" s="10">
        <f t="shared" si="1"/>
        <v>0</v>
      </c>
      <c r="K44" s="23"/>
    </row>
    <row r="45" spans="1:11" s="7" customFormat="1">
      <c r="A45" s="8"/>
      <c r="B45" s="12"/>
      <c r="C45" s="10">
        <f t="shared" si="2"/>
        <v>0</v>
      </c>
      <c r="D45" s="8"/>
      <c r="E45" s="11"/>
      <c r="F45" s="11"/>
      <c r="G45" s="10"/>
      <c r="H45" s="10">
        <f t="shared" si="0"/>
        <v>0</v>
      </c>
      <c r="I45" s="10"/>
      <c r="J45" s="10">
        <f t="shared" si="1"/>
        <v>0</v>
      </c>
      <c r="K45" s="23"/>
    </row>
    <row r="46" spans="1:11" s="7" customFormat="1">
      <c r="A46" s="8"/>
      <c r="B46" s="12"/>
      <c r="C46" s="10">
        <f t="shared" si="2"/>
        <v>0</v>
      </c>
      <c r="D46" s="8"/>
      <c r="E46" s="11"/>
      <c r="F46" s="11"/>
      <c r="G46" s="10"/>
      <c r="H46" s="10">
        <f t="shared" si="0"/>
        <v>0</v>
      </c>
      <c r="I46" s="10"/>
      <c r="J46" s="10">
        <f t="shared" si="1"/>
        <v>0</v>
      </c>
      <c r="K46" s="23"/>
    </row>
    <row r="47" spans="1:11" s="7" customFormat="1">
      <c r="A47" s="8"/>
      <c r="B47" s="12"/>
      <c r="C47" s="10">
        <f t="shared" si="2"/>
        <v>0</v>
      </c>
      <c r="D47" s="8"/>
      <c r="E47" s="11"/>
      <c r="F47" s="11"/>
      <c r="G47" s="10"/>
      <c r="H47" s="10">
        <f t="shared" si="0"/>
        <v>0</v>
      </c>
      <c r="I47" s="10"/>
      <c r="J47" s="10">
        <f t="shared" si="1"/>
        <v>0</v>
      </c>
      <c r="K47" s="23"/>
    </row>
    <row r="48" spans="1:11" s="7" customFormat="1">
      <c r="A48" s="8"/>
      <c r="B48" s="12"/>
      <c r="C48" s="10">
        <f t="shared" si="2"/>
        <v>0</v>
      </c>
      <c r="D48" s="8"/>
      <c r="E48" s="11"/>
      <c r="F48" s="11"/>
      <c r="G48" s="10"/>
      <c r="H48" s="10">
        <f t="shared" si="0"/>
        <v>0</v>
      </c>
      <c r="I48" s="10"/>
      <c r="J48" s="10">
        <f t="shared" si="1"/>
        <v>0</v>
      </c>
      <c r="K48" s="23"/>
    </row>
    <row r="49" spans="1:11" s="7" customFormat="1">
      <c r="A49" s="8"/>
      <c r="B49" s="12"/>
      <c r="C49" s="10">
        <f t="shared" si="2"/>
        <v>0</v>
      </c>
      <c r="D49" s="8"/>
      <c r="E49" s="11"/>
      <c r="F49" s="11"/>
      <c r="G49" s="10"/>
      <c r="H49" s="10">
        <f t="shared" si="0"/>
        <v>0</v>
      </c>
      <c r="I49" s="10"/>
      <c r="J49" s="10">
        <f t="shared" si="1"/>
        <v>0</v>
      </c>
      <c r="K49" s="23"/>
    </row>
    <row r="50" spans="1:11" s="7" customFormat="1">
      <c r="A50" s="8"/>
      <c r="B50" s="12"/>
      <c r="C50" s="10">
        <f t="shared" si="2"/>
        <v>0</v>
      </c>
      <c r="D50" s="8"/>
      <c r="E50" s="11"/>
      <c r="F50" s="11"/>
      <c r="G50" s="10"/>
      <c r="H50" s="10">
        <f t="shared" si="0"/>
        <v>0</v>
      </c>
      <c r="I50" s="10"/>
      <c r="J50" s="10">
        <f t="shared" si="1"/>
        <v>0</v>
      </c>
      <c r="K50" s="23"/>
    </row>
    <row r="51" spans="1:11" s="3" customForma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600</v>
      </c>
      <c r="I51" s="20">
        <f>SUM(I1:I50)</f>
        <v>600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A51" sqref="A51:IV51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K17" sqref="K17"/>
    </sheetView>
  </sheetViews>
  <sheetFormatPr defaultRowHeight="14.25"/>
  <cols>
    <col min="1" max="1" width="10.875" style="72" customWidth="1"/>
    <col min="2" max="2" width="11.625" style="150" customWidth="1"/>
    <col min="3" max="3" width="11.625" style="199" customWidth="1"/>
    <col min="4" max="4" width="26.875" style="72" customWidth="1"/>
    <col min="5" max="5" width="8.125" style="72" customWidth="1"/>
    <col min="6" max="6" width="9" style="72" customWidth="1"/>
    <col min="7" max="7" width="9" style="199" customWidth="1"/>
    <col min="8" max="8" width="10.125" style="199" customWidth="1"/>
    <col min="9" max="9" width="13.625" style="199" customWidth="1"/>
    <col min="10" max="10" width="15.875" style="199" customWidth="1"/>
    <col min="11" max="11" width="11" style="78" customWidth="1"/>
    <col min="12" max="12" width="16.125" style="108" customWidth="1"/>
    <col min="13" max="16384" width="9" style="108"/>
  </cols>
  <sheetData>
    <row r="1" spans="1:11" ht="33.75" customHeight="1">
      <c r="A1" s="392" t="s">
        <v>658</v>
      </c>
      <c r="B1" s="418"/>
      <c r="C1" s="477"/>
      <c r="D1" s="392"/>
      <c r="E1" s="392"/>
      <c r="F1" s="392"/>
      <c r="G1" s="477"/>
      <c r="H1" s="477"/>
      <c r="I1" s="477"/>
      <c r="J1" s="477"/>
    </row>
    <row r="2" spans="1:11" s="7" customFormat="1">
      <c r="A2" s="453" t="s">
        <v>1</v>
      </c>
      <c r="B2" s="454" t="s">
        <v>331</v>
      </c>
      <c r="C2" s="407" t="s">
        <v>356</v>
      </c>
      <c r="D2" s="406" t="s">
        <v>332</v>
      </c>
      <c r="E2" s="406" t="s">
        <v>333</v>
      </c>
      <c r="F2" s="406" t="s">
        <v>334</v>
      </c>
      <c r="G2" s="407"/>
      <c r="H2" s="407"/>
      <c r="I2" s="69" t="s">
        <v>329</v>
      </c>
      <c r="J2" s="407" t="s">
        <v>335</v>
      </c>
      <c r="K2" s="443" t="s">
        <v>396</v>
      </c>
    </row>
    <row r="3" spans="1:11" s="7" customFormat="1">
      <c r="A3" s="453"/>
      <c r="B3" s="454"/>
      <c r="C3" s="407"/>
      <c r="D3" s="406"/>
      <c r="E3" s="406"/>
      <c r="F3" s="11" t="s">
        <v>336</v>
      </c>
      <c r="G3" s="69" t="s">
        <v>337</v>
      </c>
      <c r="H3" s="69" t="s">
        <v>338</v>
      </c>
      <c r="I3" s="69" t="s">
        <v>338</v>
      </c>
      <c r="J3" s="407"/>
      <c r="K3" s="444"/>
    </row>
    <row r="4" spans="1:11" s="7" customFormat="1">
      <c r="A4" s="8">
        <v>10921</v>
      </c>
      <c r="B4" s="12">
        <v>44410</v>
      </c>
      <c r="C4" s="69">
        <v>0</v>
      </c>
      <c r="D4" s="8" t="s">
        <v>659</v>
      </c>
      <c r="E4" s="11">
        <v>17</v>
      </c>
      <c r="F4" s="11">
        <v>5</v>
      </c>
      <c r="G4" s="69">
        <v>110</v>
      </c>
      <c r="H4" s="69">
        <f t="shared" ref="H4:H50" si="0">F4*G4</f>
        <v>550</v>
      </c>
      <c r="I4" s="119"/>
      <c r="J4" s="69">
        <f t="shared" ref="J4:J50" si="1">C4+H4-I4</f>
        <v>550</v>
      </c>
      <c r="K4" s="23" t="s">
        <v>418</v>
      </c>
    </row>
    <row r="5" spans="1:11" s="7" customFormat="1">
      <c r="A5" s="8">
        <v>10921</v>
      </c>
      <c r="B5" s="12">
        <v>44410</v>
      </c>
      <c r="C5" s="69">
        <f t="shared" ref="C5:C50" si="2">J4</f>
        <v>550</v>
      </c>
      <c r="D5" s="8" t="s">
        <v>440</v>
      </c>
      <c r="E5" s="11">
        <v>25</v>
      </c>
      <c r="F5" s="11">
        <v>10</v>
      </c>
      <c r="G5" s="69">
        <v>64</v>
      </c>
      <c r="H5" s="69">
        <f t="shared" si="0"/>
        <v>640</v>
      </c>
      <c r="I5" s="119"/>
      <c r="J5" s="69">
        <f t="shared" si="1"/>
        <v>1190</v>
      </c>
      <c r="K5" s="23" t="s">
        <v>443</v>
      </c>
    </row>
    <row r="6" spans="1:11" s="7" customFormat="1">
      <c r="A6" s="14">
        <v>10936</v>
      </c>
      <c r="B6" s="12">
        <v>44418</v>
      </c>
      <c r="C6" s="69">
        <f t="shared" si="2"/>
        <v>1190</v>
      </c>
      <c r="D6" s="8" t="s">
        <v>621</v>
      </c>
      <c r="E6" s="11">
        <v>20</v>
      </c>
      <c r="F6" s="11">
        <v>11</v>
      </c>
      <c r="G6" s="69">
        <v>110</v>
      </c>
      <c r="H6" s="69">
        <f t="shared" si="0"/>
        <v>1210</v>
      </c>
      <c r="I6" s="119"/>
      <c r="J6" s="69">
        <f t="shared" si="1"/>
        <v>2400</v>
      </c>
      <c r="K6" s="23" t="s">
        <v>660</v>
      </c>
    </row>
    <row r="7" spans="1:11" s="7" customFormat="1">
      <c r="A7" s="14">
        <v>10936</v>
      </c>
      <c r="B7" s="12">
        <v>44418</v>
      </c>
      <c r="C7" s="69">
        <f t="shared" si="2"/>
        <v>2400</v>
      </c>
      <c r="D7" s="8" t="s">
        <v>511</v>
      </c>
      <c r="E7" s="11"/>
      <c r="F7" s="11"/>
      <c r="G7" s="69"/>
      <c r="H7" s="10">
        <v>-110</v>
      </c>
      <c r="I7" s="119"/>
      <c r="J7" s="69">
        <f t="shared" si="1"/>
        <v>2290</v>
      </c>
      <c r="K7" s="23"/>
    </row>
    <row r="8" spans="1:11" s="7" customFormat="1">
      <c r="A8" s="14">
        <v>10936</v>
      </c>
      <c r="B8" s="12">
        <v>44418</v>
      </c>
      <c r="C8" s="69">
        <f t="shared" si="2"/>
        <v>2290</v>
      </c>
      <c r="D8" s="8" t="s">
        <v>659</v>
      </c>
      <c r="E8" s="11">
        <v>17</v>
      </c>
      <c r="F8" s="11">
        <v>10</v>
      </c>
      <c r="G8" s="69">
        <v>110</v>
      </c>
      <c r="H8" s="69">
        <f t="shared" si="0"/>
        <v>1100</v>
      </c>
      <c r="I8" s="119"/>
      <c r="J8" s="69">
        <f t="shared" si="1"/>
        <v>3390</v>
      </c>
      <c r="K8" s="23" t="s">
        <v>418</v>
      </c>
    </row>
    <row r="9" spans="1:11" s="7" customFormat="1">
      <c r="A9" s="15">
        <v>10940</v>
      </c>
      <c r="B9" s="12">
        <v>44422</v>
      </c>
      <c r="C9" s="69">
        <f t="shared" si="2"/>
        <v>3390</v>
      </c>
      <c r="D9" s="8" t="s">
        <v>417</v>
      </c>
      <c r="E9" s="11">
        <v>17</v>
      </c>
      <c r="F9" s="11">
        <v>5</v>
      </c>
      <c r="G9" s="69">
        <v>120</v>
      </c>
      <c r="H9" s="69">
        <f t="shared" si="0"/>
        <v>600</v>
      </c>
      <c r="I9" s="119"/>
      <c r="J9" s="69">
        <f t="shared" si="1"/>
        <v>3990</v>
      </c>
      <c r="K9" s="23" t="s">
        <v>418</v>
      </c>
    </row>
    <row r="10" spans="1:11" s="1" customFormat="1">
      <c r="A10" s="15">
        <v>10946</v>
      </c>
      <c r="B10" s="16">
        <v>44426</v>
      </c>
      <c r="C10" s="119">
        <f t="shared" si="2"/>
        <v>3990</v>
      </c>
      <c r="D10" s="8" t="s">
        <v>417</v>
      </c>
      <c r="E10" s="11">
        <v>17</v>
      </c>
      <c r="F10" s="11">
        <v>6</v>
      </c>
      <c r="G10" s="69">
        <v>120</v>
      </c>
      <c r="H10" s="69">
        <f t="shared" si="0"/>
        <v>720</v>
      </c>
      <c r="I10" s="119"/>
      <c r="J10" s="119">
        <f t="shared" si="1"/>
        <v>4710</v>
      </c>
      <c r="K10" s="23" t="s">
        <v>418</v>
      </c>
    </row>
    <row r="11" spans="1:11" s="7" customFormat="1">
      <c r="A11" s="14"/>
      <c r="B11" s="12"/>
      <c r="C11" s="69">
        <f t="shared" si="2"/>
        <v>4710</v>
      </c>
      <c r="D11" s="8"/>
      <c r="E11" s="11"/>
      <c r="F11" s="11"/>
      <c r="G11" s="69"/>
      <c r="H11" s="69">
        <f t="shared" si="0"/>
        <v>0</v>
      </c>
      <c r="I11" s="119"/>
      <c r="J11" s="69">
        <f t="shared" si="1"/>
        <v>4710</v>
      </c>
      <c r="K11" s="23"/>
    </row>
    <row r="12" spans="1:11" s="7" customFormat="1">
      <c r="A12" s="14"/>
      <c r="B12" s="12"/>
      <c r="C12" s="69">
        <f t="shared" si="2"/>
        <v>4710</v>
      </c>
      <c r="D12" s="8"/>
      <c r="E12" s="11"/>
      <c r="F12" s="11"/>
      <c r="G12" s="69"/>
      <c r="H12" s="69">
        <f t="shared" si="0"/>
        <v>0</v>
      </c>
      <c r="I12" s="119"/>
      <c r="J12" s="69">
        <f t="shared" si="1"/>
        <v>4710</v>
      </c>
      <c r="K12" s="23"/>
    </row>
    <row r="13" spans="1:11" s="7" customFormat="1">
      <c r="A13" s="14"/>
      <c r="B13" s="12"/>
      <c r="C13" s="69">
        <f t="shared" si="2"/>
        <v>4710</v>
      </c>
      <c r="D13" s="8"/>
      <c r="E13" s="11"/>
      <c r="F13" s="11"/>
      <c r="G13" s="69"/>
      <c r="H13" s="69">
        <f t="shared" si="0"/>
        <v>0</v>
      </c>
      <c r="I13" s="69"/>
      <c r="J13" s="69">
        <f t="shared" si="1"/>
        <v>4710</v>
      </c>
      <c r="K13" s="23"/>
    </row>
    <row r="14" spans="1:11" s="7" customFormat="1">
      <c r="A14" s="8"/>
      <c r="B14" s="12"/>
      <c r="C14" s="69">
        <f t="shared" si="2"/>
        <v>4710</v>
      </c>
      <c r="D14" s="8"/>
      <c r="E14" s="11"/>
      <c r="F14" s="11"/>
      <c r="G14" s="69"/>
      <c r="H14" s="69">
        <f t="shared" si="0"/>
        <v>0</v>
      </c>
      <c r="I14" s="69"/>
      <c r="J14" s="69">
        <f t="shared" si="1"/>
        <v>4710</v>
      </c>
      <c r="K14" s="23"/>
    </row>
    <row r="15" spans="1:11" s="7" customFormat="1">
      <c r="A15" s="8"/>
      <c r="B15" s="12"/>
      <c r="C15" s="69">
        <f t="shared" si="2"/>
        <v>4710</v>
      </c>
      <c r="D15" s="8"/>
      <c r="E15" s="11"/>
      <c r="F15" s="11"/>
      <c r="G15" s="69"/>
      <c r="H15" s="69">
        <f t="shared" si="0"/>
        <v>0</v>
      </c>
      <c r="I15" s="69"/>
      <c r="J15" s="69">
        <f t="shared" si="1"/>
        <v>4710</v>
      </c>
      <c r="K15" s="23"/>
    </row>
    <row r="16" spans="1:11" s="7" customFormat="1">
      <c r="A16" s="8"/>
      <c r="B16" s="12"/>
      <c r="C16" s="69">
        <f t="shared" si="2"/>
        <v>4710</v>
      </c>
      <c r="D16" s="8"/>
      <c r="E16" s="11"/>
      <c r="F16" s="11"/>
      <c r="G16" s="69"/>
      <c r="H16" s="69">
        <f t="shared" si="0"/>
        <v>0</v>
      </c>
      <c r="I16" s="69"/>
      <c r="J16" s="69">
        <f t="shared" si="1"/>
        <v>4710</v>
      </c>
      <c r="K16" s="23"/>
    </row>
    <row r="17" spans="1:11" s="7" customFormat="1">
      <c r="A17" s="14"/>
      <c r="B17" s="12"/>
      <c r="C17" s="69">
        <f t="shared" si="2"/>
        <v>4710</v>
      </c>
      <c r="D17" s="8"/>
      <c r="E17" s="11"/>
      <c r="F17" s="11"/>
      <c r="G17" s="69"/>
      <c r="H17" s="69">
        <f t="shared" si="0"/>
        <v>0</v>
      </c>
      <c r="I17" s="69"/>
      <c r="J17" s="69">
        <f t="shared" si="1"/>
        <v>4710</v>
      </c>
      <c r="K17" s="23"/>
    </row>
    <row r="18" spans="1:11" s="7" customFormat="1">
      <c r="A18" s="14"/>
      <c r="B18" s="12"/>
      <c r="C18" s="69">
        <f t="shared" si="2"/>
        <v>4710</v>
      </c>
      <c r="D18" s="8"/>
      <c r="E18" s="11"/>
      <c r="F18" s="11"/>
      <c r="G18" s="69"/>
      <c r="H18" s="69">
        <f t="shared" si="0"/>
        <v>0</v>
      </c>
      <c r="I18" s="69"/>
      <c r="J18" s="69">
        <f t="shared" si="1"/>
        <v>4710</v>
      </c>
      <c r="K18" s="23"/>
    </row>
    <row r="19" spans="1:11" s="7" customFormat="1">
      <c r="A19" s="14"/>
      <c r="B19" s="12"/>
      <c r="C19" s="69">
        <f t="shared" si="2"/>
        <v>4710</v>
      </c>
      <c r="D19" s="8"/>
      <c r="E19" s="11"/>
      <c r="F19" s="11"/>
      <c r="G19" s="69"/>
      <c r="H19" s="69">
        <f t="shared" si="0"/>
        <v>0</v>
      </c>
      <c r="I19" s="69"/>
      <c r="J19" s="69">
        <f t="shared" si="1"/>
        <v>4710</v>
      </c>
      <c r="K19" s="23"/>
    </row>
    <row r="20" spans="1:11" s="7" customFormat="1">
      <c r="A20" s="8"/>
      <c r="B20" s="12"/>
      <c r="C20" s="69">
        <f t="shared" si="2"/>
        <v>4710</v>
      </c>
      <c r="D20" s="8"/>
      <c r="E20" s="11"/>
      <c r="F20" s="11"/>
      <c r="G20" s="69"/>
      <c r="H20" s="69">
        <f t="shared" si="0"/>
        <v>0</v>
      </c>
      <c r="I20" s="69"/>
      <c r="J20" s="69">
        <f t="shared" si="1"/>
        <v>4710</v>
      </c>
      <c r="K20" s="23"/>
    </row>
    <row r="21" spans="1:11" s="7" customFormat="1">
      <c r="A21" s="8"/>
      <c r="B21" s="12"/>
      <c r="C21" s="69">
        <f t="shared" si="2"/>
        <v>4710</v>
      </c>
      <c r="D21" s="8"/>
      <c r="E21" s="11"/>
      <c r="F21" s="11"/>
      <c r="G21" s="69"/>
      <c r="H21" s="69">
        <f t="shared" si="0"/>
        <v>0</v>
      </c>
      <c r="I21" s="69"/>
      <c r="J21" s="69">
        <f t="shared" si="1"/>
        <v>4710</v>
      </c>
      <c r="K21" s="23"/>
    </row>
    <row r="22" spans="1:11" s="7" customFormat="1">
      <c r="A22" s="8"/>
      <c r="B22" s="12"/>
      <c r="C22" s="69">
        <f t="shared" si="2"/>
        <v>4710</v>
      </c>
      <c r="D22" s="8"/>
      <c r="E22" s="11"/>
      <c r="F22" s="11"/>
      <c r="G22" s="69"/>
      <c r="H22" s="69">
        <f t="shared" si="0"/>
        <v>0</v>
      </c>
      <c r="I22" s="69"/>
      <c r="J22" s="69">
        <f t="shared" si="1"/>
        <v>4710</v>
      </c>
      <c r="K22" s="23"/>
    </row>
    <row r="23" spans="1:11" s="7" customFormat="1">
      <c r="A23" s="8"/>
      <c r="B23" s="12"/>
      <c r="C23" s="69">
        <f t="shared" si="2"/>
        <v>4710</v>
      </c>
      <c r="D23" s="8"/>
      <c r="E23" s="11"/>
      <c r="F23" s="11"/>
      <c r="G23" s="69"/>
      <c r="H23" s="69">
        <f t="shared" si="0"/>
        <v>0</v>
      </c>
      <c r="I23" s="69"/>
      <c r="J23" s="69">
        <f t="shared" si="1"/>
        <v>4710</v>
      </c>
      <c r="K23" s="23"/>
    </row>
    <row r="24" spans="1:11" s="7" customFormat="1">
      <c r="A24" s="8"/>
      <c r="B24" s="12"/>
      <c r="C24" s="69">
        <f t="shared" si="2"/>
        <v>4710</v>
      </c>
      <c r="D24" s="8"/>
      <c r="E24" s="11"/>
      <c r="F24" s="11"/>
      <c r="G24" s="69"/>
      <c r="H24" s="69">
        <f t="shared" si="0"/>
        <v>0</v>
      </c>
      <c r="I24" s="69"/>
      <c r="J24" s="69">
        <f t="shared" si="1"/>
        <v>4710</v>
      </c>
      <c r="K24" s="23"/>
    </row>
    <row r="25" spans="1:11" s="7" customFormat="1">
      <c r="A25" s="8"/>
      <c r="B25" s="12"/>
      <c r="C25" s="69">
        <f t="shared" si="2"/>
        <v>4710</v>
      </c>
      <c r="D25" s="8"/>
      <c r="E25" s="11"/>
      <c r="F25" s="11"/>
      <c r="G25" s="69"/>
      <c r="H25" s="69">
        <f t="shared" si="0"/>
        <v>0</v>
      </c>
      <c r="I25" s="69"/>
      <c r="J25" s="69">
        <f t="shared" si="1"/>
        <v>4710</v>
      </c>
      <c r="K25" s="23"/>
    </row>
    <row r="26" spans="1:11" s="7" customFormat="1">
      <c r="A26" s="8"/>
      <c r="B26" s="12"/>
      <c r="C26" s="69">
        <f t="shared" si="2"/>
        <v>4710</v>
      </c>
      <c r="D26" s="8"/>
      <c r="E26" s="11"/>
      <c r="F26" s="11"/>
      <c r="G26" s="69"/>
      <c r="H26" s="69">
        <f t="shared" si="0"/>
        <v>0</v>
      </c>
      <c r="I26" s="69"/>
      <c r="J26" s="69">
        <f t="shared" si="1"/>
        <v>4710</v>
      </c>
      <c r="K26" s="23"/>
    </row>
    <row r="27" spans="1:11" s="7" customFormat="1">
      <c r="A27" s="8"/>
      <c r="B27" s="12"/>
      <c r="C27" s="69">
        <f t="shared" si="2"/>
        <v>4710</v>
      </c>
      <c r="D27" s="8"/>
      <c r="E27" s="11"/>
      <c r="F27" s="11"/>
      <c r="G27" s="69"/>
      <c r="H27" s="69">
        <f t="shared" si="0"/>
        <v>0</v>
      </c>
      <c r="I27" s="69"/>
      <c r="J27" s="69">
        <f t="shared" si="1"/>
        <v>4710</v>
      </c>
      <c r="K27" s="23"/>
    </row>
    <row r="28" spans="1:11" s="7" customFormat="1">
      <c r="A28" s="8"/>
      <c r="B28" s="12"/>
      <c r="C28" s="69">
        <f t="shared" si="2"/>
        <v>4710</v>
      </c>
      <c r="D28" s="8"/>
      <c r="E28" s="11"/>
      <c r="F28" s="11"/>
      <c r="G28" s="69"/>
      <c r="H28" s="69">
        <f t="shared" si="0"/>
        <v>0</v>
      </c>
      <c r="I28" s="69"/>
      <c r="J28" s="69">
        <f t="shared" si="1"/>
        <v>4710</v>
      </c>
      <c r="K28" s="23"/>
    </row>
    <row r="29" spans="1:11" s="7" customFormat="1">
      <c r="A29" s="8"/>
      <c r="B29" s="12"/>
      <c r="C29" s="69">
        <f t="shared" si="2"/>
        <v>4710</v>
      </c>
      <c r="D29" s="8"/>
      <c r="E29" s="11"/>
      <c r="F29" s="11"/>
      <c r="G29" s="69"/>
      <c r="H29" s="69">
        <f t="shared" si="0"/>
        <v>0</v>
      </c>
      <c r="I29" s="69"/>
      <c r="J29" s="69">
        <f t="shared" si="1"/>
        <v>4710</v>
      </c>
      <c r="K29" s="23"/>
    </row>
    <row r="30" spans="1:11" s="7" customFormat="1">
      <c r="A30" s="8"/>
      <c r="B30" s="12"/>
      <c r="C30" s="69">
        <f t="shared" si="2"/>
        <v>4710</v>
      </c>
      <c r="D30" s="8"/>
      <c r="E30" s="11"/>
      <c r="F30" s="11"/>
      <c r="G30" s="69"/>
      <c r="H30" s="69">
        <f t="shared" si="0"/>
        <v>0</v>
      </c>
      <c r="I30" s="69"/>
      <c r="J30" s="69">
        <f t="shared" si="1"/>
        <v>4710</v>
      </c>
      <c r="K30" s="23"/>
    </row>
    <row r="31" spans="1:11" s="7" customFormat="1">
      <c r="A31" s="8"/>
      <c r="B31" s="12"/>
      <c r="C31" s="69">
        <f t="shared" si="2"/>
        <v>4710</v>
      </c>
      <c r="D31" s="8"/>
      <c r="E31" s="11"/>
      <c r="F31" s="11"/>
      <c r="G31" s="69"/>
      <c r="H31" s="69">
        <f t="shared" si="0"/>
        <v>0</v>
      </c>
      <c r="I31" s="69"/>
      <c r="J31" s="69">
        <f t="shared" si="1"/>
        <v>4710</v>
      </c>
      <c r="K31" s="23"/>
    </row>
    <row r="32" spans="1:11" s="7" customFormat="1">
      <c r="A32" s="8"/>
      <c r="B32" s="12"/>
      <c r="C32" s="69">
        <f t="shared" si="2"/>
        <v>4710</v>
      </c>
      <c r="D32" s="8"/>
      <c r="E32" s="11"/>
      <c r="F32" s="11"/>
      <c r="G32" s="69"/>
      <c r="H32" s="69">
        <f t="shared" si="0"/>
        <v>0</v>
      </c>
      <c r="I32" s="69"/>
      <c r="J32" s="69">
        <f t="shared" si="1"/>
        <v>4710</v>
      </c>
      <c r="K32" s="23"/>
    </row>
    <row r="33" spans="1:11" s="7" customFormat="1">
      <c r="A33" s="8"/>
      <c r="B33" s="12"/>
      <c r="C33" s="69">
        <f t="shared" si="2"/>
        <v>4710</v>
      </c>
      <c r="D33" s="8"/>
      <c r="E33" s="11"/>
      <c r="F33" s="11"/>
      <c r="G33" s="69"/>
      <c r="H33" s="69">
        <f t="shared" si="0"/>
        <v>0</v>
      </c>
      <c r="I33" s="69"/>
      <c r="J33" s="69">
        <f t="shared" si="1"/>
        <v>4710</v>
      </c>
      <c r="K33" s="23"/>
    </row>
    <row r="34" spans="1:11" s="7" customFormat="1">
      <c r="A34" s="8"/>
      <c r="B34" s="12"/>
      <c r="C34" s="69">
        <f t="shared" si="2"/>
        <v>4710</v>
      </c>
      <c r="D34" s="8"/>
      <c r="E34" s="11"/>
      <c r="F34" s="11"/>
      <c r="G34" s="69"/>
      <c r="H34" s="69">
        <f t="shared" si="0"/>
        <v>0</v>
      </c>
      <c r="I34" s="69"/>
      <c r="J34" s="69">
        <f t="shared" si="1"/>
        <v>4710</v>
      </c>
      <c r="K34" s="23"/>
    </row>
    <row r="35" spans="1:11" s="7" customFormat="1">
      <c r="A35" s="8"/>
      <c r="B35" s="12"/>
      <c r="C35" s="69">
        <f t="shared" si="2"/>
        <v>4710</v>
      </c>
      <c r="D35" s="8"/>
      <c r="E35" s="11"/>
      <c r="F35" s="11"/>
      <c r="G35" s="69"/>
      <c r="H35" s="69">
        <f t="shared" si="0"/>
        <v>0</v>
      </c>
      <c r="I35" s="69"/>
      <c r="J35" s="69">
        <f t="shared" si="1"/>
        <v>4710</v>
      </c>
      <c r="K35" s="23"/>
    </row>
    <row r="36" spans="1:11" s="7" customFormat="1">
      <c r="A36" s="8"/>
      <c r="B36" s="12"/>
      <c r="C36" s="69">
        <f t="shared" si="2"/>
        <v>4710</v>
      </c>
      <c r="D36" s="8"/>
      <c r="E36" s="11"/>
      <c r="F36" s="11"/>
      <c r="G36" s="69"/>
      <c r="H36" s="69">
        <f t="shared" si="0"/>
        <v>0</v>
      </c>
      <c r="I36" s="69"/>
      <c r="J36" s="69">
        <f t="shared" si="1"/>
        <v>4710</v>
      </c>
      <c r="K36" s="23"/>
    </row>
    <row r="37" spans="1:11" s="7" customFormat="1">
      <c r="A37" s="8"/>
      <c r="B37" s="12"/>
      <c r="C37" s="69">
        <f t="shared" si="2"/>
        <v>4710</v>
      </c>
      <c r="D37" s="8"/>
      <c r="E37" s="11"/>
      <c r="F37" s="11"/>
      <c r="G37" s="69"/>
      <c r="H37" s="69">
        <f t="shared" si="0"/>
        <v>0</v>
      </c>
      <c r="I37" s="69"/>
      <c r="J37" s="69">
        <f t="shared" si="1"/>
        <v>4710</v>
      </c>
      <c r="K37" s="23"/>
    </row>
    <row r="38" spans="1:11" s="7" customFormat="1">
      <c r="A38" s="8"/>
      <c r="B38" s="12"/>
      <c r="C38" s="69">
        <f t="shared" si="2"/>
        <v>4710</v>
      </c>
      <c r="D38" s="8"/>
      <c r="E38" s="11"/>
      <c r="F38" s="11"/>
      <c r="G38" s="69"/>
      <c r="H38" s="69">
        <f t="shared" si="0"/>
        <v>0</v>
      </c>
      <c r="I38" s="69"/>
      <c r="J38" s="69">
        <f t="shared" si="1"/>
        <v>4710</v>
      </c>
      <c r="K38" s="23"/>
    </row>
    <row r="39" spans="1:11" s="7" customFormat="1">
      <c r="A39" s="8"/>
      <c r="B39" s="12"/>
      <c r="C39" s="69">
        <f t="shared" si="2"/>
        <v>4710</v>
      </c>
      <c r="D39" s="8"/>
      <c r="E39" s="11"/>
      <c r="F39" s="11"/>
      <c r="G39" s="69"/>
      <c r="H39" s="69">
        <f t="shared" si="0"/>
        <v>0</v>
      </c>
      <c r="I39" s="69"/>
      <c r="J39" s="69">
        <f t="shared" si="1"/>
        <v>4710</v>
      </c>
      <c r="K39" s="23"/>
    </row>
    <row r="40" spans="1:11" s="7" customFormat="1">
      <c r="A40" s="8"/>
      <c r="B40" s="12"/>
      <c r="C40" s="69">
        <f t="shared" si="2"/>
        <v>4710</v>
      </c>
      <c r="D40" s="8"/>
      <c r="E40" s="11"/>
      <c r="F40" s="11"/>
      <c r="G40" s="69"/>
      <c r="H40" s="69">
        <f t="shared" si="0"/>
        <v>0</v>
      </c>
      <c r="I40" s="69"/>
      <c r="J40" s="69">
        <f t="shared" si="1"/>
        <v>4710</v>
      </c>
      <c r="K40" s="23"/>
    </row>
    <row r="41" spans="1:11" s="7" customFormat="1">
      <c r="A41" s="8"/>
      <c r="B41" s="12"/>
      <c r="C41" s="69">
        <f t="shared" si="2"/>
        <v>4710</v>
      </c>
      <c r="D41" s="8"/>
      <c r="E41" s="11"/>
      <c r="F41" s="11"/>
      <c r="G41" s="69"/>
      <c r="H41" s="69">
        <f t="shared" si="0"/>
        <v>0</v>
      </c>
      <c r="I41" s="69"/>
      <c r="J41" s="69">
        <f t="shared" si="1"/>
        <v>4710</v>
      </c>
      <c r="K41" s="23"/>
    </row>
    <row r="42" spans="1:11" s="7" customFormat="1">
      <c r="A42" s="8"/>
      <c r="B42" s="12"/>
      <c r="C42" s="69">
        <f t="shared" si="2"/>
        <v>4710</v>
      </c>
      <c r="D42" s="8"/>
      <c r="E42" s="11"/>
      <c r="F42" s="11"/>
      <c r="G42" s="69"/>
      <c r="H42" s="69">
        <f t="shared" si="0"/>
        <v>0</v>
      </c>
      <c r="I42" s="69"/>
      <c r="J42" s="69">
        <f t="shared" si="1"/>
        <v>4710</v>
      </c>
      <c r="K42" s="23"/>
    </row>
    <row r="43" spans="1:11" s="7" customFormat="1">
      <c r="A43" s="8"/>
      <c r="B43" s="12"/>
      <c r="C43" s="69">
        <f t="shared" si="2"/>
        <v>4710</v>
      </c>
      <c r="D43" s="8"/>
      <c r="E43" s="11"/>
      <c r="F43" s="11"/>
      <c r="G43" s="69"/>
      <c r="H43" s="69">
        <f t="shared" si="0"/>
        <v>0</v>
      </c>
      <c r="I43" s="69"/>
      <c r="J43" s="69">
        <f t="shared" si="1"/>
        <v>4710</v>
      </c>
      <c r="K43" s="23"/>
    </row>
    <row r="44" spans="1:11" s="7" customFormat="1">
      <c r="A44" s="8"/>
      <c r="B44" s="12"/>
      <c r="C44" s="69">
        <f t="shared" si="2"/>
        <v>4710</v>
      </c>
      <c r="D44" s="8"/>
      <c r="E44" s="11"/>
      <c r="F44" s="11"/>
      <c r="G44" s="69"/>
      <c r="H44" s="69">
        <f t="shared" si="0"/>
        <v>0</v>
      </c>
      <c r="I44" s="69"/>
      <c r="J44" s="69">
        <f t="shared" si="1"/>
        <v>4710</v>
      </c>
      <c r="K44" s="23"/>
    </row>
    <row r="45" spans="1:11" s="7" customFormat="1">
      <c r="A45" s="8"/>
      <c r="B45" s="12"/>
      <c r="C45" s="69">
        <f t="shared" si="2"/>
        <v>4710</v>
      </c>
      <c r="D45" s="8"/>
      <c r="E45" s="11"/>
      <c r="F45" s="11"/>
      <c r="G45" s="69"/>
      <c r="H45" s="69">
        <f t="shared" si="0"/>
        <v>0</v>
      </c>
      <c r="I45" s="69"/>
      <c r="J45" s="69">
        <f t="shared" si="1"/>
        <v>4710</v>
      </c>
      <c r="K45" s="23"/>
    </row>
    <row r="46" spans="1:11" s="7" customFormat="1">
      <c r="A46" s="8"/>
      <c r="B46" s="12"/>
      <c r="C46" s="69">
        <f t="shared" si="2"/>
        <v>4710</v>
      </c>
      <c r="D46" s="8"/>
      <c r="E46" s="11"/>
      <c r="F46" s="11"/>
      <c r="G46" s="69"/>
      <c r="H46" s="69">
        <f t="shared" si="0"/>
        <v>0</v>
      </c>
      <c r="I46" s="69"/>
      <c r="J46" s="69">
        <f t="shared" si="1"/>
        <v>4710</v>
      </c>
      <c r="K46" s="23"/>
    </row>
    <row r="47" spans="1:11" s="7" customFormat="1">
      <c r="A47" s="8"/>
      <c r="B47" s="12"/>
      <c r="C47" s="69">
        <f t="shared" si="2"/>
        <v>4710</v>
      </c>
      <c r="D47" s="8"/>
      <c r="E47" s="11"/>
      <c r="F47" s="11"/>
      <c r="G47" s="69"/>
      <c r="H47" s="69">
        <f t="shared" si="0"/>
        <v>0</v>
      </c>
      <c r="I47" s="69"/>
      <c r="J47" s="69">
        <f t="shared" si="1"/>
        <v>4710</v>
      </c>
      <c r="K47" s="23"/>
    </row>
    <row r="48" spans="1:11" s="7" customFormat="1">
      <c r="A48" s="8"/>
      <c r="B48" s="12"/>
      <c r="C48" s="69">
        <f t="shared" si="2"/>
        <v>4710</v>
      </c>
      <c r="D48" s="8"/>
      <c r="E48" s="11"/>
      <c r="F48" s="11"/>
      <c r="G48" s="69"/>
      <c r="H48" s="69">
        <f t="shared" si="0"/>
        <v>0</v>
      </c>
      <c r="I48" s="69"/>
      <c r="J48" s="69">
        <f t="shared" si="1"/>
        <v>4710</v>
      </c>
      <c r="K48" s="23"/>
    </row>
    <row r="49" spans="1:11" s="7" customFormat="1">
      <c r="A49" s="8"/>
      <c r="B49" s="12"/>
      <c r="C49" s="69">
        <f t="shared" si="2"/>
        <v>4710</v>
      </c>
      <c r="D49" s="8"/>
      <c r="E49" s="11"/>
      <c r="F49" s="11"/>
      <c r="G49" s="69"/>
      <c r="H49" s="69">
        <f t="shared" si="0"/>
        <v>0</v>
      </c>
      <c r="I49" s="69"/>
      <c r="J49" s="69">
        <f t="shared" si="1"/>
        <v>4710</v>
      </c>
      <c r="K49" s="23"/>
    </row>
    <row r="50" spans="1:11" s="7" customFormat="1">
      <c r="A50" s="8"/>
      <c r="B50" s="12"/>
      <c r="C50" s="69">
        <f t="shared" si="2"/>
        <v>4710</v>
      </c>
      <c r="D50" s="8"/>
      <c r="E50" s="11"/>
      <c r="F50" s="11"/>
      <c r="G50" s="69"/>
      <c r="H50" s="69">
        <f t="shared" si="0"/>
        <v>0</v>
      </c>
      <c r="I50" s="69"/>
      <c r="J50" s="69">
        <f t="shared" si="1"/>
        <v>4710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4710</v>
      </c>
      <c r="I51" s="20">
        <f>SUM(I1:I50)</f>
        <v>0</v>
      </c>
      <c r="J51" s="20">
        <f>H51-I51</f>
        <v>4710</v>
      </c>
      <c r="K51" s="200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A51" sqref="A51:IV51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K12" sqref="K12:K13"/>
    </sheetView>
  </sheetViews>
  <sheetFormatPr defaultRowHeight="14.25"/>
  <cols>
    <col min="1" max="1" width="7.75" style="72" customWidth="1"/>
    <col min="2" max="2" width="10.5" style="150" customWidth="1"/>
    <col min="3" max="3" width="14.125" style="151" customWidth="1"/>
    <col min="4" max="4" width="24.875" style="72" customWidth="1"/>
    <col min="5" max="5" width="7.625" style="72" customWidth="1"/>
    <col min="6" max="6" width="6.625" style="72" customWidth="1"/>
    <col min="7" max="7" width="9.5" style="151" customWidth="1"/>
    <col min="8" max="8" width="11.875" style="151" customWidth="1"/>
    <col min="9" max="9" width="9" style="151" customWidth="1"/>
    <col min="10" max="10" width="14.125" style="151" customWidth="1"/>
    <col min="11" max="11" width="9.375" style="108" customWidth="1"/>
    <col min="12" max="12" width="9" style="108"/>
    <col min="13" max="13" width="12.125" style="108" customWidth="1"/>
    <col min="14" max="14" width="20.875" style="108" customWidth="1"/>
    <col min="15" max="16384" width="9" style="108"/>
  </cols>
  <sheetData>
    <row r="1" spans="1:11" ht="20.25">
      <c r="A1" s="392" t="s">
        <v>661</v>
      </c>
      <c r="B1" s="487"/>
      <c r="C1" s="392"/>
      <c r="D1" s="392"/>
      <c r="E1" s="392"/>
      <c r="F1" s="392"/>
      <c r="G1" s="392"/>
      <c r="H1" s="392"/>
      <c r="I1" s="392"/>
      <c r="J1" s="392"/>
    </row>
    <row r="2" spans="1:11" s="7" customFormat="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69"/>
      <c r="H2" s="469"/>
      <c r="I2" s="10" t="s">
        <v>329</v>
      </c>
      <c r="J2" s="440" t="s">
        <v>335</v>
      </c>
      <c r="K2" s="443" t="s">
        <v>396</v>
      </c>
    </row>
    <row r="3" spans="1:11" s="7" customFormat="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 s="7" customFormat="1">
      <c r="A4" s="8">
        <v>10835</v>
      </c>
      <c r="B4" s="12">
        <v>44362</v>
      </c>
      <c r="C4" s="10">
        <v>0</v>
      </c>
      <c r="D4" s="8" t="s">
        <v>417</v>
      </c>
      <c r="E4" s="11">
        <v>18</v>
      </c>
      <c r="F4" s="11">
        <v>4</v>
      </c>
      <c r="G4" s="10">
        <v>180</v>
      </c>
      <c r="H4" s="10">
        <f t="shared" ref="H4:H50" si="0">F4*G4</f>
        <v>720</v>
      </c>
      <c r="I4" s="22"/>
      <c r="J4" s="10">
        <f t="shared" ref="J4:J50" si="1">C4+H4-I4</f>
        <v>720</v>
      </c>
      <c r="K4" s="23"/>
    </row>
    <row r="5" spans="1:11" s="7" customFormat="1">
      <c r="A5" s="8">
        <v>10835</v>
      </c>
      <c r="B5" s="12">
        <v>44362</v>
      </c>
      <c r="C5" s="10">
        <f t="shared" ref="C5:C50" si="2">J4</f>
        <v>720</v>
      </c>
      <c r="D5" s="8" t="s">
        <v>662</v>
      </c>
      <c r="E5" s="11">
        <v>2</v>
      </c>
      <c r="F5" s="11">
        <v>1</v>
      </c>
      <c r="G5" s="10">
        <v>16</v>
      </c>
      <c r="H5" s="10">
        <f t="shared" si="0"/>
        <v>16</v>
      </c>
      <c r="I5" s="22"/>
      <c r="J5" s="10">
        <f t="shared" si="1"/>
        <v>736</v>
      </c>
      <c r="K5" s="23"/>
    </row>
    <row r="6" spans="1:11" s="7" customFormat="1">
      <c r="A6" s="8">
        <v>10835</v>
      </c>
      <c r="B6" s="12">
        <v>44362</v>
      </c>
      <c r="C6" s="10">
        <f t="shared" si="2"/>
        <v>736</v>
      </c>
      <c r="D6" s="8" t="s">
        <v>663</v>
      </c>
      <c r="E6" s="11">
        <v>2</v>
      </c>
      <c r="F6" s="11">
        <v>1</v>
      </c>
      <c r="G6" s="10">
        <v>80</v>
      </c>
      <c r="H6" s="10">
        <f t="shared" si="0"/>
        <v>80</v>
      </c>
      <c r="I6" s="22"/>
      <c r="J6" s="10">
        <f t="shared" si="1"/>
        <v>816</v>
      </c>
      <c r="K6" s="138"/>
    </row>
    <row r="7" spans="1:11" s="7" customFormat="1">
      <c r="A7" s="8">
        <v>10835</v>
      </c>
      <c r="B7" s="12">
        <v>44362</v>
      </c>
      <c r="C7" s="10">
        <f t="shared" si="2"/>
        <v>816</v>
      </c>
      <c r="D7" s="8" t="s">
        <v>664</v>
      </c>
      <c r="E7" s="11">
        <v>25</v>
      </c>
      <c r="F7" s="11">
        <v>2</v>
      </c>
      <c r="G7" s="10">
        <v>275</v>
      </c>
      <c r="H7" s="10">
        <f t="shared" si="0"/>
        <v>550</v>
      </c>
      <c r="I7" s="22"/>
      <c r="J7" s="10">
        <f t="shared" si="1"/>
        <v>1366</v>
      </c>
      <c r="K7" s="138"/>
    </row>
    <row r="8" spans="1:11" s="7" customFormat="1">
      <c r="A8" s="14">
        <v>10842</v>
      </c>
      <c r="B8" s="12">
        <v>44367</v>
      </c>
      <c r="C8" s="10">
        <f t="shared" si="2"/>
        <v>1366</v>
      </c>
      <c r="D8" s="8" t="s">
        <v>665</v>
      </c>
      <c r="E8" s="11">
        <v>4</v>
      </c>
      <c r="F8" s="11">
        <v>2</v>
      </c>
      <c r="G8" s="10">
        <v>40</v>
      </c>
      <c r="H8" s="10">
        <f t="shared" si="0"/>
        <v>80</v>
      </c>
      <c r="I8" s="22"/>
      <c r="J8" s="10">
        <f t="shared" si="1"/>
        <v>1446</v>
      </c>
      <c r="K8" s="23"/>
    </row>
    <row r="9" spans="1:11" s="7" customFormat="1">
      <c r="A9" s="14">
        <v>10842</v>
      </c>
      <c r="B9" s="12">
        <v>44367</v>
      </c>
      <c r="C9" s="10">
        <f t="shared" si="2"/>
        <v>1446</v>
      </c>
      <c r="D9" s="8" t="s">
        <v>556</v>
      </c>
      <c r="E9" s="11">
        <v>3</v>
      </c>
      <c r="F9" s="11">
        <v>2</v>
      </c>
      <c r="G9" s="10">
        <v>39</v>
      </c>
      <c r="H9" s="10">
        <f t="shared" si="0"/>
        <v>78</v>
      </c>
      <c r="I9" s="22"/>
      <c r="J9" s="10">
        <f t="shared" si="1"/>
        <v>1524</v>
      </c>
      <c r="K9" s="23"/>
    </row>
    <row r="10" spans="1:11" s="1" customFormat="1">
      <c r="A10" s="14">
        <v>10842</v>
      </c>
      <c r="B10" s="12">
        <v>44367</v>
      </c>
      <c r="C10" s="22">
        <f t="shared" si="2"/>
        <v>1524</v>
      </c>
      <c r="D10" s="31" t="s">
        <v>666</v>
      </c>
      <c r="E10" s="32">
        <v>7</v>
      </c>
      <c r="F10" s="32">
        <v>2</v>
      </c>
      <c r="G10" s="22">
        <v>70</v>
      </c>
      <c r="H10" s="10">
        <f t="shared" si="0"/>
        <v>140</v>
      </c>
      <c r="I10" s="22"/>
      <c r="J10" s="22">
        <f t="shared" si="1"/>
        <v>1664</v>
      </c>
      <c r="K10" s="24"/>
    </row>
    <row r="11" spans="1:11" s="7" customFormat="1">
      <c r="A11" s="14">
        <v>10842</v>
      </c>
      <c r="B11" s="12">
        <v>44367</v>
      </c>
      <c r="C11" s="10">
        <f t="shared" si="2"/>
        <v>1664</v>
      </c>
      <c r="D11" s="8" t="s">
        <v>667</v>
      </c>
      <c r="E11" s="11">
        <v>6</v>
      </c>
      <c r="F11" s="11">
        <v>2</v>
      </c>
      <c r="G11" s="10">
        <v>102</v>
      </c>
      <c r="H11" s="10">
        <f t="shared" si="0"/>
        <v>204</v>
      </c>
      <c r="I11" s="22"/>
      <c r="J11" s="10">
        <f t="shared" si="1"/>
        <v>1868</v>
      </c>
      <c r="K11" s="23"/>
    </row>
    <row r="12" spans="1:11" s="7" customFormat="1">
      <c r="A12" s="14">
        <v>10944</v>
      </c>
      <c r="B12" s="12">
        <v>44423</v>
      </c>
      <c r="C12" s="10">
        <f t="shared" si="2"/>
        <v>1868</v>
      </c>
      <c r="D12" s="8" t="s">
        <v>668</v>
      </c>
      <c r="E12" s="11">
        <v>2</v>
      </c>
      <c r="F12" s="11">
        <v>1</v>
      </c>
      <c r="G12" s="10">
        <v>22</v>
      </c>
      <c r="H12" s="10">
        <f t="shared" si="0"/>
        <v>22</v>
      </c>
      <c r="I12" s="22"/>
      <c r="J12" s="10">
        <f t="shared" si="1"/>
        <v>1890</v>
      </c>
      <c r="K12" s="23" t="s">
        <v>512</v>
      </c>
    </row>
    <row r="13" spans="1:11" s="7" customFormat="1">
      <c r="A13" s="14">
        <v>10953</v>
      </c>
      <c r="B13" s="12">
        <v>44428</v>
      </c>
      <c r="C13" s="10">
        <f t="shared" si="2"/>
        <v>1890</v>
      </c>
      <c r="D13" s="8" t="s">
        <v>668</v>
      </c>
      <c r="E13" s="11">
        <v>3</v>
      </c>
      <c r="F13" s="11">
        <v>1</v>
      </c>
      <c r="G13" s="10">
        <v>33</v>
      </c>
      <c r="H13" s="10">
        <f t="shared" si="0"/>
        <v>33</v>
      </c>
      <c r="I13" s="10"/>
      <c r="J13" s="10">
        <f t="shared" si="1"/>
        <v>1923</v>
      </c>
      <c r="K13" s="23" t="s">
        <v>512</v>
      </c>
    </row>
    <row r="14" spans="1:11" s="7" customFormat="1">
      <c r="A14" s="8"/>
      <c r="B14" s="12"/>
      <c r="C14" s="10">
        <f t="shared" si="2"/>
        <v>1923</v>
      </c>
      <c r="D14" s="8"/>
      <c r="E14" s="11"/>
      <c r="F14" s="11"/>
      <c r="G14" s="10"/>
      <c r="H14" s="10">
        <f t="shared" si="0"/>
        <v>0</v>
      </c>
      <c r="I14" s="10"/>
      <c r="J14" s="10">
        <f t="shared" si="1"/>
        <v>1923</v>
      </c>
      <c r="K14" s="23"/>
    </row>
    <row r="15" spans="1:11" s="7" customFormat="1">
      <c r="A15" s="8"/>
      <c r="B15" s="12"/>
      <c r="C15" s="10">
        <f t="shared" si="2"/>
        <v>1923</v>
      </c>
      <c r="D15" s="8"/>
      <c r="E15" s="11"/>
      <c r="F15" s="11"/>
      <c r="G15" s="10"/>
      <c r="H15" s="10">
        <f t="shared" si="0"/>
        <v>0</v>
      </c>
      <c r="I15" s="10"/>
      <c r="J15" s="10">
        <f t="shared" si="1"/>
        <v>1923</v>
      </c>
      <c r="K15" s="23"/>
    </row>
    <row r="16" spans="1:11" s="7" customFormat="1">
      <c r="A16" s="8"/>
      <c r="B16" s="12"/>
      <c r="C16" s="10">
        <f t="shared" si="2"/>
        <v>1923</v>
      </c>
      <c r="D16" s="8"/>
      <c r="E16" s="11"/>
      <c r="F16" s="11"/>
      <c r="G16" s="10"/>
      <c r="H16" s="10">
        <f t="shared" si="0"/>
        <v>0</v>
      </c>
      <c r="I16" s="10"/>
      <c r="J16" s="10">
        <f t="shared" si="1"/>
        <v>1923</v>
      </c>
      <c r="K16" s="23"/>
    </row>
    <row r="17" spans="1:11" s="7" customFormat="1">
      <c r="A17" s="14"/>
      <c r="B17" s="12"/>
      <c r="C17" s="10">
        <f t="shared" si="2"/>
        <v>1923</v>
      </c>
      <c r="D17" s="8"/>
      <c r="E17" s="11"/>
      <c r="F17" s="11"/>
      <c r="G17" s="10"/>
      <c r="H17" s="10">
        <f t="shared" si="0"/>
        <v>0</v>
      </c>
      <c r="I17" s="10"/>
      <c r="J17" s="10">
        <f t="shared" si="1"/>
        <v>1923</v>
      </c>
      <c r="K17" s="23"/>
    </row>
    <row r="18" spans="1:11" s="7" customFormat="1">
      <c r="A18" s="14"/>
      <c r="B18" s="12"/>
      <c r="C18" s="10">
        <f t="shared" si="2"/>
        <v>1923</v>
      </c>
      <c r="D18" s="8"/>
      <c r="E18" s="11"/>
      <c r="F18" s="11"/>
      <c r="G18" s="10"/>
      <c r="H18" s="10">
        <f t="shared" si="0"/>
        <v>0</v>
      </c>
      <c r="I18" s="10"/>
      <c r="J18" s="10">
        <f t="shared" si="1"/>
        <v>1923</v>
      </c>
      <c r="K18" s="23"/>
    </row>
    <row r="19" spans="1:11" s="7" customFormat="1">
      <c r="A19" s="14"/>
      <c r="B19" s="12"/>
      <c r="C19" s="10">
        <f t="shared" si="2"/>
        <v>1923</v>
      </c>
      <c r="D19" s="8"/>
      <c r="E19" s="11"/>
      <c r="F19" s="11"/>
      <c r="G19" s="10"/>
      <c r="H19" s="10">
        <f t="shared" si="0"/>
        <v>0</v>
      </c>
      <c r="I19" s="10"/>
      <c r="J19" s="10">
        <f t="shared" si="1"/>
        <v>1923</v>
      </c>
      <c r="K19" s="23"/>
    </row>
    <row r="20" spans="1:11" s="7" customFormat="1">
      <c r="A20" s="8"/>
      <c r="B20" s="12"/>
      <c r="C20" s="10">
        <f t="shared" si="2"/>
        <v>1923</v>
      </c>
      <c r="D20" s="8"/>
      <c r="E20" s="11"/>
      <c r="F20" s="11"/>
      <c r="G20" s="10"/>
      <c r="H20" s="10">
        <f t="shared" si="0"/>
        <v>0</v>
      </c>
      <c r="I20" s="10"/>
      <c r="J20" s="10">
        <f t="shared" si="1"/>
        <v>1923</v>
      </c>
      <c r="K20" s="23"/>
    </row>
    <row r="21" spans="1:11" s="7" customFormat="1">
      <c r="A21" s="8"/>
      <c r="B21" s="12"/>
      <c r="C21" s="10">
        <f t="shared" si="2"/>
        <v>1923</v>
      </c>
      <c r="D21" s="8"/>
      <c r="E21" s="11"/>
      <c r="F21" s="11"/>
      <c r="G21" s="10"/>
      <c r="H21" s="10">
        <f t="shared" si="0"/>
        <v>0</v>
      </c>
      <c r="I21" s="10"/>
      <c r="J21" s="10">
        <f t="shared" si="1"/>
        <v>1923</v>
      </c>
      <c r="K21" s="23"/>
    </row>
    <row r="22" spans="1:11" s="7" customFormat="1">
      <c r="A22" s="8"/>
      <c r="B22" s="12"/>
      <c r="C22" s="10">
        <f t="shared" si="2"/>
        <v>1923</v>
      </c>
      <c r="D22" s="8"/>
      <c r="E22" s="11"/>
      <c r="F22" s="11"/>
      <c r="G22" s="10"/>
      <c r="H22" s="10">
        <f t="shared" si="0"/>
        <v>0</v>
      </c>
      <c r="I22" s="10"/>
      <c r="J22" s="10">
        <f t="shared" si="1"/>
        <v>1923</v>
      </c>
      <c r="K22" s="23"/>
    </row>
    <row r="23" spans="1:11" s="7" customFormat="1">
      <c r="A23" s="8"/>
      <c r="B23" s="12"/>
      <c r="C23" s="10">
        <f t="shared" si="2"/>
        <v>1923</v>
      </c>
      <c r="D23" s="8"/>
      <c r="E23" s="11"/>
      <c r="F23" s="11"/>
      <c r="G23" s="10"/>
      <c r="H23" s="10">
        <f t="shared" si="0"/>
        <v>0</v>
      </c>
      <c r="I23" s="10"/>
      <c r="J23" s="10">
        <f t="shared" si="1"/>
        <v>1923</v>
      </c>
      <c r="K23" s="23"/>
    </row>
    <row r="24" spans="1:11" s="7" customFormat="1">
      <c r="A24" s="8"/>
      <c r="B24" s="12"/>
      <c r="C24" s="10">
        <f t="shared" si="2"/>
        <v>1923</v>
      </c>
      <c r="D24" s="8"/>
      <c r="E24" s="11"/>
      <c r="F24" s="11"/>
      <c r="G24" s="10"/>
      <c r="H24" s="10">
        <f t="shared" si="0"/>
        <v>0</v>
      </c>
      <c r="I24" s="10"/>
      <c r="J24" s="10">
        <f t="shared" si="1"/>
        <v>1923</v>
      </c>
      <c r="K24" s="23"/>
    </row>
    <row r="25" spans="1:11" s="7" customFormat="1">
      <c r="A25" s="8"/>
      <c r="B25" s="12"/>
      <c r="C25" s="10">
        <f t="shared" si="2"/>
        <v>1923</v>
      </c>
      <c r="D25" s="8"/>
      <c r="E25" s="11"/>
      <c r="F25" s="11"/>
      <c r="G25" s="10"/>
      <c r="H25" s="10">
        <f t="shared" si="0"/>
        <v>0</v>
      </c>
      <c r="I25" s="10"/>
      <c r="J25" s="10">
        <f t="shared" si="1"/>
        <v>1923</v>
      </c>
      <c r="K25" s="23"/>
    </row>
    <row r="26" spans="1:11" s="7" customFormat="1">
      <c r="A26" s="8"/>
      <c r="B26" s="12"/>
      <c r="C26" s="10">
        <f t="shared" si="2"/>
        <v>1923</v>
      </c>
      <c r="D26" s="8"/>
      <c r="E26" s="11"/>
      <c r="F26" s="11"/>
      <c r="G26" s="10"/>
      <c r="H26" s="10">
        <f t="shared" si="0"/>
        <v>0</v>
      </c>
      <c r="I26" s="10"/>
      <c r="J26" s="10">
        <f t="shared" si="1"/>
        <v>1923</v>
      </c>
      <c r="K26" s="23"/>
    </row>
    <row r="27" spans="1:11" s="7" customFormat="1">
      <c r="A27" s="8"/>
      <c r="B27" s="12"/>
      <c r="C27" s="10">
        <f t="shared" si="2"/>
        <v>1923</v>
      </c>
      <c r="D27" s="8"/>
      <c r="E27" s="11"/>
      <c r="F27" s="11"/>
      <c r="G27" s="10"/>
      <c r="H27" s="10">
        <f t="shared" si="0"/>
        <v>0</v>
      </c>
      <c r="I27" s="10"/>
      <c r="J27" s="10">
        <f t="shared" si="1"/>
        <v>1923</v>
      </c>
      <c r="K27" s="23"/>
    </row>
    <row r="28" spans="1:11" s="7" customFormat="1">
      <c r="A28" s="8"/>
      <c r="B28" s="12"/>
      <c r="C28" s="10">
        <f t="shared" si="2"/>
        <v>1923</v>
      </c>
      <c r="D28" s="8"/>
      <c r="E28" s="11"/>
      <c r="F28" s="11"/>
      <c r="G28" s="10"/>
      <c r="H28" s="10">
        <f t="shared" si="0"/>
        <v>0</v>
      </c>
      <c r="I28" s="10"/>
      <c r="J28" s="10">
        <f t="shared" si="1"/>
        <v>1923</v>
      </c>
      <c r="K28" s="23"/>
    </row>
    <row r="29" spans="1:11" s="7" customFormat="1">
      <c r="A29" s="8"/>
      <c r="B29" s="12"/>
      <c r="C29" s="10">
        <f t="shared" si="2"/>
        <v>1923</v>
      </c>
      <c r="D29" s="8"/>
      <c r="E29" s="11"/>
      <c r="F29" s="11"/>
      <c r="G29" s="10"/>
      <c r="H29" s="10">
        <f t="shared" si="0"/>
        <v>0</v>
      </c>
      <c r="I29" s="10"/>
      <c r="J29" s="10">
        <f t="shared" si="1"/>
        <v>1923</v>
      </c>
      <c r="K29" s="23"/>
    </row>
    <row r="30" spans="1:11" s="7" customFormat="1">
      <c r="A30" s="8"/>
      <c r="B30" s="12"/>
      <c r="C30" s="10">
        <f t="shared" si="2"/>
        <v>1923</v>
      </c>
      <c r="D30" s="8"/>
      <c r="E30" s="11"/>
      <c r="F30" s="11"/>
      <c r="G30" s="10"/>
      <c r="H30" s="10">
        <f t="shared" si="0"/>
        <v>0</v>
      </c>
      <c r="I30" s="10"/>
      <c r="J30" s="10">
        <f t="shared" si="1"/>
        <v>1923</v>
      </c>
      <c r="K30" s="23"/>
    </row>
    <row r="31" spans="1:11" s="7" customFormat="1">
      <c r="A31" s="8"/>
      <c r="B31" s="12"/>
      <c r="C31" s="10">
        <f t="shared" si="2"/>
        <v>1923</v>
      </c>
      <c r="D31" s="8"/>
      <c r="E31" s="11"/>
      <c r="F31" s="11"/>
      <c r="G31" s="10"/>
      <c r="H31" s="10">
        <f t="shared" si="0"/>
        <v>0</v>
      </c>
      <c r="I31" s="10"/>
      <c r="J31" s="10">
        <f t="shared" si="1"/>
        <v>1923</v>
      </c>
      <c r="K31" s="23"/>
    </row>
    <row r="32" spans="1:11" s="7" customFormat="1">
      <c r="A32" s="8"/>
      <c r="B32" s="12"/>
      <c r="C32" s="10">
        <f t="shared" si="2"/>
        <v>1923</v>
      </c>
      <c r="D32" s="8"/>
      <c r="E32" s="11"/>
      <c r="F32" s="11"/>
      <c r="G32" s="10"/>
      <c r="H32" s="10">
        <f t="shared" si="0"/>
        <v>0</v>
      </c>
      <c r="I32" s="10"/>
      <c r="J32" s="10">
        <f t="shared" si="1"/>
        <v>1923</v>
      </c>
      <c r="K32" s="23"/>
    </row>
    <row r="33" spans="1:11" s="7" customFormat="1">
      <c r="A33" s="8"/>
      <c r="B33" s="12"/>
      <c r="C33" s="10">
        <f t="shared" si="2"/>
        <v>1923</v>
      </c>
      <c r="D33" s="8"/>
      <c r="E33" s="11"/>
      <c r="F33" s="11"/>
      <c r="G33" s="10"/>
      <c r="H33" s="10">
        <f t="shared" si="0"/>
        <v>0</v>
      </c>
      <c r="I33" s="10"/>
      <c r="J33" s="10">
        <f t="shared" si="1"/>
        <v>1923</v>
      </c>
      <c r="K33" s="23"/>
    </row>
    <row r="34" spans="1:11" s="7" customFormat="1">
      <c r="A34" s="8"/>
      <c r="B34" s="12"/>
      <c r="C34" s="10">
        <f t="shared" si="2"/>
        <v>1923</v>
      </c>
      <c r="D34" s="8"/>
      <c r="E34" s="11"/>
      <c r="F34" s="11"/>
      <c r="G34" s="10"/>
      <c r="H34" s="10">
        <f t="shared" si="0"/>
        <v>0</v>
      </c>
      <c r="I34" s="10"/>
      <c r="J34" s="10">
        <f t="shared" si="1"/>
        <v>1923</v>
      </c>
      <c r="K34" s="23"/>
    </row>
    <row r="35" spans="1:11" s="7" customFormat="1">
      <c r="A35" s="8"/>
      <c r="B35" s="12"/>
      <c r="C35" s="10">
        <f t="shared" si="2"/>
        <v>1923</v>
      </c>
      <c r="D35" s="8"/>
      <c r="E35" s="11"/>
      <c r="F35" s="11"/>
      <c r="G35" s="10"/>
      <c r="H35" s="10">
        <f t="shared" si="0"/>
        <v>0</v>
      </c>
      <c r="I35" s="10"/>
      <c r="J35" s="10">
        <f t="shared" si="1"/>
        <v>1923</v>
      </c>
      <c r="K35" s="23"/>
    </row>
    <row r="36" spans="1:11" s="7" customFormat="1">
      <c r="A36" s="8"/>
      <c r="B36" s="12"/>
      <c r="C36" s="10">
        <f t="shared" si="2"/>
        <v>1923</v>
      </c>
      <c r="D36" s="8"/>
      <c r="E36" s="11"/>
      <c r="F36" s="11"/>
      <c r="G36" s="10"/>
      <c r="H36" s="10">
        <f t="shared" si="0"/>
        <v>0</v>
      </c>
      <c r="I36" s="10"/>
      <c r="J36" s="10">
        <f t="shared" si="1"/>
        <v>1923</v>
      </c>
      <c r="K36" s="23"/>
    </row>
    <row r="37" spans="1:11" s="7" customFormat="1">
      <c r="A37" s="8"/>
      <c r="B37" s="12"/>
      <c r="C37" s="10">
        <f t="shared" si="2"/>
        <v>1923</v>
      </c>
      <c r="D37" s="8"/>
      <c r="E37" s="11"/>
      <c r="F37" s="11"/>
      <c r="G37" s="10"/>
      <c r="H37" s="10">
        <f t="shared" si="0"/>
        <v>0</v>
      </c>
      <c r="I37" s="10"/>
      <c r="J37" s="10">
        <f t="shared" si="1"/>
        <v>1923</v>
      </c>
      <c r="K37" s="23"/>
    </row>
    <row r="38" spans="1:11" s="7" customFormat="1">
      <c r="A38" s="8"/>
      <c r="B38" s="12"/>
      <c r="C38" s="10">
        <f t="shared" si="2"/>
        <v>1923</v>
      </c>
      <c r="D38" s="8"/>
      <c r="E38" s="11"/>
      <c r="F38" s="11"/>
      <c r="G38" s="10"/>
      <c r="H38" s="10">
        <f t="shared" si="0"/>
        <v>0</v>
      </c>
      <c r="I38" s="10"/>
      <c r="J38" s="10">
        <f t="shared" si="1"/>
        <v>1923</v>
      </c>
      <c r="K38" s="23"/>
    </row>
    <row r="39" spans="1:11" s="7" customFormat="1">
      <c r="A39" s="8"/>
      <c r="B39" s="12"/>
      <c r="C39" s="10">
        <f t="shared" si="2"/>
        <v>1923</v>
      </c>
      <c r="D39" s="8"/>
      <c r="E39" s="11"/>
      <c r="F39" s="11"/>
      <c r="G39" s="10"/>
      <c r="H39" s="10">
        <f t="shared" si="0"/>
        <v>0</v>
      </c>
      <c r="I39" s="10"/>
      <c r="J39" s="10">
        <f t="shared" si="1"/>
        <v>1923</v>
      </c>
      <c r="K39" s="23"/>
    </row>
    <row r="40" spans="1:11" s="7" customFormat="1">
      <c r="A40" s="8"/>
      <c r="B40" s="12"/>
      <c r="C40" s="10">
        <f t="shared" si="2"/>
        <v>1923</v>
      </c>
      <c r="D40" s="8"/>
      <c r="E40" s="11"/>
      <c r="F40" s="11"/>
      <c r="G40" s="10"/>
      <c r="H40" s="10">
        <f t="shared" si="0"/>
        <v>0</v>
      </c>
      <c r="I40" s="10"/>
      <c r="J40" s="10">
        <f t="shared" si="1"/>
        <v>1923</v>
      </c>
      <c r="K40" s="23"/>
    </row>
    <row r="41" spans="1:11" s="7" customFormat="1">
      <c r="A41" s="8"/>
      <c r="B41" s="12"/>
      <c r="C41" s="10">
        <f t="shared" si="2"/>
        <v>1923</v>
      </c>
      <c r="D41" s="8"/>
      <c r="E41" s="11"/>
      <c r="F41" s="11"/>
      <c r="G41" s="10"/>
      <c r="H41" s="10">
        <f t="shared" si="0"/>
        <v>0</v>
      </c>
      <c r="I41" s="10"/>
      <c r="J41" s="10">
        <f t="shared" si="1"/>
        <v>1923</v>
      </c>
      <c r="K41" s="23"/>
    </row>
    <row r="42" spans="1:11" s="7" customFormat="1">
      <c r="A42" s="8"/>
      <c r="B42" s="12"/>
      <c r="C42" s="10">
        <f t="shared" si="2"/>
        <v>1923</v>
      </c>
      <c r="D42" s="8"/>
      <c r="E42" s="11"/>
      <c r="F42" s="11"/>
      <c r="G42" s="10"/>
      <c r="H42" s="10">
        <f t="shared" si="0"/>
        <v>0</v>
      </c>
      <c r="I42" s="10"/>
      <c r="J42" s="10">
        <f t="shared" si="1"/>
        <v>1923</v>
      </c>
      <c r="K42" s="23"/>
    </row>
    <row r="43" spans="1:11" s="7" customFormat="1">
      <c r="A43" s="8"/>
      <c r="B43" s="12"/>
      <c r="C43" s="10">
        <f t="shared" si="2"/>
        <v>1923</v>
      </c>
      <c r="D43" s="8"/>
      <c r="E43" s="11"/>
      <c r="F43" s="11"/>
      <c r="G43" s="10"/>
      <c r="H43" s="10">
        <f t="shared" si="0"/>
        <v>0</v>
      </c>
      <c r="I43" s="10"/>
      <c r="J43" s="10">
        <f t="shared" si="1"/>
        <v>1923</v>
      </c>
      <c r="K43" s="23"/>
    </row>
    <row r="44" spans="1:11" s="7" customFormat="1">
      <c r="A44" s="8"/>
      <c r="B44" s="12"/>
      <c r="C44" s="10">
        <f t="shared" si="2"/>
        <v>1923</v>
      </c>
      <c r="D44" s="8"/>
      <c r="E44" s="11"/>
      <c r="F44" s="11"/>
      <c r="G44" s="10"/>
      <c r="H44" s="10">
        <f t="shared" si="0"/>
        <v>0</v>
      </c>
      <c r="I44" s="10"/>
      <c r="J44" s="10">
        <f t="shared" si="1"/>
        <v>1923</v>
      </c>
      <c r="K44" s="23"/>
    </row>
    <row r="45" spans="1:11" s="7" customFormat="1">
      <c r="A45" s="8"/>
      <c r="B45" s="12"/>
      <c r="C45" s="10">
        <f t="shared" si="2"/>
        <v>1923</v>
      </c>
      <c r="D45" s="8"/>
      <c r="E45" s="11"/>
      <c r="F45" s="11"/>
      <c r="G45" s="10"/>
      <c r="H45" s="10">
        <f t="shared" si="0"/>
        <v>0</v>
      </c>
      <c r="I45" s="10"/>
      <c r="J45" s="10">
        <f t="shared" si="1"/>
        <v>1923</v>
      </c>
      <c r="K45" s="23"/>
    </row>
    <row r="46" spans="1:11" s="7" customFormat="1">
      <c r="A46" s="8"/>
      <c r="B46" s="12"/>
      <c r="C46" s="10">
        <f t="shared" si="2"/>
        <v>1923</v>
      </c>
      <c r="D46" s="8"/>
      <c r="E46" s="11"/>
      <c r="F46" s="11"/>
      <c r="G46" s="10"/>
      <c r="H46" s="10">
        <f t="shared" si="0"/>
        <v>0</v>
      </c>
      <c r="I46" s="10"/>
      <c r="J46" s="10">
        <f t="shared" si="1"/>
        <v>1923</v>
      </c>
      <c r="K46" s="23"/>
    </row>
    <row r="47" spans="1:11" s="7" customFormat="1">
      <c r="A47" s="8"/>
      <c r="B47" s="12"/>
      <c r="C47" s="10">
        <f t="shared" si="2"/>
        <v>1923</v>
      </c>
      <c r="D47" s="8"/>
      <c r="E47" s="11"/>
      <c r="F47" s="11"/>
      <c r="G47" s="10"/>
      <c r="H47" s="10">
        <f t="shared" si="0"/>
        <v>0</v>
      </c>
      <c r="I47" s="10"/>
      <c r="J47" s="10">
        <f t="shared" si="1"/>
        <v>1923</v>
      </c>
      <c r="K47" s="23"/>
    </row>
    <row r="48" spans="1:11" s="7" customFormat="1">
      <c r="A48" s="8"/>
      <c r="B48" s="12"/>
      <c r="C48" s="10">
        <f t="shared" si="2"/>
        <v>1923</v>
      </c>
      <c r="D48" s="8"/>
      <c r="E48" s="11"/>
      <c r="F48" s="11"/>
      <c r="G48" s="10"/>
      <c r="H48" s="10">
        <f t="shared" si="0"/>
        <v>0</v>
      </c>
      <c r="I48" s="10"/>
      <c r="J48" s="10">
        <f t="shared" si="1"/>
        <v>1923</v>
      </c>
      <c r="K48" s="23"/>
    </row>
    <row r="49" spans="1:11" s="7" customFormat="1">
      <c r="A49" s="8"/>
      <c r="B49" s="12"/>
      <c r="C49" s="10">
        <f t="shared" si="2"/>
        <v>1923</v>
      </c>
      <c r="D49" s="8"/>
      <c r="E49" s="11"/>
      <c r="F49" s="11"/>
      <c r="G49" s="10"/>
      <c r="H49" s="10">
        <f t="shared" si="0"/>
        <v>0</v>
      </c>
      <c r="I49" s="10"/>
      <c r="J49" s="10">
        <f t="shared" si="1"/>
        <v>1923</v>
      </c>
      <c r="K49" s="23"/>
    </row>
    <row r="50" spans="1:11" s="7" customFormat="1">
      <c r="A50" s="8"/>
      <c r="B50" s="12"/>
      <c r="C50" s="10">
        <f t="shared" si="2"/>
        <v>1923</v>
      </c>
      <c r="D50" s="8"/>
      <c r="E50" s="11"/>
      <c r="F50" s="11"/>
      <c r="G50" s="10"/>
      <c r="H50" s="10">
        <f t="shared" si="0"/>
        <v>0</v>
      </c>
      <c r="I50" s="10"/>
      <c r="J50" s="10">
        <f t="shared" si="1"/>
        <v>1923</v>
      </c>
      <c r="K50" s="23"/>
    </row>
    <row r="51" spans="1:11" s="195" customFormat="1">
      <c r="A51" s="196"/>
      <c r="B51" s="19"/>
      <c r="C51" s="13"/>
      <c r="D51" s="197" t="s">
        <v>314</v>
      </c>
      <c r="E51" s="196"/>
      <c r="F51" s="196"/>
      <c r="G51" s="13"/>
      <c r="H51" s="13">
        <f>SUM(H1:H50)</f>
        <v>1923</v>
      </c>
      <c r="I51" s="13">
        <f>SUM(I1:I50)</f>
        <v>0</v>
      </c>
      <c r="J51" s="13">
        <f>H51-I51</f>
        <v>1923</v>
      </c>
      <c r="K51" s="198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E43" sqref="E43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G53" sqref="G53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K17" sqref="K17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11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 t="s">
        <v>669</v>
      </c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 t="s">
        <v>670</v>
      </c>
      <c r="B4" s="12">
        <v>44415</v>
      </c>
      <c r="C4" s="10">
        <v>0</v>
      </c>
      <c r="D4" s="8" t="s">
        <v>671</v>
      </c>
      <c r="E4" s="11">
        <v>25</v>
      </c>
      <c r="F4" s="11">
        <v>10</v>
      </c>
      <c r="G4" s="10">
        <v>100</v>
      </c>
      <c r="H4" s="10">
        <f>F4*G4</f>
        <v>1000</v>
      </c>
      <c r="I4" s="22"/>
      <c r="J4" s="10">
        <f>C4+H4-I4</f>
        <v>1000</v>
      </c>
      <c r="K4" s="23"/>
    </row>
    <row r="5" spans="1:11">
      <c r="A5" s="8" t="s">
        <v>672</v>
      </c>
      <c r="B5" s="12">
        <v>44416</v>
      </c>
      <c r="C5" s="10">
        <f>J4</f>
        <v>1000</v>
      </c>
      <c r="D5" s="8" t="s">
        <v>673</v>
      </c>
      <c r="E5" s="11">
        <v>25</v>
      </c>
      <c r="F5" s="11">
        <v>4</v>
      </c>
      <c r="G5" s="10">
        <v>135.5</v>
      </c>
      <c r="H5" s="10">
        <f t="shared" ref="H5:H24" si="0">F5*G5</f>
        <v>542</v>
      </c>
      <c r="I5" s="22"/>
      <c r="J5" s="10">
        <f t="shared" ref="J5:J20" si="1">C5+H5-I5</f>
        <v>1542</v>
      </c>
      <c r="K5" s="23"/>
    </row>
    <row r="6" spans="1:11">
      <c r="A6" s="8" t="s">
        <v>672</v>
      </c>
      <c r="B6" s="12">
        <v>44416</v>
      </c>
      <c r="C6" s="10">
        <f>J5</f>
        <v>1542</v>
      </c>
      <c r="D6" s="8" t="s">
        <v>674</v>
      </c>
      <c r="E6" s="11">
        <v>18</v>
      </c>
      <c r="F6" s="11">
        <v>1</v>
      </c>
      <c r="G6" s="10">
        <v>108</v>
      </c>
      <c r="H6" s="10">
        <f t="shared" si="0"/>
        <v>108</v>
      </c>
      <c r="I6" s="22"/>
      <c r="J6" s="10">
        <f t="shared" si="1"/>
        <v>1650</v>
      </c>
      <c r="K6" s="23"/>
    </row>
    <row r="7" spans="1:11">
      <c r="A7" s="8" t="s">
        <v>672</v>
      </c>
      <c r="B7" s="12">
        <v>44416</v>
      </c>
      <c r="C7" s="10">
        <f t="shared" ref="C7:C50" si="2">J6</f>
        <v>1650</v>
      </c>
      <c r="D7" s="8" t="s">
        <v>671</v>
      </c>
      <c r="E7" s="11">
        <v>25</v>
      </c>
      <c r="F7" s="11">
        <v>6</v>
      </c>
      <c r="G7" s="10">
        <v>100</v>
      </c>
      <c r="H7" s="10">
        <f t="shared" si="0"/>
        <v>600</v>
      </c>
      <c r="I7" s="22"/>
      <c r="J7" s="10">
        <f t="shared" si="1"/>
        <v>2250</v>
      </c>
      <c r="K7" s="23"/>
    </row>
    <row r="8" spans="1:11">
      <c r="A8" s="8" t="s">
        <v>675</v>
      </c>
      <c r="B8" s="12">
        <v>44417</v>
      </c>
      <c r="C8" s="10">
        <f t="shared" si="2"/>
        <v>2250</v>
      </c>
      <c r="D8" s="8" t="s">
        <v>676</v>
      </c>
      <c r="E8" s="11">
        <v>25</v>
      </c>
      <c r="F8" s="11">
        <v>2</v>
      </c>
      <c r="G8" s="10">
        <v>135.5</v>
      </c>
      <c r="H8" s="10">
        <f t="shared" si="0"/>
        <v>271</v>
      </c>
      <c r="I8" s="22"/>
      <c r="J8" s="10">
        <f t="shared" si="1"/>
        <v>2521</v>
      </c>
      <c r="K8" s="23" t="s">
        <v>677</v>
      </c>
    </row>
    <row r="9" spans="1:11">
      <c r="A9" s="8" t="s">
        <v>678</v>
      </c>
      <c r="B9" s="12">
        <v>44418</v>
      </c>
      <c r="C9" s="10">
        <f t="shared" si="2"/>
        <v>2521</v>
      </c>
      <c r="D9" s="8" t="s">
        <v>671</v>
      </c>
      <c r="E9" s="11">
        <v>25</v>
      </c>
      <c r="F9" s="11">
        <v>10</v>
      </c>
      <c r="G9" s="10">
        <v>100</v>
      </c>
      <c r="H9" s="10">
        <f t="shared" si="0"/>
        <v>1000</v>
      </c>
      <c r="I9" s="22"/>
      <c r="J9" s="10">
        <f t="shared" si="1"/>
        <v>3521</v>
      </c>
      <c r="K9" s="23" t="s">
        <v>677</v>
      </c>
    </row>
    <row r="10" spans="1:11" s="1" customFormat="1">
      <c r="A10" s="15" t="s">
        <v>679</v>
      </c>
      <c r="B10" s="16">
        <v>44425</v>
      </c>
      <c r="C10" s="10">
        <f t="shared" si="2"/>
        <v>3521</v>
      </c>
      <c r="D10" s="8" t="s">
        <v>671</v>
      </c>
      <c r="E10" s="11">
        <v>25</v>
      </c>
      <c r="F10" s="11">
        <v>5</v>
      </c>
      <c r="G10" s="10">
        <v>100</v>
      </c>
      <c r="H10" s="10">
        <f t="shared" si="0"/>
        <v>500</v>
      </c>
      <c r="I10" s="22"/>
      <c r="J10" s="10">
        <f t="shared" si="1"/>
        <v>4021</v>
      </c>
      <c r="K10" s="23" t="s">
        <v>677</v>
      </c>
    </row>
    <row r="11" spans="1:11">
      <c r="A11" s="14"/>
      <c r="B11" s="12"/>
      <c r="C11" s="10">
        <f t="shared" si="2"/>
        <v>4021</v>
      </c>
      <c r="D11" s="8"/>
      <c r="E11" s="11"/>
      <c r="F11" s="11"/>
      <c r="G11" s="10"/>
      <c r="H11" s="10">
        <f t="shared" si="0"/>
        <v>0</v>
      </c>
      <c r="I11" s="22"/>
      <c r="J11" s="10">
        <f t="shared" si="1"/>
        <v>4021</v>
      </c>
      <c r="K11" s="24"/>
    </row>
    <row r="12" spans="1:11" s="2" customFormat="1">
      <c r="A12" s="17"/>
      <c r="B12" s="9"/>
      <c r="C12" s="10">
        <f t="shared" si="2"/>
        <v>4021</v>
      </c>
      <c r="D12" s="8"/>
      <c r="E12" s="11"/>
      <c r="F12" s="11"/>
      <c r="G12" s="10"/>
      <c r="H12" s="10">
        <f t="shared" si="0"/>
        <v>0</v>
      </c>
      <c r="I12" s="22"/>
      <c r="J12" s="10">
        <f t="shared" si="1"/>
        <v>4021</v>
      </c>
      <c r="K12" s="11"/>
    </row>
    <row r="13" spans="1:11" s="2" customFormat="1">
      <c r="A13" s="17"/>
      <c r="B13" s="9"/>
      <c r="C13" s="10">
        <f t="shared" si="2"/>
        <v>4021</v>
      </c>
      <c r="D13" s="8"/>
      <c r="E13" s="11"/>
      <c r="F13" s="11"/>
      <c r="G13" s="10"/>
      <c r="H13" s="10">
        <f t="shared" si="0"/>
        <v>0</v>
      </c>
      <c r="I13" s="22"/>
      <c r="J13" s="10">
        <f t="shared" si="1"/>
        <v>4021</v>
      </c>
      <c r="K13" s="11"/>
    </row>
    <row r="14" spans="1:11">
      <c r="A14" s="8"/>
      <c r="B14" s="12"/>
      <c r="C14" s="10">
        <f t="shared" si="2"/>
        <v>4021</v>
      </c>
      <c r="D14" s="8"/>
      <c r="E14" s="11"/>
      <c r="F14" s="11"/>
      <c r="G14" s="10"/>
      <c r="H14" s="10">
        <f t="shared" si="0"/>
        <v>0</v>
      </c>
      <c r="I14" s="22"/>
      <c r="J14" s="10">
        <f t="shared" si="1"/>
        <v>4021</v>
      </c>
      <c r="K14" s="23"/>
    </row>
    <row r="15" spans="1:11">
      <c r="A15" s="8"/>
      <c r="B15" s="12"/>
      <c r="C15" s="10">
        <f t="shared" si="2"/>
        <v>4021</v>
      </c>
      <c r="D15" s="8"/>
      <c r="E15" s="11"/>
      <c r="F15" s="11"/>
      <c r="G15" s="10"/>
      <c r="H15" s="10">
        <f t="shared" si="0"/>
        <v>0</v>
      </c>
      <c r="I15" s="22"/>
      <c r="J15" s="10">
        <f t="shared" si="1"/>
        <v>4021</v>
      </c>
      <c r="K15" s="23"/>
    </row>
    <row r="16" spans="1:11">
      <c r="A16" s="8"/>
      <c r="B16" s="12"/>
      <c r="C16" s="10">
        <f t="shared" si="2"/>
        <v>4021</v>
      </c>
      <c r="D16" s="8"/>
      <c r="E16" s="11"/>
      <c r="F16" s="11"/>
      <c r="G16" s="10"/>
      <c r="H16" s="10">
        <f t="shared" si="0"/>
        <v>0</v>
      </c>
      <c r="I16" s="22"/>
      <c r="J16" s="10">
        <f t="shared" si="1"/>
        <v>4021</v>
      </c>
      <c r="K16" s="23"/>
    </row>
    <row r="17" spans="1:11">
      <c r="A17" s="14"/>
      <c r="B17" s="12"/>
      <c r="C17" s="10">
        <f t="shared" si="2"/>
        <v>4021</v>
      </c>
      <c r="D17" s="8"/>
      <c r="E17" s="11"/>
      <c r="F17" s="11"/>
      <c r="G17" s="10"/>
      <c r="H17" s="10">
        <f t="shared" si="0"/>
        <v>0</v>
      </c>
      <c r="I17" s="22"/>
      <c r="J17" s="10">
        <f t="shared" si="1"/>
        <v>4021</v>
      </c>
      <c r="K17" s="23"/>
    </row>
    <row r="18" spans="1:11">
      <c r="A18" s="14"/>
      <c r="B18" s="12"/>
      <c r="C18" s="10">
        <f t="shared" si="2"/>
        <v>4021</v>
      </c>
      <c r="D18" s="8"/>
      <c r="E18" s="11"/>
      <c r="F18" s="11"/>
      <c r="G18" s="10"/>
      <c r="H18" s="10">
        <f t="shared" si="0"/>
        <v>0</v>
      </c>
      <c r="I18" s="22"/>
      <c r="J18" s="10">
        <f t="shared" si="1"/>
        <v>4021</v>
      </c>
      <c r="K18" s="23"/>
    </row>
    <row r="19" spans="1:11">
      <c r="A19" s="14"/>
      <c r="B19" s="12"/>
      <c r="C19" s="10">
        <f t="shared" si="2"/>
        <v>4021</v>
      </c>
      <c r="D19" s="8"/>
      <c r="E19" s="11"/>
      <c r="F19" s="11"/>
      <c r="G19" s="10"/>
      <c r="H19" s="10">
        <f t="shared" si="0"/>
        <v>0</v>
      </c>
      <c r="I19" s="22"/>
      <c r="J19" s="10">
        <f t="shared" si="1"/>
        <v>4021</v>
      </c>
      <c r="K19" s="23"/>
    </row>
    <row r="20" spans="1:11">
      <c r="A20" s="8"/>
      <c r="B20" s="12"/>
      <c r="C20" s="10">
        <f t="shared" si="2"/>
        <v>4021</v>
      </c>
      <c r="D20" s="8"/>
      <c r="E20" s="11"/>
      <c r="F20" s="11"/>
      <c r="G20" s="10"/>
      <c r="H20" s="10">
        <f t="shared" si="0"/>
        <v>0</v>
      </c>
      <c r="I20" s="22"/>
      <c r="J20" s="10">
        <f t="shared" si="1"/>
        <v>4021</v>
      </c>
      <c r="K20" s="23"/>
    </row>
    <row r="21" spans="1:11">
      <c r="A21" s="8"/>
      <c r="B21" s="12"/>
      <c r="C21" s="10">
        <f t="shared" si="2"/>
        <v>4021</v>
      </c>
      <c r="D21" s="8"/>
      <c r="E21" s="11"/>
      <c r="F21" s="11"/>
      <c r="G21" s="10"/>
      <c r="H21" s="10">
        <f t="shared" si="0"/>
        <v>0</v>
      </c>
      <c r="I21" s="10"/>
      <c r="J21" s="10">
        <f t="shared" ref="J21:J50" si="3">C21+H21-I21</f>
        <v>4021</v>
      </c>
      <c r="K21" s="23"/>
    </row>
    <row r="22" spans="1:11">
      <c r="A22" s="8"/>
      <c r="B22" s="12"/>
      <c r="C22" s="10">
        <f t="shared" si="2"/>
        <v>4021</v>
      </c>
      <c r="D22" s="8"/>
      <c r="E22" s="11"/>
      <c r="F22" s="11"/>
      <c r="G22" s="10"/>
      <c r="H22" s="10">
        <f t="shared" si="0"/>
        <v>0</v>
      </c>
      <c r="I22" s="10"/>
      <c r="J22" s="10">
        <f t="shared" si="3"/>
        <v>4021</v>
      </c>
      <c r="K22" s="23"/>
    </row>
    <row r="23" spans="1:11">
      <c r="A23" s="8"/>
      <c r="B23" s="12"/>
      <c r="C23" s="10">
        <f t="shared" si="2"/>
        <v>4021</v>
      </c>
      <c r="D23" s="8"/>
      <c r="E23" s="11"/>
      <c r="F23" s="11"/>
      <c r="G23" s="10"/>
      <c r="H23" s="10">
        <f t="shared" si="0"/>
        <v>0</v>
      </c>
      <c r="I23" s="10"/>
      <c r="J23" s="10">
        <f t="shared" si="3"/>
        <v>4021</v>
      </c>
      <c r="K23" s="23"/>
    </row>
    <row r="24" spans="1:11">
      <c r="A24" s="8"/>
      <c r="B24" s="12"/>
      <c r="C24" s="10">
        <f t="shared" si="2"/>
        <v>4021</v>
      </c>
      <c r="D24" s="8"/>
      <c r="E24" s="11"/>
      <c r="F24" s="11"/>
      <c r="G24" s="10"/>
      <c r="H24" s="10">
        <f t="shared" si="0"/>
        <v>0</v>
      </c>
      <c r="I24" s="10"/>
      <c r="J24" s="10">
        <f t="shared" si="3"/>
        <v>4021</v>
      </c>
      <c r="K24" s="23"/>
    </row>
    <row r="25" spans="1:11">
      <c r="A25" s="8"/>
      <c r="B25" s="12"/>
      <c r="C25" s="10">
        <f t="shared" si="2"/>
        <v>4021</v>
      </c>
      <c r="D25" s="8"/>
      <c r="E25" s="11"/>
      <c r="F25" s="11"/>
      <c r="G25" s="10"/>
      <c r="H25" s="10">
        <f t="shared" ref="H25:H50" si="4">F25*G25</f>
        <v>0</v>
      </c>
      <c r="I25" s="10"/>
      <c r="J25" s="10">
        <f t="shared" si="3"/>
        <v>4021</v>
      </c>
      <c r="K25" s="23"/>
    </row>
    <row r="26" spans="1:11">
      <c r="A26" s="8"/>
      <c r="B26" s="12"/>
      <c r="C26" s="10">
        <f t="shared" si="2"/>
        <v>4021</v>
      </c>
      <c r="D26" s="8"/>
      <c r="E26" s="11"/>
      <c r="F26" s="11"/>
      <c r="G26" s="10"/>
      <c r="H26" s="10">
        <f t="shared" si="4"/>
        <v>0</v>
      </c>
      <c r="I26" s="10"/>
      <c r="J26" s="10">
        <f t="shared" si="3"/>
        <v>4021</v>
      </c>
      <c r="K26" s="23"/>
    </row>
    <row r="27" spans="1:11">
      <c r="A27" s="8"/>
      <c r="B27" s="12"/>
      <c r="C27" s="10">
        <f t="shared" si="2"/>
        <v>4021</v>
      </c>
      <c r="D27" s="8"/>
      <c r="E27" s="11"/>
      <c r="F27" s="11"/>
      <c r="G27" s="10"/>
      <c r="H27" s="10">
        <f t="shared" si="4"/>
        <v>0</v>
      </c>
      <c r="I27" s="10"/>
      <c r="J27" s="10">
        <f t="shared" si="3"/>
        <v>4021</v>
      </c>
      <c r="K27" s="23"/>
    </row>
    <row r="28" spans="1:11">
      <c r="A28" s="8"/>
      <c r="B28" s="12"/>
      <c r="C28" s="10">
        <f t="shared" si="2"/>
        <v>4021</v>
      </c>
      <c r="D28" s="8"/>
      <c r="E28" s="11"/>
      <c r="F28" s="11"/>
      <c r="G28" s="10"/>
      <c r="H28" s="10">
        <f t="shared" si="4"/>
        <v>0</v>
      </c>
      <c r="I28" s="10"/>
      <c r="J28" s="10">
        <f t="shared" si="3"/>
        <v>4021</v>
      </c>
      <c r="K28" s="23"/>
    </row>
    <row r="29" spans="1:11">
      <c r="A29" s="8"/>
      <c r="B29" s="12"/>
      <c r="C29" s="10">
        <f t="shared" si="2"/>
        <v>4021</v>
      </c>
      <c r="D29" s="8"/>
      <c r="E29" s="11"/>
      <c r="F29" s="11"/>
      <c r="G29" s="10"/>
      <c r="H29" s="10">
        <f t="shared" si="4"/>
        <v>0</v>
      </c>
      <c r="I29" s="10"/>
      <c r="J29" s="10">
        <f t="shared" si="3"/>
        <v>4021</v>
      </c>
      <c r="K29" s="23"/>
    </row>
    <row r="30" spans="1:11">
      <c r="A30" s="8"/>
      <c r="B30" s="12"/>
      <c r="C30" s="10">
        <f t="shared" si="2"/>
        <v>4021</v>
      </c>
      <c r="D30" s="8"/>
      <c r="E30" s="11"/>
      <c r="F30" s="11"/>
      <c r="G30" s="10"/>
      <c r="H30" s="10">
        <f t="shared" si="4"/>
        <v>0</v>
      </c>
      <c r="I30" s="10"/>
      <c r="J30" s="10">
        <f t="shared" si="3"/>
        <v>4021</v>
      </c>
      <c r="K30" s="23"/>
    </row>
    <row r="31" spans="1:11">
      <c r="A31" s="8"/>
      <c r="B31" s="12"/>
      <c r="C31" s="10">
        <f t="shared" si="2"/>
        <v>4021</v>
      </c>
      <c r="D31" s="8"/>
      <c r="E31" s="11"/>
      <c r="F31" s="11"/>
      <c r="G31" s="10"/>
      <c r="H31" s="10">
        <f t="shared" si="4"/>
        <v>0</v>
      </c>
      <c r="I31" s="10"/>
      <c r="J31" s="10">
        <f t="shared" si="3"/>
        <v>4021</v>
      </c>
      <c r="K31" s="23"/>
    </row>
    <row r="32" spans="1:11">
      <c r="A32" s="8"/>
      <c r="B32" s="12"/>
      <c r="C32" s="10">
        <f t="shared" si="2"/>
        <v>4021</v>
      </c>
      <c r="D32" s="8"/>
      <c r="E32" s="11"/>
      <c r="F32" s="11"/>
      <c r="G32" s="10"/>
      <c r="H32" s="10">
        <f t="shared" si="4"/>
        <v>0</v>
      </c>
      <c r="I32" s="10"/>
      <c r="J32" s="10">
        <f t="shared" si="3"/>
        <v>4021</v>
      </c>
      <c r="K32" s="23"/>
    </row>
    <row r="33" spans="1:11">
      <c r="A33" s="8"/>
      <c r="B33" s="12"/>
      <c r="C33" s="10">
        <f t="shared" si="2"/>
        <v>4021</v>
      </c>
      <c r="D33" s="8"/>
      <c r="E33" s="11"/>
      <c r="F33" s="11"/>
      <c r="G33" s="10"/>
      <c r="H33" s="10">
        <f t="shared" si="4"/>
        <v>0</v>
      </c>
      <c r="I33" s="10"/>
      <c r="J33" s="10">
        <f t="shared" si="3"/>
        <v>4021</v>
      </c>
      <c r="K33" s="23"/>
    </row>
    <row r="34" spans="1:11">
      <c r="A34" s="8"/>
      <c r="B34" s="12"/>
      <c r="C34" s="10">
        <f t="shared" si="2"/>
        <v>4021</v>
      </c>
      <c r="D34" s="8"/>
      <c r="E34" s="11"/>
      <c r="F34" s="11"/>
      <c r="G34" s="10"/>
      <c r="H34" s="10">
        <f t="shared" si="4"/>
        <v>0</v>
      </c>
      <c r="I34" s="10"/>
      <c r="J34" s="10">
        <f t="shared" si="3"/>
        <v>4021</v>
      </c>
      <c r="K34" s="23"/>
    </row>
    <row r="35" spans="1:11">
      <c r="A35" s="8"/>
      <c r="B35" s="12"/>
      <c r="C35" s="10">
        <f t="shared" si="2"/>
        <v>4021</v>
      </c>
      <c r="D35" s="8"/>
      <c r="E35" s="11"/>
      <c r="F35" s="11"/>
      <c r="G35" s="10"/>
      <c r="H35" s="10">
        <f t="shared" si="4"/>
        <v>0</v>
      </c>
      <c r="I35" s="10"/>
      <c r="J35" s="10">
        <f t="shared" si="3"/>
        <v>4021</v>
      </c>
      <c r="K35" s="23"/>
    </row>
    <row r="36" spans="1:11">
      <c r="A36" s="8"/>
      <c r="B36" s="12"/>
      <c r="C36" s="10">
        <f t="shared" si="2"/>
        <v>4021</v>
      </c>
      <c r="D36" s="8"/>
      <c r="E36" s="11"/>
      <c r="F36" s="11"/>
      <c r="G36" s="10"/>
      <c r="H36" s="10">
        <f t="shared" si="4"/>
        <v>0</v>
      </c>
      <c r="I36" s="10"/>
      <c r="J36" s="10">
        <f t="shared" si="3"/>
        <v>4021</v>
      </c>
      <c r="K36" s="23"/>
    </row>
    <row r="37" spans="1:11">
      <c r="A37" s="8"/>
      <c r="B37" s="12"/>
      <c r="C37" s="10">
        <f t="shared" si="2"/>
        <v>4021</v>
      </c>
      <c r="D37" s="8"/>
      <c r="E37" s="11"/>
      <c r="F37" s="11"/>
      <c r="G37" s="10"/>
      <c r="H37" s="10">
        <f t="shared" si="4"/>
        <v>0</v>
      </c>
      <c r="I37" s="10"/>
      <c r="J37" s="10">
        <f t="shared" si="3"/>
        <v>4021</v>
      </c>
      <c r="K37" s="23"/>
    </row>
    <row r="38" spans="1:11">
      <c r="A38" s="8"/>
      <c r="B38" s="12"/>
      <c r="C38" s="10">
        <f t="shared" si="2"/>
        <v>4021</v>
      </c>
      <c r="D38" s="8"/>
      <c r="E38" s="11"/>
      <c r="F38" s="11"/>
      <c r="G38" s="10"/>
      <c r="H38" s="10">
        <f t="shared" si="4"/>
        <v>0</v>
      </c>
      <c r="I38" s="10"/>
      <c r="J38" s="10">
        <f t="shared" si="3"/>
        <v>4021</v>
      </c>
      <c r="K38" s="23"/>
    </row>
    <row r="39" spans="1:11">
      <c r="A39" s="8"/>
      <c r="B39" s="12"/>
      <c r="C39" s="10">
        <f t="shared" si="2"/>
        <v>4021</v>
      </c>
      <c r="D39" s="8"/>
      <c r="E39" s="11"/>
      <c r="F39" s="11"/>
      <c r="G39" s="10"/>
      <c r="H39" s="10">
        <f t="shared" si="4"/>
        <v>0</v>
      </c>
      <c r="I39" s="10"/>
      <c r="J39" s="10">
        <f t="shared" si="3"/>
        <v>4021</v>
      </c>
      <c r="K39" s="23"/>
    </row>
    <row r="40" spans="1:11">
      <c r="A40" s="8"/>
      <c r="B40" s="12"/>
      <c r="C40" s="10">
        <f t="shared" si="2"/>
        <v>4021</v>
      </c>
      <c r="D40" s="8"/>
      <c r="E40" s="11"/>
      <c r="F40" s="11"/>
      <c r="G40" s="10"/>
      <c r="H40" s="10">
        <f t="shared" si="4"/>
        <v>0</v>
      </c>
      <c r="I40" s="10"/>
      <c r="J40" s="10">
        <f t="shared" si="3"/>
        <v>4021</v>
      </c>
      <c r="K40" s="23"/>
    </row>
    <row r="41" spans="1:11">
      <c r="A41" s="8"/>
      <c r="B41" s="12"/>
      <c r="C41" s="10">
        <f t="shared" si="2"/>
        <v>4021</v>
      </c>
      <c r="D41" s="8"/>
      <c r="E41" s="11"/>
      <c r="F41" s="11"/>
      <c r="G41" s="10"/>
      <c r="H41" s="10">
        <f t="shared" si="4"/>
        <v>0</v>
      </c>
      <c r="I41" s="10"/>
      <c r="J41" s="10">
        <f t="shared" si="3"/>
        <v>4021</v>
      </c>
      <c r="K41" s="23"/>
    </row>
    <row r="42" spans="1:11">
      <c r="A42" s="8"/>
      <c r="B42" s="12"/>
      <c r="C42" s="10">
        <f t="shared" si="2"/>
        <v>4021</v>
      </c>
      <c r="D42" s="8"/>
      <c r="E42" s="11"/>
      <c r="F42" s="11"/>
      <c r="G42" s="10"/>
      <c r="H42" s="10">
        <f t="shared" si="4"/>
        <v>0</v>
      </c>
      <c r="I42" s="10"/>
      <c r="J42" s="10">
        <f t="shared" si="3"/>
        <v>4021</v>
      </c>
      <c r="K42" s="23"/>
    </row>
    <row r="43" spans="1:11">
      <c r="A43" s="8"/>
      <c r="B43" s="12"/>
      <c r="C43" s="10">
        <f t="shared" si="2"/>
        <v>4021</v>
      </c>
      <c r="D43" s="8"/>
      <c r="E43" s="11"/>
      <c r="F43" s="11"/>
      <c r="G43" s="10"/>
      <c r="H43" s="10">
        <f t="shared" si="4"/>
        <v>0</v>
      </c>
      <c r="I43" s="10"/>
      <c r="J43" s="10">
        <f t="shared" si="3"/>
        <v>4021</v>
      </c>
      <c r="K43" s="23"/>
    </row>
    <row r="44" spans="1:11">
      <c r="A44" s="8"/>
      <c r="B44" s="12"/>
      <c r="C44" s="10">
        <f t="shared" si="2"/>
        <v>4021</v>
      </c>
      <c r="D44" s="8"/>
      <c r="E44" s="11"/>
      <c r="F44" s="11"/>
      <c r="G44" s="10"/>
      <c r="H44" s="10">
        <f t="shared" si="4"/>
        <v>0</v>
      </c>
      <c r="I44" s="10"/>
      <c r="J44" s="10">
        <f t="shared" si="3"/>
        <v>4021</v>
      </c>
      <c r="K44" s="23"/>
    </row>
    <row r="45" spans="1:11">
      <c r="A45" s="8"/>
      <c r="B45" s="12"/>
      <c r="C45" s="10">
        <f t="shared" si="2"/>
        <v>4021</v>
      </c>
      <c r="D45" s="8"/>
      <c r="E45" s="11"/>
      <c r="F45" s="11"/>
      <c r="G45" s="10"/>
      <c r="H45" s="10">
        <f t="shared" si="4"/>
        <v>0</v>
      </c>
      <c r="I45" s="10"/>
      <c r="J45" s="10">
        <f t="shared" si="3"/>
        <v>4021</v>
      </c>
      <c r="K45" s="23"/>
    </row>
    <row r="46" spans="1:11">
      <c r="A46" s="8"/>
      <c r="B46" s="12"/>
      <c r="C46" s="10">
        <f t="shared" si="2"/>
        <v>4021</v>
      </c>
      <c r="D46" s="8"/>
      <c r="E46" s="11"/>
      <c r="F46" s="11"/>
      <c r="G46" s="10"/>
      <c r="H46" s="10">
        <f t="shared" si="4"/>
        <v>0</v>
      </c>
      <c r="I46" s="10"/>
      <c r="J46" s="10">
        <f t="shared" si="3"/>
        <v>4021</v>
      </c>
      <c r="K46" s="23"/>
    </row>
    <row r="47" spans="1:11">
      <c r="A47" s="8"/>
      <c r="B47" s="12"/>
      <c r="C47" s="10">
        <f t="shared" si="2"/>
        <v>4021</v>
      </c>
      <c r="D47" s="8"/>
      <c r="E47" s="11"/>
      <c r="F47" s="11"/>
      <c r="G47" s="10"/>
      <c r="H47" s="10">
        <f t="shared" si="4"/>
        <v>0</v>
      </c>
      <c r="I47" s="10"/>
      <c r="J47" s="10">
        <f t="shared" si="3"/>
        <v>4021</v>
      </c>
      <c r="K47" s="23"/>
    </row>
    <row r="48" spans="1:11">
      <c r="A48" s="8"/>
      <c r="B48" s="12"/>
      <c r="C48" s="10">
        <f t="shared" si="2"/>
        <v>4021</v>
      </c>
      <c r="D48" s="8"/>
      <c r="E48" s="11"/>
      <c r="F48" s="11"/>
      <c r="G48" s="10"/>
      <c r="H48" s="10">
        <f t="shared" si="4"/>
        <v>0</v>
      </c>
      <c r="I48" s="10"/>
      <c r="J48" s="10">
        <f t="shared" si="3"/>
        <v>4021</v>
      </c>
      <c r="K48" s="23"/>
    </row>
    <row r="49" spans="1:11">
      <c r="A49" s="8"/>
      <c r="B49" s="12"/>
      <c r="C49" s="10">
        <f t="shared" si="2"/>
        <v>4021</v>
      </c>
      <c r="D49" s="8"/>
      <c r="E49" s="11"/>
      <c r="F49" s="11"/>
      <c r="G49" s="10"/>
      <c r="H49" s="10">
        <f t="shared" si="4"/>
        <v>0</v>
      </c>
      <c r="I49" s="10"/>
      <c r="J49" s="10">
        <f t="shared" si="3"/>
        <v>4021</v>
      </c>
      <c r="K49" s="23"/>
    </row>
    <row r="50" spans="1:11">
      <c r="A50" s="8"/>
      <c r="B50" s="12"/>
      <c r="C50" s="10">
        <f t="shared" si="2"/>
        <v>4021</v>
      </c>
      <c r="D50" s="8"/>
      <c r="E50" s="11"/>
      <c r="F50" s="11"/>
      <c r="G50" s="10"/>
      <c r="H50" s="10">
        <f t="shared" si="4"/>
        <v>0</v>
      </c>
      <c r="I50" s="10"/>
      <c r="J50" s="10">
        <f t="shared" si="3"/>
        <v>4021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4021</v>
      </c>
      <c r="I51" s="20">
        <f>SUM(I1:I50)</f>
        <v>0</v>
      </c>
      <c r="J51" s="20">
        <f>H51-I51</f>
        <v>4021</v>
      </c>
      <c r="K51" s="25"/>
    </row>
  </sheetData>
  <autoFilter ref="A3:O113"/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M40" sqref="M40"/>
    </sheetView>
  </sheetViews>
  <sheetFormatPr defaultRowHeight="14.25"/>
  <cols>
    <col min="1" max="1" width="9.125" style="2" customWidth="1"/>
    <col min="2" max="2" width="11.5" style="5" customWidth="1"/>
    <col min="3" max="3" width="12.875" style="65" customWidth="1"/>
    <col min="4" max="4" width="20.75" style="2" customWidth="1"/>
    <col min="5" max="5" width="6.875" style="2" customWidth="1"/>
    <col min="6" max="6" width="5.625" style="2" customWidth="1"/>
    <col min="7" max="7" width="9.75" style="65" customWidth="1"/>
    <col min="8" max="8" width="11.5" style="65" customWidth="1"/>
    <col min="9" max="9" width="12.125" style="65" customWidth="1"/>
    <col min="10" max="10" width="12.875" style="65" customWidth="1"/>
    <col min="11" max="11" width="21.75" style="7" customWidth="1"/>
    <col min="12" max="16384" width="9" style="34"/>
  </cols>
  <sheetData>
    <row r="1" spans="1:11" ht="20.25">
      <c r="A1" s="429" t="s">
        <v>680</v>
      </c>
      <c r="B1" s="403"/>
      <c r="C1" s="404"/>
      <c r="D1" s="429"/>
      <c r="E1" s="429"/>
      <c r="F1" s="429"/>
      <c r="G1" s="404"/>
      <c r="H1" s="404"/>
      <c r="I1" s="404"/>
      <c r="J1" s="404"/>
    </row>
    <row r="2" spans="1:11">
      <c r="A2" s="408" t="s">
        <v>1</v>
      </c>
      <c r="B2" s="410" t="s">
        <v>331</v>
      </c>
      <c r="C2" s="412" t="s">
        <v>356</v>
      </c>
      <c r="D2" s="408" t="s">
        <v>332</v>
      </c>
      <c r="E2" s="27" t="s">
        <v>333</v>
      </c>
      <c r="F2" s="406" t="s">
        <v>334</v>
      </c>
      <c r="G2" s="407"/>
      <c r="H2" s="407"/>
      <c r="I2" s="69" t="s">
        <v>329</v>
      </c>
      <c r="J2" s="412" t="s">
        <v>335</v>
      </c>
      <c r="K2" s="449" t="s">
        <v>396</v>
      </c>
    </row>
    <row r="3" spans="1:11">
      <c r="A3" s="409"/>
      <c r="B3" s="411"/>
      <c r="C3" s="413"/>
      <c r="D3" s="409"/>
      <c r="E3" s="29"/>
      <c r="F3" s="11" t="s">
        <v>336</v>
      </c>
      <c r="G3" s="69" t="s">
        <v>337</v>
      </c>
      <c r="H3" s="69" t="s">
        <v>338</v>
      </c>
      <c r="I3" s="69" t="s">
        <v>338</v>
      </c>
      <c r="J3" s="413"/>
      <c r="K3" s="449"/>
    </row>
    <row r="4" spans="1:11">
      <c r="A4" s="8">
        <v>10653</v>
      </c>
      <c r="B4" s="9">
        <v>44247</v>
      </c>
      <c r="C4" s="69">
        <v>0</v>
      </c>
      <c r="D4" s="8" t="s">
        <v>440</v>
      </c>
      <c r="E4" s="11">
        <v>18</v>
      </c>
      <c r="F4" s="11">
        <v>20</v>
      </c>
      <c r="G4" s="69">
        <v>45</v>
      </c>
      <c r="H4" s="69">
        <f>F4*G4</f>
        <v>900</v>
      </c>
      <c r="I4" s="69"/>
      <c r="J4" s="69">
        <f t="shared" ref="J4:J50" si="0">C4+H4-I4</f>
        <v>900</v>
      </c>
      <c r="K4" s="23" t="s">
        <v>681</v>
      </c>
    </row>
    <row r="5" spans="1:11">
      <c r="A5" s="8">
        <v>10653</v>
      </c>
      <c r="B5" s="9">
        <v>44247</v>
      </c>
      <c r="C5" s="69">
        <f>J4</f>
        <v>900</v>
      </c>
      <c r="D5" s="8" t="s">
        <v>440</v>
      </c>
      <c r="E5" s="11">
        <v>18</v>
      </c>
      <c r="F5" s="11">
        <v>20</v>
      </c>
      <c r="G5" s="69">
        <v>45</v>
      </c>
      <c r="H5" s="69">
        <f>F5*G5</f>
        <v>900</v>
      </c>
      <c r="I5" s="69"/>
      <c r="J5" s="69">
        <f t="shared" si="0"/>
        <v>1800</v>
      </c>
      <c r="K5" s="23" t="s">
        <v>681</v>
      </c>
    </row>
    <row r="6" spans="1:11">
      <c r="A6" s="8">
        <v>10806</v>
      </c>
      <c r="B6" s="9">
        <v>44342</v>
      </c>
      <c r="C6" s="69">
        <f>J5</f>
        <v>1800</v>
      </c>
      <c r="D6" s="8" t="s">
        <v>440</v>
      </c>
      <c r="E6" s="11">
        <v>18</v>
      </c>
      <c r="F6" s="11">
        <v>40</v>
      </c>
      <c r="G6" s="69">
        <v>45</v>
      </c>
      <c r="H6" s="69">
        <f>F6*G6</f>
        <v>1800</v>
      </c>
      <c r="I6" s="69"/>
      <c r="J6" s="69">
        <f t="shared" si="0"/>
        <v>3600</v>
      </c>
      <c r="K6" s="23"/>
    </row>
    <row r="7" spans="1:11">
      <c r="A7" s="194">
        <v>10912</v>
      </c>
      <c r="B7" s="9">
        <v>44406</v>
      </c>
      <c r="C7" s="69">
        <f>J6</f>
        <v>3600</v>
      </c>
      <c r="D7" s="8" t="s">
        <v>440</v>
      </c>
      <c r="E7" s="11">
        <v>18</v>
      </c>
      <c r="F7" s="11">
        <v>20</v>
      </c>
      <c r="G7" s="69">
        <v>45</v>
      </c>
      <c r="H7" s="69">
        <f>F7*G7</f>
        <v>900</v>
      </c>
      <c r="I7" s="69"/>
      <c r="J7" s="69">
        <f t="shared" si="0"/>
        <v>4500</v>
      </c>
      <c r="K7" s="23" t="s">
        <v>681</v>
      </c>
    </row>
    <row r="8" spans="1:11">
      <c r="A8" s="194">
        <v>10912</v>
      </c>
      <c r="B8" s="9">
        <v>44406</v>
      </c>
      <c r="C8" s="69">
        <f>J7</f>
        <v>4500</v>
      </c>
      <c r="D8" s="8" t="s">
        <v>440</v>
      </c>
      <c r="E8" s="11">
        <v>18</v>
      </c>
      <c r="F8" s="11">
        <v>20</v>
      </c>
      <c r="G8" s="69">
        <v>45</v>
      </c>
      <c r="H8" s="69">
        <f>F8*G8</f>
        <v>900</v>
      </c>
      <c r="I8" s="69"/>
      <c r="J8" s="69">
        <f t="shared" si="0"/>
        <v>5400</v>
      </c>
      <c r="K8" s="23" t="s">
        <v>681</v>
      </c>
    </row>
    <row r="9" spans="1:11">
      <c r="A9" s="194"/>
      <c r="B9" s="9">
        <v>44358</v>
      </c>
      <c r="C9" s="69">
        <f t="shared" ref="C9:C28" si="1">J8</f>
        <v>5400</v>
      </c>
      <c r="D9" s="8" t="s">
        <v>682</v>
      </c>
      <c r="E9" s="11"/>
      <c r="F9" s="11"/>
      <c r="G9" s="69"/>
      <c r="H9" s="69">
        <f t="shared" ref="H9:H28" si="2">F9*G9</f>
        <v>0</v>
      </c>
      <c r="I9" s="69">
        <v>3600</v>
      </c>
      <c r="J9" s="69">
        <f t="shared" si="0"/>
        <v>1800</v>
      </c>
      <c r="K9" s="23"/>
    </row>
    <row r="10" spans="1:11">
      <c r="A10" s="14"/>
      <c r="B10" s="9"/>
      <c r="C10" s="69">
        <f t="shared" si="1"/>
        <v>1800</v>
      </c>
      <c r="D10" s="8"/>
      <c r="E10" s="11"/>
      <c r="F10" s="11"/>
      <c r="G10" s="69"/>
      <c r="H10" s="69">
        <f t="shared" si="2"/>
        <v>0</v>
      </c>
      <c r="I10" s="69"/>
      <c r="J10" s="69">
        <f t="shared" si="0"/>
        <v>1800</v>
      </c>
      <c r="K10" s="23"/>
    </row>
    <row r="11" spans="1:11">
      <c r="A11" s="194"/>
      <c r="B11" s="9"/>
      <c r="C11" s="69">
        <f t="shared" si="1"/>
        <v>1800</v>
      </c>
      <c r="D11" s="8"/>
      <c r="E11" s="11"/>
      <c r="F11" s="11"/>
      <c r="G11" s="69"/>
      <c r="H11" s="69">
        <f t="shared" si="2"/>
        <v>0</v>
      </c>
      <c r="I11" s="69"/>
      <c r="J11" s="69">
        <f t="shared" si="0"/>
        <v>1800</v>
      </c>
      <c r="K11" s="23"/>
    </row>
    <row r="12" spans="1:11">
      <c r="A12" s="14"/>
      <c r="B12" s="9"/>
      <c r="C12" s="69">
        <f t="shared" si="1"/>
        <v>1800</v>
      </c>
      <c r="D12" s="8"/>
      <c r="E12" s="11"/>
      <c r="F12" s="11"/>
      <c r="G12" s="69"/>
      <c r="H12" s="69">
        <f t="shared" si="2"/>
        <v>0</v>
      </c>
      <c r="I12" s="69"/>
      <c r="J12" s="69">
        <f t="shared" si="0"/>
        <v>1800</v>
      </c>
      <c r="K12" s="23"/>
    </row>
    <row r="13" spans="1:11">
      <c r="A13" s="194"/>
      <c r="B13" s="9"/>
      <c r="C13" s="69">
        <f t="shared" si="1"/>
        <v>1800</v>
      </c>
      <c r="D13" s="8"/>
      <c r="E13" s="11"/>
      <c r="F13" s="11"/>
      <c r="G13" s="69"/>
      <c r="H13" s="69">
        <f t="shared" si="2"/>
        <v>0</v>
      </c>
      <c r="I13" s="69"/>
      <c r="J13" s="69">
        <f t="shared" si="0"/>
        <v>1800</v>
      </c>
      <c r="K13" s="23"/>
    </row>
    <row r="14" spans="1:11">
      <c r="A14" s="14"/>
      <c r="B14" s="9"/>
      <c r="C14" s="69">
        <f t="shared" si="1"/>
        <v>1800</v>
      </c>
      <c r="D14" s="8"/>
      <c r="E14" s="11"/>
      <c r="F14" s="11"/>
      <c r="G14" s="69"/>
      <c r="H14" s="69">
        <f t="shared" si="2"/>
        <v>0</v>
      </c>
      <c r="I14" s="69"/>
      <c r="J14" s="69">
        <f t="shared" si="0"/>
        <v>1800</v>
      </c>
      <c r="K14" s="23"/>
    </row>
    <row r="15" spans="1:11">
      <c r="A15" s="194"/>
      <c r="B15" s="9"/>
      <c r="C15" s="69">
        <f t="shared" si="1"/>
        <v>1800</v>
      </c>
      <c r="D15" s="8"/>
      <c r="E15" s="11"/>
      <c r="F15" s="11"/>
      <c r="G15" s="69"/>
      <c r="H15" s="69">
        <f t="shared" si="2"/>
        <v>0</v>
      </c>
      <c r="I15" s="69"/>
      <c r="J15" s="69">
        <f t="shared" si="0"/>
        <v>1800</v>
      </c>
      <c r="K15" s="23"/>
    </row>
    <row r="16" spans="1:11">
      <c r="A16" s="14"/>
      <c r="B16" s="9"/>
      <c r="C16" s="69">
        <f t="shared" si="1"/>
        <v>1800</v>
      </c>
      <c r="D16" s="8"/>
      <c r="E16" s="11"/>
      <c r="F16" s="11"/>
      <c r="G16" s="69"/>
      <c r="H16" s="69">
        <f t="shared" si="2"/>
        <v>0</v>
      </c>
      <c r="I16" s="69"/>
      <c r="J16" s="69">
        <f t="shared" si="0"/>
        <v>1800</v>
      </c>
      <c r="K16" s="23"/>
    </row>
    <row r="17" spans="1:11">
      <c r="A17" s="194"/>
      <c r="B17" s="9"/>
      <c r="C17" s="69">
        <f t="shared" si="1"/>
        <v>1800</v>
      </c>
      <c r="D17" s="8"/>
      <c r="E17" s="11"/>
      <c r="F17" s="11"/>
      <c r="G17" s="69"/>
      <c r="H17" s="69">
        <f t="shared" si="2"/>
        <v>0</v>
      </c>
      <c r="I17" s="69"/>
      <c r="J17" s="69">
        <f t="shared" si="0"/>
        <v>1800</v>
      </c>
      <c r="K17" s="23"/>
    </row>
    <row r="18" spans="1:11">
      <c r="A18" s="14"/>
      <c r="B18" s="9"/>
      <c r="C18" s="69">
        <f t="shared" si="1"/>
        <v>1800</v>
      </c>
      <c r="D18" s="8"/>
      <c r="E18" s="11"/>
      <c r="F18" s="11"/>
      <c r="G18" s="69"/>
      <c r="H18" s="69">
        <f t="shared" si="2"/>
        <v>0</v>
      </c>
      <c r="I18" s="69"/>
      <c r="J18" s="69">
        <f t="shared" si="0"/>
        <v>1800</v>
      </c>
      <c r="K18" s="23"/>
    </row>
    <row r="19" spans="1:11">
      <c r="A19" s="194"/>
      <c r="B19" s="9"/>
      <c r="C19" s="69">
        <f t="shared" si="1"/>
        <v>1800</v>
      </c>
      <c r="D19" s="8"/>
      <c r="E19" s="11"/>
      <c r="F19" s="11"/>
      <c r="G19" s="69"/>
      <c r="H19" s="69">
        <f t="shared" si="2"/>
        <v>0</v>
      </c>
      <c r="I19" s="69"/>
      <c r="J19" s="69">
        <f t="shared" si="0"/>
        <v>1800</v>
      </c>
      <c r="K19" s="23"/>
    </row>
    <row r="20" spans="1:11">
      <c r="A20" s="14"/>
      <c r="B20" s="9"/>
      <c r="C20" s="69">
        <f t="shared" si="1"/>
        <v>1800</v>
      </c>
      <c r="D20" s="8"/>
      <c r="E20" s="11"/>
      <c r="F20" s="11"/>
      <c r="G20" s="69"/>
      <c r="H20" s="69">
        <f t="shared" si="2"/>
        <v>0</v>
      </c>
      <c r="I20" s="69"/>
      <c r="J20" s="69">
        <f t="shared" si="0"/>
        <v>1800</v>
      </c>
      <c r="K20" s="23"/>
    </row>
    <row r="21" spans="1:11">
      <c r="A21" s="194"/>
      <c r="B21" s="9"/>
      <c r="C21" s="69">
        <f t="shared" si="1"/>
        <v>1800</v>
      </c>
      <c r="D21" s="8"/>
      <c r="E21" s="11"/>
      <c r="F21" s="11"/>
      <c r="G21" s="69"/>
      <c r="H21" s="69">
        <f t="shared" si="2"/>
        <v>0</v>
      </c>
      <c r="I21" s="69"/>
      <c r="J21" s="69">
        <f t="shared" si="0"/>
        <v>1800</v>
      </c>
      <c r="K21" s="23"/>
    </row>
    <row r="22" spans="1:11">
      <c r="A22" s="14"/>
      <c r="B22" s="9"/>
      <c r="C22" s="69">
        <f t="shared" si="1"/>
        <v>1800</v>
      </c>
      <c r="D22" s="8"/>
      <c r="E22" s="11"/>
      <c r="F22" s="11"/>
      <c r="G22" s="69"/>
      <c r="H22" s="69">
        <f t="shared" si="2"/>
        <v>0</v>
      </c>
      <c r="I22" s="69"/>
      <c r="J22" s="69">
        <f t="shared" si="0"/>
        <v>1800</v>
      </c>
      <c r="K22" s="23"/>
    </row>
    <row r="23" spans="1:11">
      <c r="A23" s="194"/>
      <c r="B23" s="9"/>
      <c r="C23" s="69">
        <f t="shared" si="1"/>
        <v>1800</v>
      </c>
      <c r="D23" s="8"/>
      <c r="E23" s="11"/>
      <c r="F23" s="11"/>
      <c r="G23" s="69"/>
      <c r="H23" s="69">
        <f t="shared" si="2"/>
        <v>0</v>
      </c>
      <c r="I23" s="69"/>
      <c r="J23" s="69">
        <f t="shared" si="0"/>
        <v>1800</v>
      </c>
      <c r="K23" s="23"/>
    </row>
    <row r="24" spans="1:11">
      <c r="A24" s="14"/>
      <c r="B24" s="9"/>
      <c r="C24" s="69">
        <f t="shared" si="1"/>
        <v>1800</v>
      </c>
      <c r="D24" s="8"/>
      <c r="E24" s="11"/>
      <c r="F24" s="11"/>
      <c r="G24" s="69"/>
      <c r="H24" s="69">
        <f t="shared" si="2"/>
        <v>0</v>
      </c>
      <c r="I24" s="69"/>
      <c r="J24" s="69">
        <f t="shared" si="0"/>
        <v>1800</v>
      </c>
      <c r="K24" s="23"/>
    </row>
    <row r="25" spans="1:11">
      <c r="A25" s="194"/>
      <c r="B25" s="9"/>
      <c r="C25" s="69">
        <f t="shared" si="1"/>
        <v>1800</v>
      </c>
      <c r="D25" s="8"/>
      <c r="E25" s="11"/>
      <c r="F25" s="11"/>
      <c r="G25" s="69"/>
      <c r="H25" s="69">
        <f t="shared" si="2"/>
        <v>0</v>
      </c>
      <c r="I25" s="69"/>
      <c r="J25" s="69">
        <f t="shared" si="0"/>
        <v>1800</v>
      </c>
      <c r="K25" s="23"/>
    </row>
    <row r="26" spans="1:11">
      <c r="A26" s="14"/>
      <c r="B26" s="9"/>
      <c r="C26" s="69">
        <f t="shared" si="1"/>
        <v>1800</v>
      </c>
      <c r="D26" s="8"/>
      <c r="E26" s="11"/>
      <c r="F26" s="11"/>
      <c r="G26" s="69"/>
      <c r="H26" s="69">
        <f t="shared" si="2"/>
        <v>0</v>
      </c>
      <c r="I26" s="69"/>
      <c r="J26" s="69">
        <f t="shared" si="0"/>
        <v>1800</v>
      </c>
      <c r="K26" s="23"/>
    </row>
    <row r="27" spans="1:11">
      <c r="A27" s="194"/>
      <c r="B27" s="9"/>
      <c r="C27" s="69">
        <f t="shared" si="1"/>
        <v>1800</v>
      </c>
      <c r="D27" s="8"/>
      <c r="E27" s="11"/>
      <c r="F27" s="11"/>
      <c r="G27" s="69"/>
      <c r="H27" s="69">
        <f t="shared" si="2"/>
        <v>0</v>
      </c>
      <c r="I27" s="69"/>
      <c r="J27" s="69">
        <f t="shared" si="0"/>
        <v>1800</v>
      </c>
      <c r="K27" s="23"/>
    </row>
    <row r="28" spans="1:11">
      <c r="A28" s="14"/>
      <c r="B28" s="9"/>
      <c r="C28" s="69">
        <f t="shared" si="1"/>
        <v>1800</v>
      </c>
      <c r="D28" s="8"/>
      <c r="E28" s="11"/>
      <c r="F28" s="11"/>
      <c r="G28" s="69"/>
      <c r="H28" s="69">
        <f t="shared" si="2"/>
        <v>0</v>
      </c>
      <c r="I28" s="69"/>
      <c r="J28" s="69">
        <f t="shared" si="0"/>
        <v>1800</v>
      </c>
      <c r="K28" s="23"/>
    </row>
    <row r="29" spans="1:11">
      <c r="A29" s="194"/>
      <c r="B29" s="9"/>
      <c r="C29" s="69">
        <f t="shared" ref="C29:C50" si="3">J28</f>
        <v>1800</v>
      </c>
      <c r="D29" s="8"/>
      <c r="E29" s="11"/>
      <c r="F29" s="11"/>
      <c r="G29" s="69"/>
      <c r="H29" s="69">
        <f t="shared" ref="H29:H50" si="4">F29*G29</f>
        <v>0</v>
      </c>
      <c r="I29" s="69"/>
      <c r="J29" s="69">
        <f t="shared" si="0"/>
        <v>1800</v>
      </c>
      <c r="K29" s="23"/>
    </row>
    <row r="30" spans="1:11">
      <c r="A30" s="14"/>
      <c r="B30" s="9"/>
      <c r="C30" s="69">
        <f t="shared" si="3"/>
        <v>1800</v>
      </c>
      <c r="D30" s="8"/>
      <c r="E30" s="11"/>
      <c r="F30" s="11"/>
      <c r="G30" s="69"/>
      <c r="H30" s="69">
        <f t="shared" si="4"/>
        <v>0</v>
      </c>
      <c r="I30" s="69"/>
      <c r="J30" s="69">
        <f t="shared" si="0"/>
        <v>1800</v>
      </c>
      <c r="K30" s="23"/>
    </row>
    <row r="31" spans="1:11">
      <c r="A31" s="194"/>
      <c r="B31" s="9"/>
      <c r="C31" s="69">
        <f t="shared" si="3"/>
        <v>1800</v>
      </c>
      <c r="D31" s="8"/>
      <c r="E31" s="11"/>
      <c r="F31" s="11"/>
      <c r="G31" s="69"/>
      <c r="H31" s="69">
        <f t="shared" si="4"/>
        <v>0</v>
      </c>
      <c r="I31" s="69"/>
      <c r="J31" s="69">
        <f t="shared" si="0"/>
        <v>1800</v>
      </c>
      <c r="K31" s="23"/>
    </row>
    <row r="32" spans="1:11">
      <c r="A32" s="14"/>
      <c r="B32" s="9"/>
      <c r="C32" s="69">
        <f t="shared" si="3"/>
        <v>1800</v>
      </c>
      <c r="D32" s="8"/>
      <c r="E32" s="11"/>
      <c r="F32" s="11"/>
      <c r="G32" s="69"/>
      <c r="H32" s="69">
        <f t="shared" si="4"/>
        <v>0</v>
      </c>
      <c r="I32" s="69"/>
      <c r="J32" s="69">
        <f t="shared" si="0"/>
        <v>1800</v>
      </c>
      <c r="K32" s="23"/>
    </row>
    <row r="33" spans="1:11">
      <c r="A33" s="194"/>
      <c r="B33" s="9"/>
      <c r="C33" s="69">
        <f t="shared" si="3"/>
        <v>1800</v>
      </c>
      <c r="D33" s="8"/>
      <c r="E33" s="11"/>
      <c r="F33" s="11"/>
      <c r="G33" s="69"/>
      <c r="H33" s="69">
        <f t="shared" si="4"/>
        <v>0</v>
      </c>
      <c r="I33" s="69"/>
      <c r="J33" s="69">
        <f t="shared" si="0"/>
        <v>1800</v>
      </c>
      <c r="K33" s="23"/>
    </row>
    <row r="34" spans="1:11">
      <c r="A34" s="14"/>
      <c r="B34" s="9"/>
      <c r="C34" s="69">
        <f t="shared" si="3"/>
        <v>1800</v>
      </c>
      <c r="D34" s="8"/>
      <c r="E34" s="11"/>
      <c r="F34" s="11"/>
      <c r="G34" s="69"/>
      <c r="H34" s="69">
        <f t="shared" si="4"/>
        <v>0</v>
      </c>
      <c r="I34" s="69"/>
      <c r="J34" s="69">
        <f t="shared" si="0"/>
        <v>1800</v>
      </c>
      <c r="K34" s="23"/>
    </row>
    <row r="35" spans="1:11">
      <c r="A35" s="194"/>
      <c r="B35" s="9"/>
      <c r="C35" s="69">
        <f t="shared" si="3"/>
        <v>1800</v>
      </c>
      <c r="D35" s="8"/>
      <c r="E35" s="11"/>
      <c r="F35" s="11"/>
      <c r="G35" s="69"/>
      <c r="H35" s="69">
        <f t="shared" si="4"/>
        <v>0</v>
      </c>
      <c r="I35" s="69"/>
      <c r="J35" s="69">
        <f t="shared" si="0"/>
        <v>1800</v>
      </c>
      <c r="K35" s="23"/>
    </row>
    <row r="36" spans="1:11">
      <c r="A36" s="14"/>
      <c r="B36" s="9"/>
      <c r="C36" s="69">
        <f t="shared" si="3"/>
        <v>1800</v>
      </c>
      <c r="D36" s="8"/>
      <c r="E36" s="11"/>
      <c r="F36" s="11"/>
      <c r="G36" s="69"/>
      <c r="H36" s="69">
        <f t="shared" si="4"/>
        <v>0</v>
      </c>
      <c r="I36" s="69"/>
      <c r="J36" s="69">
        <f t="shared" si="0"/>
        <v>1800</v>
      </c>
      <c r="K36" s="23"/>
    </row>
    <row r="37" spans="1:11">
      <c r="A37" s="194"/>
      <c r="B37" s="9"/>
      <c r="C37" s="69">
        <f t="shared" si="3"/>
        <v>1800</v>
      </c>
      <c r="D37" s="8"/>
      <c r="E37" s="11"/>
      <c r="F37" s="11"/>
      <c r="G37" s="69"/>
      <c r="H37" s="69">
        <f t="shared" si="4"/>
        <v>0</v>
      </c>
      <c r="I37" s="69"/>
      <c r="J37" s="69">
        <f t="shared" si="0"/>
        <v>1800</v>
      </c>
      <c r="K37" s="23"/>
    </row>
    <row r="38" spans="1:11">
      <c r="A38" s="14"/>
      <c r="B38" s="9"/>
      <c r="C38" s="69">
        <f t="shared" si="3"/>
        <v>1800</v>
      </c>
      <c r="D38" s="8"/>
      <c r="E38" s="11"/>
      <c r="F38" s="11"/>
      <c r="G38" s="69"/>
      <c r="H38" s="69">
        <f t="shared" si="4"/>
        <v>0</v>
      </c>
      <c r="I38" s="69"/>
      <c r="J38" s="69">
        <f t="shared" si="0"/>
        <v>1800</v>
      </c>
      <c r="K38" s="23"/>
    </row>
    <row r="39" spans="1:11">
      <c r="A39" s="194"/>
      <c r="B39" s="9"/>
      <c r="C39" s="69">
        <f t="shared" si="3"/>
        <v>1800</v>
      </c>
      <c r="D39" s="8"/>
      <c r="E39" s="11"/>
      <c r="F39" s="11"/>
      <c r="G39" s="69"/>
      <c r="H39" s="69">
        <f t="shared" si="4"/>
        <v>0</v>
      </c>
      <c r="I39" s="69"/>
      <c r="J39" s="69">
        <f t="shared" si="0"/>
        <v>1800</v>
      </c>
      <c r="K39" s="23"/>
    </row>
    <row r="40" spans="1:11">
      <c r="A40" s="14"/>
      <c r="B40" s="9"/>
      <c r="C40" s="69">
        <f t="shared" si="3"/>
        <v>1800</v>
      </c>
      <c r="D40" s="8"/>
      <c r="E40" s="11"/>
      <c r="F40" s="11"/>
      <c r="G40" s="69"/>
      <c r="H40" s="69">
        <f t="shared" si="4"/>
        <v>0</v>
      </c>
      <c r="I40" s="69"/>
      <c r="J40" s="69">
        <f t="shared" si="0"/>
        <v>1800</v>
      </c>
      <c r="K40" s="23"/>
    </row>
    <row r="41" spans="1:11">
      <c r="A41" s="194"/>
      <c r="B41" s="9"/>
      <c r="C41" s="69">
        <f t="shared" si="3"/>
        <v>1800</v>
      </c>
      <c r="D41" s="8"/>
      <c r="E41" s="11"/>
      <c r="F41" s="11"/>
      <c r="G41" s="69"/>
      <c r="H41" s="69">
        <f t="shared" si="4"/>
        <v>0</v>
      </c>
      <c r="I41" s="69"/>
      <c r="J41" s="69">
        <f t="shared" si="0"/>
        <v>1800</v>
      </c>
      <c r="K41" s="23"/>
    </row>
    <row r="42" spans="1:11">
      <c r="A42" s="14"/>
      <c r="B42" s="9"/>
      <c r="C42" s="69">
        <f t="shared" si="3"/>
        <v>1800</v>
      </c>
      <c r="D42" s="8"/>
      <c r="E42" s="11"/>
      <c r="F42" s="11"/>
      <c r="G42" s="69"/>
      <c r="H42" s="69">
        <f t="shared" si="4"/>
        <v>0</v>
      </c>
      <c r="I42" s="69"/>
      <c r="J42" s="69">
        <f t="shared" si="0"/>
        <v>1800</v>
      </c>
      <c r="K42" s="23"/>
    </row>
    <row r="43" spans="1:11">
      <c r="A43" s="194"/>
      <c r="B43" s="9"/>
      <c r="C43" s="69">
        <f t="shared" si="3"/>
        <v>1800</v>
      </c>
      <c r="D43" s="8"/>
      <c r="E43" s="11"/>
      <c r="F43" s="11"/>
      <c r="G43" s="69"/>
      <c r="H43" s="69">
        <f t="shared" si="4"/>
        <v>0</v>
      </c>
      <c r="I43" s="69"/>
      <c r="J43" s="69">
        <f t="shared" si="0"/>
        <v>1800</v>
      </c>
      <c r="K43" s="23"/>
    </row>
    <row r="44" spans="1:11">
      <c r="A44" s="14"/>
      <c r="B44" s="9"/>
      <c r="C44" s="69">
        <f t="shared" si="3"/>
        <v>1800</v>
      </c>
      <c r="D44" s="8"/>
      <c r="E44" s="11"/>
      <c r="F44" s="11"/>
      <c r="G44" s="69"/>
      <c r="H44" s="69">
        <f t="shared" si="4"/>
        <v>0</v>
      </c>
      <c r="I44" s="69"/>
      <c r="J44" s="69">
        <f t="shared" si="0"/>
        <v>1800</v>
      </c>
      <c r="K44" s="23"/>
    </row>
    <row r="45" spans="1:11">
      <c r="A45" s="194"/>
      <c r="B45" s="9"/>
      <c r="C45" s="69">
        <f t="shared" si="3"/>
        <v>1800</v>
      </c>
      <c r="D45" s="8"/>
      <c r="E45" s="11"/>
      <c r="F45" s="11"/>
      <c r="G45" s="69"/>
      <c r="H45" s="69">
        <f t="shared" si="4"/>
        <v>0</v>
      </c>
      <c r="I45" s="69"/>
      <c r="J45" s="69">
        <f t="shared" si="0"/>
        <v>1800</v>
      </c>
      <c r="K45" s="23"/>
    </row>
    <row r="46" spans="1:11">
      <c r="A46" s="14"/>
      <c r="B46" s="9"/>
      <c r="C46" s="69">
        <f t="shared" si="3"/>
        <v>1800</v>
      </c>
      <c r="D46" s="8"/>
      <c r="E46" s="11"/>
      <c r="F46" s="11"/>
      <c r="G46" s="69"/>
      <c r="H46" s="69">
        <f t="shared" si="4"/>
        <v>0</v>
      </c>
      <c r="I46" s="69"/>
      <c r="J46" s="69">
        <f t="shared" si="0"/>
        <v>1800</v>
      </c>
      <c r="K46" s="23"/>
    </row>
    <row r="47" spans="1:11">
      <c r="A47" s="194"/>
      <c r="B47" s="9"/>
      <c r="C47" s="69">
        <f t="shared" si="3"/>
        <v>1800</v>
      </c>
      <c r="D47" s="8"/>
      <c r="E47" s="11"/>
      <c r="F47" s="11"/>
      <c r="G47" s="69"/>
      <c r="H47" s="69">
        <f t="shared" si="4"/>
        <v>0</v>
      </c>
      <c r="I47" s="69"/>
      <c r="J47" s="69">
        <f t="shared" si="0"/>
        <v>1800</v>
      </c>
      <c r="K47" s="23"/>
    </row>
    <row r="48" spans="1:11">
      <c r="A48" s="14"/>
      <c r="B48" s="9"/>
      <c r="C48" s="69">
        <f t="shared" si="3"/>
        <v>1800</v>
      </c>
      <c r="D48" s="8"/>
      <c r="E48" s="11"/>
      <c r="F48" s="11"/>
      <c r="G48" s="69"/>
      <c r="H48" s="69">
        <f t="shared" si="4"/>
        <v>0</v>
      </c>
      <c r="I48" s="69"/>
      <c r="J48" s="69">
        <f t="shared" si="0"/>
        <v>1800</v>
      </c>
      <c r="K48" s="23"/>
    </row>
    <row r="49" spans="1:11">
      <c r="A49" s="194"/>
      <c r="B49" s="9"/>
      <c r="C49" s="69">
        <f t="shared" si="3"/>
        <v>1800</v>
      </c>
      <c r="D49" s="8"/>
      <c r="E49" s="11"/>
      <c r="F49" s="11"/>
      <c r="G49" s="69"/>
      <c r="H49" s="69">
        <f t="shared" si="4"/>
        <v>0</v>
      </c>
      <c r="I49" s="69"/>
      <c r="J49" s="69">
        <f t="shared" si="0"/>
        <v>1800</v>
      </c>
      <c r="K49" s="23"/>
    </row>
    <row r="50" spans="1:11">
      <c r="A50" s="14"/>
      <c r="B50" s="9"/>
      <c r="C50" s="69">
        <f t="shared" si="3"/>
        <v>1800</v>
      </c>
      <c r="D50" s="8"/>
      <c r="E50" s="11"/>
      <c r="F50" s="11"/>
      <c r="G50" s="69"/>
      <c r="H50" s="69">
        <f t="shared" si="4"/>
        <v>0</v>
      </c>
      <c r="I50" s="69"/>
      <c r="J50" s="69">
        <f t="shared" si="0"/>
        <v>1800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5400</v>
      </c>
      <c r="I51" s="20">
        <f>SUM(I1:I50)</f>
        <v>3600</v>
      </c>
      <c r="J51" s="20">
        <f>H51-I51</f>
        <v>1800</v>
      </c>
      <c r="K51" s="25"/>
    </row>
  </sheetData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A51" sqref="A51:IV51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"/>
  <sheetViews>
    <sheetView zoomScaleSheetLayoutView="100" workbookViewId="0">
      <pane ySplit="3" topLeftCell="A14" activePane="bottomLeft" state="frozen"/>
      <selection pane="bottomLeft" activeCell="J48" sqref="J48"/>
    </sheetView>
  </sheetViews>
  <sheetFormatPr defaultRowHeight="14.25"/>
  <cols>
    <col min="1" max="1" width="7" style="158" customWidth="1"/>
    <col min="2" max="2" width="11.875" style="159" customWidth="1"/>
    <col min="3" max="3" width="15.375" style="160" customWidth="1"/>
    <col min="4" max="4" width="27" style="158" customWidth="1"/>
    <col min="5" max="5" width="6.75" style="158" customWidth="1"/>
    <col min="6" max="6" width="5.375" style="158" customWidth="1"/>
    <col min="7" max="8" width="13.875" style="160" customWidth="1"/>
    <col min="9" max="9" width="13.625" style="160" customWidth="1"/>
    <col min="10" max="10" width="15.375" style="160" customWidth="1"/>
    <col min="11" max="11" width="24.625" style="156" customWidth="1"/>
    <col min="12" max="12" width="13.375" style="161" customWidth="1"/>
    <col min="13" max="16384" width="9" style="161"/>
  </cols>
  <sheetData>
    <row r="1" spans="1:11" ht="33.75" customHeight="1">
      <c r="A1" s="489" t="s">
        <v>683</v>
      </c>
      <c r="B1" s="490"/>
      <c r="C1" s="491"/>
      <c r="D1" s="489"/>
      <c r="E1" s="489"/>
      <c r="F1" s="489"/>
      <c r="G1" s="491"/>
      <c r="H1" s="491"/>
      <c r="I1" s="491"/>
      <c r="J1" s="491"/>
    </row>
    <row r="2" spans="1:11" s="155" customFormat="1" ht="13.5">
      <c r="A2" s="494" t="s">
        <v>1</v>
      </c>
      <c r="B2" s="495" t="s">
        <v>331</v>
      </c>
      <c r="C2" s="493" t="s">
        <v>356</v>
      </c>
      <c r="D2" s="492" t="s">
        <v>332</v>
      </c>
      <c r="E2" s="492" t="s">
        <v>333</v>
      </c>
      <c r="F2" s="492" t="s">
        <v>334</v>
      </c>
      <c r="G2" s="493"/>
      <c r="H2" s="493"/>
      <c r="I2" s="164"/>
      <c r="J2" s="493" t="s">
        <v>335</v>
      </c>
      <c r="K2" s="496" t="s">
        <v>396</v>
      </c>
    </row>
    <row r="3" spans="1:11" s="155" customFormat="1" ht="13.5">
      <c r="A3" s="494"/>
      <c r="B3" s="495"/>
      <c r="C3" s="493"/>
      <c r="D3" s="492"/>
      <c r="E3" s="492"/>
      <c r="F3" s="165" t="s">
        <v>336</v>
      </c>
      <c r="G3" s="164" t="s">
        <v>337</v>
      </c>
      <c r="H3" s="164" t="s">
        <v>338</v>
      </c>
      <c r="I3" s="164" t="s">
        <v>338</v>
      </c>
      <c r="J3" s="493"/>
      <c r="K3" s="497"/>
    </row>
    <row r="4" spans="1:11" s="155" customFormat="1" ht="21" customHeight="1">
      <c r="A4" s="162">
        <v>10691</v>
      </c>
      <c r="B4" s="163">
        <v>44279</v>
      </c>
      <c r="C4" s="164">
        <v>0</v>
      </c>
      <c r="D4" s="166" t="s">
        <v>550</v>
      </c>
      <c r="E4" s="167">
        <v>75</v>
      </c>
      <c r="F4" s="167">
        <v>138</v>
      </c>
      <c r="G4" s="168">
        <v>150</v>
      </c>
      <c r="H4" s="164">
        <f>F4*G4</f>
        <v>20700</v>
      </c>
      <c r="I4" s="164"/>
      <c r="J4" s="164">
        <f t="shared" ref="J4:J11" si="0">C4+H4-I4</f>
        <v>20700</v>
      </c>
      <c r="K4" s="187" t="s">
        <v>684</v>
      </c>
    </row>
    <row r="5" spans="1:11" s="155" customFormat="1" ht="21" customHeight="1">
      <c r="A5" s="162">
        <v>10691</v>
      </c>
      <c r="B5" s="163">
        <v>44279</v>
      </c>
      <c r="C5" s="164">
        <f>J4</f>
        <v>20700</v>
      </c>
      <c r="D5" s="169" t="s">
        <v>685</v>
      </c>
      <c r="E5" s="170">
        <v>75</v>
      </c>
      <c r="F5" s="170">
        <v>20</v>
      </c>
      <c r="G5" s="171">
        <v>150</v>
      </c>
      <c r="H5" s="164">
        <f>F5*G5</f>
        <v>3000</v>
      </c>
      <c r="I5" s="164"/>
      <c r="J5" s="164">
        <f t="shared" si="0"/>
        <v>23700</v>
      </c>
      <c r="K5" s="187"/>
    </row>
    <row r="6" spans="1:11" s="156" customFormat="1" ht="24" customHeight="1">
      <c r="A6" s="172">
        <v>10692</v>
      </c>
      <c r="B6" s="173">
        <v>44280</v>
      </c>
      <c r="C6" s="174">
        <f>J5</f>
        <v>23700</v>
      </c>
      <c r="D6" s="175" t="s">
        <v>685</v>
      </c>
      <c r="E6" s="176">
        <v>75</v>
      </c>
      <c r="F6" s="176">
        <v>153</v>
      </c>
      <c r="G6" s="177">
        <v>150</v>
      </c>
      <c r="H6" s="174">
        <f>F6*G6</f>
        <v>22950</v>
      </c>
      <c r="I6" s="174"/>
      <c r="J6" s="174">
        <f t="shared" si="0"/>
        <v>46650</v>
      </c>
      <c r="K6" s="188" t="s">
        <v>686</v>
      </c>
    </row>
    <row r="7" spans="1:11" s="156" customFormat="1" ht="21" customHeight="1">
      <c r="A7" s="172">
        <v>10692</v>
      </c>
      <c r="B7" s="173">
        <v>44280</v>
      </c>
      <c r="C7" s="174">
        <f>J6</f>
        <v>46650</v>
      </c>
      <c r="D7" s="175" t="s">
        <v>651</v>
      </c>
      <c r="E7" s="176">
        <v>25</v>
      </c>
      <c r="F7" s="176">
        <v>10</v>
      </c>
      <c r="G7" s="177">
        <v>150</v>
      </c>
      <c r="H7" s="174">
        <f>F7*G7</f>
        <v>1500</v>
      </c>
      <c r="I7" s="174"/>
      <c r="J7" s="174">
        <f t="shared" si="0"/>
        <v>48150</v>
      </c>
      <c r="K7" s="188" t="s">
        <v>687</v>
      </c>
    </row>
    <row r="8" spans="1:11" s="155" customFormat="1">
      <c r="A8" s="178">
        <v>10733</v>
      </c>
      <c r="B8" s="163">
        <v>44302</v>
      </c>
      <c r="C8" s="164">
        <f t="shared" ref="C8:C42" si="1">J7</f>
        <v>48150</v>
      </c>
      <c r="D8" s="162" t="s">
        <v>688</v>
      </c>
      <c r="E8" s="165">
        <v>75</v>
      </c>
      <c r="F8" s="165">
        <v>30</v>
      </c>
      <c r="G8" s="164">
        <v>150</v>
      </c>
      <c r="H8" s="174">
        <f t="shared" ref="H8:H25" si="2">F8*G8</f>
        <v>4500</v>
      </c>
      <c r="I8" s="189"/>
      <c r="J8" s="174">
        <f t="shared" si="0"/>
        <v>52650</v>
      </c>
      <c r="K8" s="187"/>
    </row>
    <row r="9" spans="1:11" s="155" customFormat="1">
      <c r="A9" s="178">
        <v>10733</v>
      </c>
      <c r="B9" s="163">
        <v>44302</v>
      </c>
      <c r="C9" s="174">
        <f t="shared" si="1"/>
        <v>52650</v>
      </c>
      <c r="D9" s="162" t="s">
        <v>689</v>
      </c>
      <c r="E9" s="165">
        <v>25</v>
      </c>
      <c r="F9" s="165">
        <v>8</v>
      </c>
      <c r="G9" s="164">
        <v>150</v>
      </c>
      <c r="H9" s="174">
        <f t="shared" si="2"/>
        <v>1200</v>
      </c>
      <c r="I9" s="189"/>
      <c r="J9" s="174">
        <f t="shared" si="0"/>
        <v>53850</v>
      </c>
      <c r="K9" s="190"/>
    </row>
    <row r="10" spans="1:11" s="157" customFormat="1">
      <c r="A10" s="179">
        <v>10758</v>
      </c>
      <c r="B10" s="180">
        <v>44315</v>
      </c>
      <c r="C10" s="174">
        <f t="shared" si="1"/>
        <v>53850</v>
      </c>
      <c r="D10" s="166" t="s">
        <v>688</v>
      </c>
      <c r="E10" s="167">
        <v>75</v>
      </c>
      <c r="F10" s="167">
        <v>40</v>
      </c>
      <c r="G10" s="168">
        <v>150</v>
      </c>
      <c r="H10" s="174">
        <f t="shared" si="2"/>
        <v>6000</v>
      </c>
      <c r="I10" s="189"/>
      <c r="J10" s="174">
        <f t="shared" si="0"/>
        <v>59850</v>
      </c>
      <c r="K10" s="188" t="s">
        <v>686</v>
      </c>
    </row>
    <row r="11" spans="1:11" s="155" customFormat="1">
      <c r="A11" s="179">
        <v>10758</v>
      </c>
      <c r="B11" s="180">
        <v>44315</v>
      </c>
      <c r="C11" s="164">
        <f t="shared" si="1"/>
        <v>59850</v>
      </c>
      <c r="D11" s="166" t="s">
        <v>690</v>
      </c>
      <c r="E11" s="167">
        <v>75</v>
      </c>
      <c r="F11" s="167">
        <v>40</v>
      </c>
      <c r="G11" s="168">
        <v>150</v>
      </c>
      <c r="H11" s="174">
        <f t="shared" si="2"/>
        <v>6000</v>
      </c>
      <c r="I11" s="189"/>
      <c r="J11" s="174">
        <f t="shared" si="0"/>
        <v>65850</v>
      </c>
      <c r="K11" s="188" t="s">
        <v>691</v>
      </c>
    </row>
    <row r="12" spans="1:11" s="155" customFormat="1">
      <c r="A12" s="178">
        <v>10767</v>
      </c>
      <c r="B12" s="163">
        <v>44317</v>
      </c>
      <c r="C12" s="174">
        <f t="shared" si="1"/>
        <v>65850</v>
      </c>
      <c r="D12" s="169" t="s">
        <v>688</v>
      </c>
      <c r="E12" s="170">
        <v>75</v>
      </c>
      <c r="F12" s="170">
        <v>50</v>
      </c>
      <c r="G12" s="171">
        <v>150</v>
      </c>
      <c r="H12" s="174">
        <f t="shared" si="2"/>
        <v>7500</v>
      </c>
      <c r="I12" s="189"/>
      <c r="J12" s="174">
        <f t="shared" ref="J12:J41" si="3">C12+H12-I12</f>
        <v>73350</v>
      </c>
      <c r="K12" s="190"/>
    </row>
    <row r="13" spans="1:11" s="155" customFormat="1">
      <c r="A13" s="178">
        <v>10767</v>
      </c>
      <c r="B13" s="163">
        <v>44317</v>
      </c>
      <c r="C13" s="174">
        <f t="shared" si="1"/>
        <v>73350</v>
      </c>
      <c r="D13" s="169" t="s">
        <v>690</v>
      </c>
      <c r="E13" s="170">
        <v>75</v>
      </c>
      <c r="F13" s="170">
        <v>50</v>
      </c>
      <c r="G13" s="171">
        <v>150</v>
      </c>
      <c r="H13" s="174">
        <f t="shared" si="2"/>
        <v>7500</v>
      </c>
      <c r="I13" s="164"/>
      <c r="J13" s="174">
        <f t="shared" si="3"/>
        <v>80850</v>
      </c>
      <c r="K13" s="190"/>
    </row>
    <row r="14" spans="1:11" s="155" customFormat="1">
      <c r="A14" s="162">
        <v>10773</v>
      </c>
      <c r="B14" s="163">
        <v>44324</v>
      </c>
      <c r="C14" s="164">
        <f t="shared" si="1"/>
        <v>80850</v>
      </c>
      <c r="D14" s="169" t="s">
        <v>550</v>
      </c>
      <c r="E14" s="170">
        <v>75</v>
      </c>
      <c r="F14" s="170">
        <v>50</v>
      </c>
      <c r="G14" s="171">
        <v>150</v>
      </c>
      <c r="H14" s="174">
        <f t="shared" si="2"/>
        <v>7500</v>
      </c>
      <c r="I14" s="164"/>
      <c r="J14" s="174">
        <f t="shared" si="3"/>
        <v>88350</v>
      </c>
      <c r="K14" s="190"/>
    </row>
    <row r="15" spans="1:11" s="155" customFormat="1">
      <c r="A15" s="162">
        <v>10773</v>
      </c>
      <c r="B15" s="163">
        <v>44324</v>
      </c>
      <c r="C15" s="174">
        <f t="shared" si="1"/>
        <v>88350</v>
      </c>
      <c r="D15" s="169" t="s">
        <v>692</v>
      </c>
      <c r="E15" s="170">
        <v>25</v>
      </c>
      <c r="F15" s="170">
        <v>2</v>
      </c>
      <c r="G15" s="171">
        <v>150</v>
      </c>
      <c r="H15" s="174">
        <f t="shared" si="2"/>
        <v>300</v>
      </c>
      <c r="I15" s="164"/>
      <c r="J15" s="174">
        <f t="shared" si="3"/>
        <v>88650</v>
      </c>
      <c r="K15" s="190"/>
    </row>
    <row r="16" spans="1:11" s="155" customFormat="1">
      <c r="A16" s="162">
        <v>10773</v>
      </c>
      <c r="B16" s="163">
        <v>44324</v>
      </c>
      <c r="C16" s="174">
        <f t="shared" si="1"/>
        <v>88650</v>
      </c>
      <c r="D16" s="166" t="s">
        <v>399</v>
      </c>
      <c r="E16" s="167">
        <v>25</v>
      </c>
      <c r="F16" s="167">
        <v>10</v>
      </c>
      <c r="G16" s="168">
        <v>150</v>
      </c>
      <c r="H16" s="174">
        <f t="shared" si="2"/>
        <v>1500</v>
      </c>
      <c r="I16" s="164"/>
      <c r="J16" s="174">
        <f t="shared" si="3"/>
        <v>90150</v>
      </c>
      <c r="K16" s="190" t="s">
        <v>687</v>
      </c>
    </row>
    <row r="17" spans="1:11" s="155" customFormat="1">
      <c r="A17" s="178">
        <v>10788</v>
      </c>
      <c r="B17" s="163">
        <v>44330</v>
      </c>
      <c r="C17" s="164">
        <f t="shared" si="1"/>
        <v>90150</v>
      </c>
      <c r="D17" s="166" t="s">
        <v>550</v>
      </c>
      <c r="E17" s="167">
        <v>75</v>
      </c>
      <c r="F17" s="167">
        <v>40</v>
      </c>
      <c r="G17" s="168">
        <v>150</v>
      </c>
      <c r="H17" s="174">
        <f t="shared" si="2"/>
        <v>6000</v>
      </c>
      <c r="I17" s="164"/>
      <c r="J17" s="174">
        <f t="shared" si="3"/>
        <v>96150</v>
      </c>
      <c r="K17" s="187" t="s">
        <v>693</v>
      </c>
    </row>
    <row r="18" spans="1:11" s="155" customFormat="1">
      <c r="A18" s="178">
        <v>10788</v>
      </c>
      <c r="B18" s="163">
        <v>44330</v>
      </c>
      <c r="C18" s="174">
        <f t="shared" si="1"/>
        <v>96150</v>
      </c>
      <c r="D18" s="166" t="s">
        <v>688</v>
      </c>
      <c r="E18" s="167">
        <v>75</v>
      </c>
      <c r="F18" s="167">
        <v>30</v>
      </c>
      <c r="G18" s="168">
        <v>150</v>
      </c>
      <c r="H18" s="174">
        <f t="shared" si="2"/>
        <v>4500</v>
      </c>
      <c r="I18" s="164"/>
      <c r="J18" s="174">
        <f t="shared" si="3"/>
        <v>100650</v>
      </c>
      <c r="K18" s="188" t="s">
        <v>694</v>
      </c>
    </row>
    <row r="19" spans="1:11" s="155" customFormat="1">
      <c r="A19" s="178">
        <v>10795</v>
      </c>
      <c r="B19" s="163">
        <v>44333</v>
      </c>
      <c r="C19" s="174">
        <f t="shared" si="1"/>
        <v>100650</v>
      </c>
      <c r="D19" s="162" t="s">
        <v>408</v>
      </c>
      <c r="E19" s="165">
        <v>25</v>
      </c>
      <c r="F19" s="165">
        <v>2</v>
      </c>
      <c r="G19" s="164">
        <v>150</v>
      </c>
      <c r="H19" s="174">
        <f t="shared" si="2"/>
        <v>300</v>
      </c>
      <c r="I19" s="164"/>
      <c r="J19" s="174">
        <f t="shared" si="3"/>
        <v>100950</v>
      </c>
      <c r="K19" s="190" t="s">
        <v>405</v>
      </c>
    </row>
    <row r="20" spans="1:11" s="155" customFormat="1">
      <c r="A20" s="178">
        <v>10795</v>
      </c>
      <c r="B20" s="163">
        <v>44333</v>
      </c>
      <c r="C20" s="164">
        <f t="shared" si="1"/>
        <v>100950</v>
      </c>
      <c r="D20" s="166" t="s">
        <v>651</v>
      </c>
      <c r="E20" s="167">
        <v>25</v>
      </c>
      <c r="F20" s="167">
        <v>6</v>
      </c>
      <c r="G20" s="168">
        <v>150</v>
      </c>
      <c r="H20" s="174">
        <f t="shared" si="2"/>
        <v>900</v>
      </c>
      <c r="I20" s="164"/>
      <c r="J20" s="174">
        <f t="shared" si="3"/>
        <v>101850</v>
      </c>
      <c r="K20" s="190" t="s">
        <v>418</v>
      </c>
    </row>
    <row r="21" spans="1:11" s="155" customFormat="1">
      <c r="A21" s="162">
        <v>10803</v>
      </c>
      <c r="B21" s="163">
        <v>44337</v>
      </c>
      <c r="C21" s="174">
        <f t="shared" si="1"/>
        <v>101850</v>
      </c>
      <c r="D21" s="162" t="s">
        <v>695</v>
      </c>
      <c r="E21" s="165">
        <v>75</v>
      </c>
      <c r="F21" s="165">
        <v>20</v>
      </c>
      <c r="G21" s="164">
        <v>150</v>
      </c>
      <c r="H21" s="174">
        <f t="shared" si="2"/>
        <v>3000</v>
      </c>
      <c r="I21" s="164"/>
      <c r="J21" s="174">
        <f t="shared" si="3"/>
        <v>104850</v>
      </c>
      <c r="K21" s="190"/>
    </row>
    <row r="22" spans="1:11">
      <c r="A22" s="162">
        <v>10803</v>
      </c>
      <c r="B22" s="163">
        <v>44337</v>
      </c>
      <c r="C22" s="174">
        <f t="shared" si="1"/>
        <v>104850</v>
      </c>
      <c r="D22" s="172" t="s">
        <v>550</v>
      </c>
      <c r="E22" s="181">
        <v>75</v>
      </c>
      <c r="F22" s="181">
        <v>40</v>
      </c>
      <c r="G22" s="174">
        <v>150</v>
      </c>
      <c r="H22" s="174">
        <f t="shared" si="2"/>
        <v>6000</v>
      </c>
      <c r="I22" s="174"/>
      <c r="J22" s="174">
        <f t="shared" si="3"/>
        <v>110850</v>
      </c>
      <c r="K22" s="191"/>
    </row>
    <row r="23" spans="1:11">
      <c r="A23" s="181">
        <v>10809</v>
      </c>
      <c r="B23" s="173">
        <v>44344</v>
      </c>
      <c r="C23" s="164">
        <f t="shared" si="1"/>
        <v>110850</v>
      </c>
      <c r="D23" s="172" t="s">
        <v>696</v>
      </c>
      <c r="E23" s="181">
        <v>75</v>
      </c>
      <c r="F23" s="181">
        <v>12</v>
      </c>
      <c r="G23" s="174">
        <v>150</v>
      </c>
      <c r="H23" s="174">
        <f t="shared" si="2"/>
        <v>1800</v>
      </c>
      <c r="I23" s="174"/>
      <c r="J23" s="174">
        <f t="shared" si="3"/>
        <v>112650</v>
      </c>
      <c r="K23" s="191"/>
    </row>
    <row r="24" spans="1:11">
      <c r="A24" s="181">
        <v>10818</v>
      </c>
      <c r="B24" s="173">
        <v>44349</v>
      </c>
      <c r="C24" s="174">
        <f t="shared" si="1"/>
        <v>112650</v>
      </c>
      <c r="D24" s="172" t="s">
        <v>550</v>
      </c>
      <c r="E24" s="181">
        <v>75</v>
      </c>
      <c r="F24" s="181">
        <v>5</v>
      </c>
      <c r="G24" s="174">
        <v>150</v>
      </c>
      <c r="H24" s="174">
        <f t="shared" si="2"/>
        <v>750</v>
      </c>
      <c r="J24" s="174">
        <f t="shared" si="3"/>
        <v>113400</v>
      </c>
      <c r="K24" s="191"/>
    </row>
    <row r="25" spans="1:11">
      <c r="A25" s="181">
        <v>10827</v>
      </c>
      <c r="B25" s="173">
        <v>44353</v>
      </c>
      <c r="C25" s="174">
        <f t="shared" si="1"/>
        <v>113400</v>
      </c>
      <c r="D25" s="172" t="s">
        <v>550</v>
      </c>
      <c r="E25" s="181">
        <v>75</v>
      </c>
      <c r="F25" s="181">
        <v>10</v>
      </c>
      <c r="G25" s="174">
        <v>150</v>
      </c>
      <c r="H25" s="174">
        <f t="shared" si="2"/>
        <v>1500</v>
      </c>
      <c r="I25" s="174"/>
      <c r="J25" s="174">
        <f t="shared" si="3"/>
        <v>114900</v>
      </c>
      <c r="K25" s="191"/>
    </row>
    <row r="26" spans="1:11" s="156" customFormat="1" ht="20.25" customHeight="1">
      <c r="A26" s="172"/>
      <c r="B26" s="182">
        <v>44153</v>
      </c>
      <c r="C26" s="164">
        <f t="shared" si="1"/>
        <v>114900</v>
      </c>
      <c r="D26" s="183" t="s">
        <v>697</v>
      </c>
      <c r="E26" s="184" t="s">
        <v>698</v>
      </c>
      <c r="F26" s="185">
        <v>6</v>
      </c>
      <c r="G26" s="186">
        <v>610</v>
      </c>
      <c r="H26" s="186">
        <v>3660</v>
      </c>
      <c r="I26" s="174"/>
      <c r="J26" s="174">
        <f t="shared" si="3"/>
        <v>118560</v>
      </c>
      <c r="K26" s="191"/>
    </row>
    <row r="27" spans="1:11" s="156" customFormat="1" ht="20.25" customHeight="1">
      <c r="A27" s="172"/>
      <c r="B27" s="182">
        <v>44168</v>
      </c>
      <c r="C27" s="174">
        <f t="shared" si="1"/>
        <v>118560</v>
      </c>
      <c r="D27" s="183" t="s">
        <v>697</v>
      </c>
      <c r="E27" s="184" t="s">
        <v>698</v>
      </c>
      <c r="F27" s="185">
        <v>6</v>
      </c>
      <c r="G27" s="186">
        <v>610</v>
      </c>
      <c r="H27" s="186">
        <v>3660</v>
      </c>
      <c r="I27" s="174"/>
      <c r="J27" s="174">
        <f t="shared" si="3"/>
        <v>122220</v>
      </c>
      <c r="K27" s="191"/>
    </row>
    <row r="28" spans="1:11" s="156" customFormat="1" ht="20.25" customHeight="1">
      <c r="A28" s="172"/>
      <c r="B28" s="182">
        <v>44171</v>
      </c>
      <c r="C28" s="174">
        <f t="shared" si="1"/>
        <v>122220</v>
      </c>
      <c r="D28" s="183" t="s">
        <v>697</v>
      </c>
      <c r="E28" s="184" t="s">
        <v>698</v>
      </c>
      <c r="F28" s="185">
        <v>6</v>
      </c>
      <c r="G28" s="186">
        <v>610</v>
      </c>
      <c r="H28" s="186">
        <v>3660</v>
      </c>
      <c r="I28" s="174"/>
      <c r="J28" s="174">
        <f t="shared" si="3"/>
        <v>125880</v>
      </c>
      <c r="K28" s="191"/>
    </row>
    <row r="29" spans="1:11" s="156" customFormat="1" ht="20.25" customHeight="1">
      <c r="A29" s="172"/>
      <c r="B29" s="182">
        <v>44178</v>
      </c>
      <c r="C29" s="164">
        <f t="shared" si="1"/>
        <v>125880</v>
      </c>
      <c r="D29" s="183" t="s">
        <v>699</v>
      </c>
      <c r="E29" s="184" t="s">
        <v>698</v>
      </c>
      <c r="F29" s="185">
        <v>6</v>
      </c>
      <c r="G29" s="186">
        <v>610</v>
      </c>
      <c r="H29" s="186">
        <v>3660</v>
      </c>
      <c r="I29" s="174"/>
      <c r="J29" s="174">
        <f t="shared" si="3"/>
        <v>129540</v>
      </c>
      <c r="K29" s="191"/>
    </row>
    <row r="30" spans="1:11" s="156" customFormat="1" ht="20.25" customHeight="1">
      <c r="A30" s="172"/>
      <c r="B30" s="182">
        <v>44188</v>
      </c>
      <c r="C30" s="174">
        <f t="shared" si="1"/>
        <v>129540</v>
      </c>
      <c r="D30" s="183" t="s">
        <v>699</v>
      </c>
      <c r="E30" s="184" t="s">
        <v>698</v>
      </c>
      <c r="F30" s="185">
        <v>6</v>
      </c>
      <c r="G30" s="186">
        <v>610</v>
      </c>
      <c r="H30" s="186">
        <v>3660</v>
      </c>
      <c r="I30" s="192"/>
      <c r="J30" s="174">
        <f t="shared" si="3"/>
        <v>133200</v>
      </c>
      <c r="K30" s="188"/>
    </row>
    <row r="31" spans="1:11" s="156" customFormat="1" ht="20.25" customHeight="1">
      <c r="A31" s="172"/>
      <c r="B31" s="182">
        <v>44219</v>
      </c>
      <c r="C31" s="174">
        <f t="shared" si="1"/>
        <v>133200</v>
      </c>
      <c r="D31" s="183" t="s">
        <v>699</v>
      </c>
      <c r="E31" s="184" t="s">
        <v>698</v>
      </c>
      <c r="F31" s="185">
        <v>18</v>
      </c>
      <c r="G31" s="186">
        <v>610</v>
      </c>
      <c r="H31" s="186">
        <v>10980</v>
      </c>
      <c r="I31" s="174"/>
      <c r="J31" s="174">
        <f t="shared" si="3"/>
        <v>144180</v>
      </c>
      <c r="K31" s="188"/>
    </row>
    <row r="32" spans="1:11" s="156" customFormat="1" ht="20.25" customHeight="1">
      <c r="A32" s="172">
        <v>10872</v>
      </c>
      <c r="B32" s="173">
        <v>44382</v>
      </c>
      <c r="C32" s="164">
        <f t="shared" si="1"/>
        <v>144180</v>
      </c>
      <c r="D32" s="172" t="s">
        <v>690</v>
      </c>
      <c r="E32" s="181">
        <v>75</v>
      </c>
      <c r="F32" s="181">
        <v>1</v>
      </c>
      <c r="G32" s="174">
        <v>150</v>
      </c>
      <c r="H32" s="174">
        <f t="shared" ref="H32:H50" si="4">F32*G32</f>
        <v>150</v>
      </c>
      <c r="I32" s="174"/>
      <c r="J32" s="174">
        <f t="shared" si="3"/>
        <v>144330</v>
      </c>
      <c r="K32" s="188"/>
    </row>
    <row r="33" spans="1:12" s="156" customFormat="1" ht="20.25" customHeight="1">
      <c r="A33" s="172">
        <v>10872</v>
      </c>
      <c r="B33" s="173">
        <v>44382</v>
      </c>
      <c r="C33" s="174">
        <f t="shared" si="1"/>
        <v>144330</v>
      </c>
      <c r="D33" s="172" t="s">
        <v>688</v>
      </c>
      <c r="E33" s="181">
        <v>75</v>
      </c>
      <c r="F33" s="181">
        <v>1</v>
      </c>
      <c r="G33" s="174">
        <v>150</v>
      </c>
      <c r="H33" s="174">
        <f t="shared" si="4"/>
        <v>150</v>
      </c>
      <c r="I33" s="174"/>
      <c r="J33" s="174">
        <f t="shared" si="3"/>
        <v>144480</v>
      </c>
      <c r="K33" s="188"/>
    </row>
    <row r="34" spans="1:12" s="156" customFormat="1" ht="20.25" customHeight="1">
      <c r="A34" s="172">
        <v>10872</v>
      </c>
      <c r="B34" s="173">
        <v>44382</v>
      </c>
      <c r="C34" s="174">
        <f t="shared" si="1"/>
        <v>144480</v>
      </c>
      <c r="D34" s="172" t="s">
        <v>695</v>
      </c>
      <c r="E34" s="181">
        <v>75</v>
      </c>
      <c r="F34" s="181">
        <v>1</v>
      </c>
      <c r="G34" s="174">
        <v>150</v>
      </c>
      <c r="H34" s="174">
        <f t="shared" si="4"/>
        <v>150</v>
      </c>
      <c r="I34" s="174"/>
      <c r="J34" s="174">
        <f t="shared" si="3"/>
        <v>144630</v>
      </c>
      <c r="K34" s="188"/>
    </row>
    <row r="35" spans="1:12" s="156" customFormat="1" ht="20.25" customHeight="1">
      <c r="A35" s="172"/>
      <c r="B35" s="173">
        <v>44349</v>
      </c>
      <c r="C35" s="164">
        <f t="shared" si="1"/>
        <v>144630</v>
      </c>
      <c r="D35" s="172" t="s">
        <v>700</v>
      </c>
      <c r="E35" s="181"/>
      <c r="F35" s="181"/>
      <c r="G35" s="174"/>
      <c r="H35" s="174">
        <f t="shared" si="4"/>
        <v>0</v>
      </c>
      <c r="I35" s="174">
        <v>600</v>
      </c>
      <c r="J35" s="174">
        <f t="shared" si="3"/>
        <v>144030</v>
      </c>
      <c r="K35" s="188"/>
      <c r="L35" s="193"/>
    </row>
    <row r="36" spans="1:12" s="156" customFormat="1" ht="20.25" customHeight="1">
      <c r="A36" s="172"/>
      <c r="B36" s="173"/>
      <c r="C36" s="174">
        <f t="shared" si="1"/>
        <v>144030</v>
      </c>
      <c r="D36" s="172"/>
      <c r="E36" s="181"/>
      <c r="F36" s="181"/>
      <c r="G36" s="174"/>
      <c r="H36" s="174">
        <f t="shared" si="4"/>
        <v>0</v>
      </c>
      <c r="I36" s="174"/>
      <c r="J36" s="174">
        <f t="shared" si="3"/>
        <v>144030</v>
      </c>
      <c r="K36" s="188"/>
    </row>
    <row r="37" spans="1:12" s="156" customFormat="1" ht="20.25" customHeight="1">
      <c r="A37" s="172"/>
      <c r="B37" s="173"/>
      <c r="C37" s="174">
        <f t="shared" si="1"/>
        <v>144030</v>
      </c>
      <c r="D37" s="172"/>
      <c r="E37" s="181"/>
      <c r="F37" s="181"/>
      <c r="G37" s="174"/>
      <c r="H37" s="174">
        <f t="shared" si="4"/>
        <v>0</v>
      </c>
      <c r="I37" s="174"/>
      <c r="J37" s="174">
        <f t="shared" si="3"/>
        <v>144030</v>
      </c>
      <c r="K37" s="188"/>
    </row>
    <row r="38" spans="1:12" s="156" customFormat="1" ht="20.25" customHeight="1">
      <c r="A38" s="172"/>
      <c r="B38" s="173"/>
      <c r="C38" s="164">
        <f t="shared" si="1"/>
        <v>144030</v>
      </c>
      <c r="D38" s="172"/>
      <c r="E38" s="181"/>
      <c r="F38" s="181"/>
      <c r="G38" s="174"/>
      <c r="H38" s="174">
        <f t="shared" si="4"/>
        <v>0</v>
      </c>
      <c r="I38" s="174"/>
      <c r="J38" s="174">
        <f t="shared" si="3"/>
        <v>144030</v>
      </c>
      <c r="K38" s="188"/>
    </row>
    <row r="39" spans="1:12" s="156" customFormat="1" ht="20.25" customHeight="1">
      <c r="A39" s="172"/>
      <c r="B39" s="173"/>
      <c r="C39" s="174">
        <f t="shared" si="1"/>
        <v>144030</v>
      </c>
      <c r="D39" s="172"/>
      <c r="E39" s="181"/>
      <c r="F39" s="181"/>
      <c r="G39" s="174"/>
      <c r="H39" s="174">
        <f t="shared" si="4"/>
        <v>0</v>
      </c>
      <c r="I39" s="174"/>
      <c r="J39" s="174">
        <f t="shared" si="3"/>
        <v>144030</v>
      </c>
      <c r="K39" s="188"/>
    </row>
    <row r="40" spans="1:12" s="156" customFormat="1" ht="20.25" customHeight="1">
      <c r="A40" s="172"/>
      <c r="B40" s="173"/>
      <c r="C40" s="174">
        <f t="shared" si="1"/>
        <v>144030</v>
      </c>
      <c r="D40" s="172"/>
      <c r="E40" s="181"/>
      <c r="F40" s="181"/>
      <c r="G40" s="174"/>
      <c r="H40" s="174">
        <f t="shared" si="4"/>
        <v>0</v>
      </c>
      <c r="I40" s="174"/>
      <c r="J40" s="174">
        <f t="shared" si="3"/>
        <v>144030</v>
      </c>
      <c r="K40" s="188"/>
    </row>
    <row r="41" spans="1:12" s="156" customFormat="1" ht="20.25" customHeight="1">
      <c r="A41" s="172"/>
      <c r="B41" s="173"/>
      <c r="C41" s="164">
        <f t="shared" si="1"/>
        <v>144030</v>
      </c>
      <c r="D41" s="172"/>
      <c r="E41" s="181"/>
      <c r="F41" s="181"/>
      <c r="G41" s="174"/>
      <c r="H41" s="174">
        <f t="shared" si="4"/>
        <v>0</v>
      </c>
      <c r="I41" s="174"/>
      <c r="J41" s="174">
        <f t="shared" si="3"/>
        <v>144030</v>
      </c>
      <c r="K41" s="188"/>
    </row>
    <row r="42" spans="1:12" s="156" customFormat="1" ht="20.25" customHeight="1">
      <c r="A42" s="172"/>
      <c r="B42" s="173"/>
      <c r="C42" s="174">
        <f t="shared" si="1"/>
        <v>144030</v>
      </c>
      <c r="D42" s="172"/>
      <c r="E42" s="181"/>
      <c r="F42" s="181"/>
      <c r="G42" s="174"/>
      <c r="H42" s="174">
        <f t="shared" si="4"/>
        <v>0</v>
      </c>
      <c r="I42" s="174"/>
      <c r="J42" s="174">
        <f t="shared" ref="J42:J50" si="5">C42+H42-I42</f>
        <v>144030</v>
      </c>
      <c r="K42" s="188"/>
    </row>
    <row r="43" spans="1:12" s="156" customFormat="1" ht="20.25" customHeight="1">
      <c r="A43" s="172"/>
      <c r="B43" s="173"/>
      <c r="C43" s="174">
        <f t="shared" ref="C43:C50" si="6">J42</f>
        <v>144030</v>
      </c>
      <c r="D43" s="172"/>
      <c r="E43" s="181"/>
      <c r="F43" s="181"/>
      <c r="G43" s="174"/>
      <c r="H43" s="174">
        <f t="shared" si="4"/>
        <v>0</v>
      </c>
      <c r="I43" s="174"/>
      <c r="J43" s="174">
        <f t="shared" si="5"/>
        <v>144030</v>
      </c>
      <c r="K43" s="188"/>
    </row>
    <row r="44" spans="1:12" s="156" customFormat="1" ht="20.25" customHeight="1">
      <c r="A44" s="172"/>
      <c r="B44" s="173"/>
      <c r="C44" s="174">
        <f t="shared" si="6"/>
        <v>144030</v>
      </c>
      <c r="D44" s="172"/>
      <c r="E44" s="181"/>
      <c r="F44" s="181"/>
      <c r="G44" s="174"/>
      <c r="H44" s="174">
        <f t="shared" si="4"/>
        <v>0</v>
      </c>
      <c r="I44" s="174"/>
      <c r="J44" s="174">
        <f t="shared" si="5"/>
        <v>144030</v>
      </c>
      <c r="K44" s="188"/>
    </row>
    <row r="45" spans="1:12" s="156" customFormat="1" ht="20.25" customHeight="1">
      <c r="A45" s="172"/>
      <c r="B45" s="173"/>
      <c r="C45" s="174">
        <f t="shared" si="6"/>
        <v>144030</v>
      </c>
      <c r="D45" s="172"/>
      <c r="E45" s="181"/>
      <c r="F45" s="181"/>
      <c r="G45" s="174"/>
      <c r="H45" s="174">
        <f t="shared" si="4"/>
        <v>0</v>
      </c>
      <c r="I45" s="174"/>
      <c r="J45" s="174">
        <f t="shared" si="5"/>
        <v>144030</v>
      </c>
      <c r="K45" s="188"/>
    </row>
    <row r="46" spans="1:12" s="156" customFormat="1" ht="20.25" customHeight="1">
      <c r="A46" s="172"/>
      <c r="B46" s="173"/>
      <c r="C46" s="174">
        <f t="shared" si="6"/>
        <v>144030</v>
      </c>
      <c r="D46" s="172"/>
      <c r="E46" s="181"/>
      <c r="F46" s="181"/>
      <c r="G46" s="174"/>
      <c r="H46" s="174">
        <f t="shared" si="4"/>
        <v>0</v>
      </c>
      <c r="I46" s="174"/>
      <c r="J46" s="174">
        <f t="shared" si="5"/>
        <v>144030</v>
      </c>
      <c r="K46" s="188"/>
    </row>
    <row r="47" spans="1:12" s="156" customFormat="1" ht="20.25" customHeight="1">
      <c r="A47" s="172"/>
      <c r="B47" s="173"/>
      <c r="C47" s="174">
        <f t="shared" si="6"/>
        <v>144030</v>
      </c>
      <c r="D47" s="172"/>
      <c r="E47" s="181"/>
      <c r="F47" s="181"/>
      <c r="G47" s="174"/>
      <c r="H47" s="174">
        <f t="shared" si="4"/>
        <v>0</v>
      </c>
      <c r="I47" s="174"/>
      <c r="J47" s="174">
        <f t="shared" si="5"/>
        <v>144030</v>
      </c>
      <c r="K47" s="188"/>
    </row>
    <row r="48" spans="1:12" s="156" customFormat="1" ht="20.25" customHeight="1">
      <c r="A48" s="172"/>
      <c r="B48" s="173"/>
      <c r="C48" s="174">
        <f t="shared" si="6"/>
        <v>144030</v>
      </c>
      <c r="D48" s="172"/>
      <c r="E48" s="181"/>
      <c r="F48" s="181"/>
      <c r="G48" s="174"/>
      <c r="H48" s="174">
        <f t="shared" si="4"/>
        <v>0</v>
      </c>
      <c r="I48" s="174"/>
      <c r="J48" s="174">
        <f t="shared" si="5"/>
        <v>144030</v>
      </c>
      <c r="K48" s="188"/>
    </row>
    <row r="49" spans="1:11" s="156" customFormat="1" ht="20.25" customHeight="1">
      <c r="A49" s="172"/>
      <c r="B49" s="173"/>
      <c r="C49" s="174">
        <f t="shared" si="6"/>
        <v>144030</v>
      </c>
      <c r="D49" s="172"/>
      <c r="E49" s="181"/>
      <c r="F49" s="181"/>
      <c r="G49" s="174"/>
      <c r="H49" s="174">
        <f t="shared" si="4"/>
        <v>0</v>
      </c>
      <c r="I49" s="174"/>
      <c r="J49" s="174">
        <f t="shared" si="5"/>
        <v>144030</v>
      </c>
      <c r="K49" s="188"/>
    </row>
    <row r="50" spans="1:11" s="156" customFormat="1" ht="20.25" customHeight="1">
      <c r="A50" s="172"/>
      <c r="B50" s="173"/>
      <c r="C50" s="174">
        <f t="shared" si="6"/>
        <v>144030</v>
      </c>
      <c r="D50" s="172"/>
      <c r="E50" s="181"/>
      <c r="F50" s="181"/>
      <c r="G50" s="174"/>
      <c r="H50" s="174">
        <f t="shared" si="4"/>
        <v>0</v>
      </c>
      <c r="I50" s="174"/>
      <c r="J50" s="174">
        <f t="shared" si="5"/>
        <v>144030</v>
      </c>
      <c r="K50" s="188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144630</v>
      </c>
      <c r="I51" s="20">
        <f>SUM(I1:I50)</f>
        <v>600</v>
      </c>
      <c r="J51" s="20">
        <f>H51-I51</f>
        <v>144030</v>
      </c>
      <c r="K51" s="25"/>
    </row>
  </sheetData>
  <autoFilter ref="A3:K51"/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K53" sqref="K53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A51" sqref="A51:IV51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O40" sqref="O40"/>
    </sheetView>
  </sheetViews>
  <sheetFormatPr defaultRowHeight="14.25"/>
  <cols>
    <col min="1" max="1" width="8.375" style="2" customWidth="1"/>
    <col min="2" max="2" width="10.25" style="5" customWidth="1"/>
    <col min="3" max="3" width="14.125" style="30" customWidth="1"/>
    <col min="4" max="4" width="23.875" style="2" customWidth="1"/>
    <col min="5" max="5" width="7" style="2" customWidth="1"/>
    <col min="6" max="6" width="5.625" style="2" customWidth="1"/>
    <col min="7" max="7" width="9.625" style="30" customWidth="1"/>
    <col min="8" max="8" width="9.875" style="30" customWidth="1"/>
    <col min="9" max="9" width="11.375" style="30" customWidth="1"/>
    <col min="10" max="10" width="11.875" style="30" customWidth="1"/>
    <col min="11" max="11" width="9.875" style="7" customWidth="1"/>
    <col min="12" max="12" width="9" style="7" customWidth="1"/>
    <col min="13" max="16384" width="9" style="7"/>
  </cols>
  <sheetData>
    <row r="1" spans="1:11" ht="20.25">
      <c r="A1" s="429" t="s">
        <v>701</v>
      </c>
      <c r="B1" s="472"/>
      <c r="C1" s="456"/>
      <c r="D1" s="429"/>
      <c r="E1" s="429"/>
      <c r="F1" s="429"/>
      <c r="G1" s="456"/>
      <c r="H1" s="456"/>
      <c r="I1" s="456"/>
      <c r="J1" s="456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>
        <v>10877</v>
      </c>
      <c r="B4" s="12">
        <v>44385</v>
      </c>
      <c r="C4" s="10">
        <v>0</v>
      </c>
      <c r="D4" s="8" t="s">
        <v>702</v>
      </c>
      <c r="E4" s="11">
        <v>67</v>
      </c>
      <c r="F4" s="11">
        <v>2</v>
      </c>
      <c r="G4" s="10">
        <v>402</v>
      </c>
      <c r="H4" s="10">
        <f t="shared" ref="H4:H50" si="0">F4*G4</f>
        <v>804</v>
      </c>
      <c r="I4" s="22"/>
      <c r="J4" s="10">
        <f t="shared" ref="J4:J50" si="1">C4+H4-I4</f>
        <v>804</v>
      </c>
      <c r="K4" s="23" t="s">
        <v>435</v>
      </c>
    </row>
    <row r="5" spans="1:11">
      <c r="A5" s="8">
        <v>10877</v>
      </c>
      <c r="B5" s="12">
        <v>44385</v>
      </c>
      <c r="C5" s="10">
        <f t="shared" ref="C5:C50" si="2">J4</f>
        <v>804</v>
      </c>
      <c r="D5" s="8" t="s">
        <v>702</v>
      </c>
      <c r="E5" s="11">
        <v>66</v>
      </c>
      <c r="F5" s="11">
        <v>1</v>
      </c>
      <c r="G5" s="10">
        <v>396</v>
      </c>
      <c r="H5" s="10">
        <f t="shared" si="0"/>
        <v>396</v>
      </c>
      <c r="I5" s="22"/>
      <c r="J5" s="10">
        <f t="shared" si="1"/>
        <v>1200</v>
      </c>
      <c r="K5" s="23" t="s">
        <v>435</v>
      </c>
    </row>
    <row r="6" spans="1:11">
      <c r="A6" s="14">
        <v>10893</v>
      </c>
      <c r="B6" s="12">
        <v>44396</v>
      </c>
      <c r="C6" s="10">
        <f t="shared" si="2"/>
        <v>1200</v>
      </c>
      <c r="D6" s="8" t="s">
        <v>703</v>
      </c>
      <c r="E6" s="11">
        <v>25</v>
      </c>
      <c r="F6" s="11">
        <v>4</v>
      </c>
      <c r="G6" s="10">
        <v>62.5</v>
      </c>
      <c r="H6" s="10">
        <f t="shared" si="0"/>
        <v>250</v>
      </c>
      <c r="I6" s="22"/>
      <c r="J6" s="10">
        <f t="shared" si="1"/>
        <v>1450</v>
      </c>
      <c r="K6" s="23" t="s">
        <v>405</v>
      </c>
    </row>
    <row r="7" spans="1:11">
      <c r="A7" s="14">
        <v>10893</v>
      </c>
      <c r="B7" s="12">
        <v>44396</v>
      </c>
      <c r="C7" s="10">
        <f t="shared" si="2"/>
        <v>1450</v>
      </c>
      <c r="D7" s="8" t="s">
        <v>704</v>
      </c>
      <c r="E7" s="11">
        <v>20</v>
      </c>
      <c r="F7" s="11">
        <v>1</v>
      </c>
      <c r="G7" s="10">
        <v>160</v>
      </c>
      <c r="H7" s="10">
        <f t="shared" si="0"/>
        <v>160</v>
      </c>
      <c r="I7" s="22"/>
      <c r="J7" s="10">
        <f t="shared" si="1"/>
        <v>1610</v>
      </c>
      <c r="K7" s="23" t="s">
        <v>405</v>
      </c>
    </row>
    <row r="8" spans="1:11">
      <c r="A8" s="14"/>
      <c r="B8" s="12"/>
      <c r="C8" s="10">
        <f t="shared" si="2"/>
        <v>1610</v>
      </c>
      <c r="D8" s="8"/>
      <c r="E8" s="11"/>
      <c r="F8" s="11"/>
      <c r="G8" s="10"/>
      <c r="H8" s="10">
        <f t="shared" si="0"/>
        <v>0</v>
      </c>
      <c r="I8" s="22"/>
      <c r="J8" s="10">
        <f t="shared" si="1"/>
        <v>1610</v>
      </c>
      <c r="K8" s="23"/>
    </row>
    <row r="9" spans="1:11">
      <c r="A9" s="15"/>
      <c r="B9" s="12"/>
      <c r="C9" s="10">
        <f t="shared" si="2"/>
        <v>1610</v>
      </c>
      <c r="D9" s="8"/>
      <c r="E9" s="11"/>
      <c r="F9" s="11"/>
      <c r="G9" s="10"/>
      <c r="H9" s="10">
        <f t="shared" si="0"/>
        <v>0</v>
      </c>
      <c r="I9" s="22"/>
      <c r="J9" s="10">
        <f t="shared" si="1"/>
        <v>1610</v>
      </c>
      <c r="K9" s="23"/>
    </row>
    <row r="10" spans="1:11" s="1" customFormat="1">
      <c r="A10" s="15"/>
      <c r="B10" s="16"/>
      <c r="C10" s="22">
        <f t="shared" si="2"/>
        <v>1610</v>
      </c>
      <c r="D10" s="31"/>
      <c r="E10" s="32"/>
      <c r="F10" s="32"/>
      <c r="G10" s="22"/>
      <c r="H10" s="10">
        <f t="shared" si="0"/>
        <v>0</v>
      </c>
      <c r="I10" s="22"/>
      <c r="J10" s="22">
        <f t="shared" si="1"/>
        <v>1610</v>
      </c>
      <c r="K10" s="24"/>
    </row>
    <row r="11" spans="1:11">
      <c r="A11" s="14"/>
      <c r="B11" s="12"/>
      <c r="C11" s="10">
        <f t="shared" si="2"/>
        <v>1610</v>
      </c>
      <c r="D11" s="8"/>
      <c r="E11" s="11"/>
      <c r="F11" s="11"/>
      <c r="G11" s="10"/>
      <c r="H11" s="10">
        <f t="shared" si="0"/>
        <v>0</v>
      </c>
      <c r="I11" s="22"/>
      <c r="J11" s="10">
        <f t="shared" si="1"/>
        <v>1610</v>
      </c>
      <c r="K11" s="23"/>
    </row>
    <row r="12" spans="1:11">
      <c r="A12" s="14"/>
      <c r="B12" s="12"/>
      <c r="C12" s="10">
        <f t="shared" si="2"/>
        <v>1610</v>
      </c>
      <c r="D12" s="8"/>
      <c r="E12" s="11"/>
      <c r="F12" s="11"/>
      <c r="G12" s="10"/>
      <c r="H12" s="10">
        <f t="shared" si="0"/>
        <v>0</v>
      </c>
      <c r="I12" s="22"/>
      <c r="J12" s="10">
        <f t="shared" si="1"/>
        <v>1610</v>
      </c>
      <c r="K12" s="23"/>
    </row>
    <row r="13" spans="1:11">
      <c r="A13" s="14"/>
      <c r="B13" s="12"/>
      <c r="C13" s="10">
        <f t="shared" si="2"/>
        <v>1610</v>
      </c>
      <c r="D13" s="8"/>
      <c r="E13" s="11"/>
      <c r="F13" s="11"/>
      <c r="G13" s="10"/>
      <c r="H13" s="10">
        <f t="shared" si="0"/>
        <v>0</v>
      </c>
      <c r="I13" s="10"/>
      <c r="J13" s="10">
        <f t="shared" si="1"/>
        <v>1610</v>
      </c>
      <c r="K13" s="23"/>
    </row>
    <row r="14" spans="1:11">
      <c r="A14" s="8"/>
      <c r="B14" s="12"/>
      <c r="C14" s="10">
        <f t="shared" si="2"/>
        <v>1610</v>
      </c>
      <c r="D14" s="8"/>
      <c r="E14" s="11"/>
      <c r="F14" s="11"/>
      <c r="G14" s="10"/>
      <c r="H14" s="10">
        <f t="shared" si="0"/>
        <v>0</v>
      </c>
      <c r="I14" s="10"/>
      <c r="J14" s="10">
        <f t="shared" si="1"/>
        <v>1610</v>
      </c>
      <c r="K14" s="23"/>
    </row>
    <row r="15" spans="1:11">
      <c r="A15" s="8"/>
      <c r="B15" s="12"/>
      <c r="C15" s="10">
        <f t="shared" si="2"/>
        <v>1610</v>
      </c>
      <c r="D15" s="8"/>
      <c r="E15" s="11"/>
      <c r="F15" s="11"/>
      <c r="G15" s="10"/>
      <c r="H15" s="10">
        <f t="shared" si="0"/>
        <v>0</v>
      </c>
      <c r="I15" s="10"/>
      <c r="J15" s="10">
        <f t="shared" si="1"/>
        <v>1610</v>
      </c>
      <c r="K15" s="23"/>
    </row>
    <row r="16" spans="1:11">
      <c r="A16" s="8"/>
      <c r="B16" s="12"/>
      <c r="C16" s="10">
        <f t="shared" si="2"/>
        <v>1610</v>
      </c>
      <c r="D16" s="8"/>
      <c r="E16" s="11"/>
      <c r="F16" s="11"/>
      <c r="G16" s="10"/>
      <c r="H16" s="10">
        <f t="shared" si="0"/>
        <v>0</v>
      </c>
      <c r="I16" s="10"/>
      <c r="J16" s="10">
        <f t="shared" si="1"/>
        <v>1610</v>
      </c>
      <c r="K16" s="23"/>
    </row>
    <row r="17" spans="1:11">
      <c r="A17" s="14"/>
      <c r="B17" s="12"/>
      <c r="C17" s="10">
        <f t="shared" si="2"/>
        <v>1610</v>
      </c>
      <c r="D17" s="8"/>
      <c r="E17" s="11"/>
      <c r="F17" s="11"/>
      <c r="G17" s="10"/>
      <c r="H17" s="10">
        <f t="shared" si="0"/>
        <v>0</v>
      </c>
      <c r="I17" s="10"/>
      <c r="J17" s="10">
        <f t="shared" si="1"/>
        <v>1610</v>
      </c>
      <c r="K17" s="23"/>
    </row>
    <row r="18" spans="1:11">
      <c r="A18" s="14"/>
      <c r="B18" s="12"/>
      <c r="C18" s="10">
        <f t="shared" si="2"/>
        <v>1610</v>
      </c>
      <c r="D18" s="8"/>
      <c r="E18" s="11"/>
      <c r="F18" s="11"/>
      <c r="G18" s="10"/>
      <c r="H18" s="10">
        <f t="shared" si="0"/>
        <v>0</v>
      </c>
      <c r="I18" s="10"/>
      <c r="J18" s="10">
        <f t="shared" si="1"/>
        <v>1610</v>
      </c>
      <c r="K18" s="23"/>
    </row>
    <row r="19" spans="1:11">
      <c r="A19" s="14"/>
      <c r="B19" s="12"/>
      <c r="C19" s="10">
        <f t="shared" si="2"/>
        <v>1610</v>
      </c>
      <c r="D19" s="8"/>
      <c r="E19" s="11"/>
      <c r="F19" s="11"/>
      <c r="G19" s="10"/>
      <c r="H19" s="10">
        <f t="shared" si="0"/>
        <v>0</v>
      </c>
      <c r="I19" s="10"/>
      <c r="J19" s="10">
        <f t="shared" si="1"/>
        <v>1610</v>
      </c>
      <c r="K19" s="23"/>
    </row>
    <row r="20" spans="1:11">
      <c r="A20" s="8"/>
      <c r="B20" s="12"/>
      <c r="C20" s="10">
        <f t="shared" si="2"/>
        <v>1610</v>
      </c>
      <c r="D20" s="8"/>
      <c r="E20" s="11"/>
      <c r="F20" s="11"/>
      <c r="G20" s="10"/>
      <c r="H20" s="10">
        <f t="shared" si="0"/>
        <v>0</v>
      </c>
      <c r="I20" s="10"/>
      <c r="J20" s="10">
        <f t="shared" si="1"/>
        <v>1610</v>
      </c>
      <c r="K20" s="23"/>
    </row>
    <row r="21" spans="1:11">
      <c r="A21" s="8"/>
      <c r="B21" s="12"/>
      <c r="C21" s="10">
        <f t="shared" si="2"/>
        <v>1610</v>
      </c>
      <c r="D21" s="8"/>
      <c r="E21" s="11"/>
      <c r="F21" s="11"/>
      <c r="G21" s="10"/>
      <c r="H21" s="10">
        <f t="shared" si="0"/>
        <v>0</v>
      </c>
      <c r="I21" s="10"/>
      <c r="J21" s="10">
        <f t="shared" si="1"/>
        <v>1610</v>
      </c>
      <c r="K21" s="23"/>
    </row>
    <row r="22" spans="1:11">
      <c r="A22" s="8"/>
      <c r="B22" s="12"/>
      <c r="C22" s="10">
        <f t="shared" si="2"/>
        <v>1610</v>
      </c>
      <c r="D22" s="8"/>
      <c r="E22" s="11"/>
      <c r="F22" s="11"/>
      <c r="G22" s="10"/>
      <c r="H22" s="10">
        <f t="shared" si="0"/>
        <v>0</v>
      </c>
      <c r="I22" s="10"/>
      <c r="J22" s="10">
        <f t="shared" si="1"/>
        <v>1610</v>
      </c>
      <c r="K22" s="23"/>
    </row>
    <row r="23" spans="1:11">
      <c r="A23" s="8"/>
      <c r="B23" s="12"/>
      <c r="C23" s="10">
        <f t="shared" si="2"/>
        <v>1610</v>
      </c>
      <c r="D23" s="8"/>
      <c r="E23" s="11"/>
      <c r="F23" s="11"/>
      <c r="G23" s="10"/>
      <c r="H23" s="10">
        <f t="shared" si="0"/>
        <v>0</v>
      </c>
      <c r="I23" s="10"/>
      <c r="J23" s="10">
        <f t="shared" si="1"/>
        <v>1610</v>
      </c>
      <c r="K23" s="23"/>
    </row>
    <row r="24" spans="1:11">
      <c r="A24" s="8"/>
      <c r="B24" s="12"/>
      <c r="C24" s="10">
        <f t="shared" si="2"/>
        <v>1610</v>
      </c>
      <c r="D24" s="8"/>
      <c r="E24" s="11"/>
      <c r="F24" s="11"/>
      <c r="G24" s="10"/>
      <c r="H24" s="10">
        <f t="shared" si="0"/>
        <v>0</v>
      </c>
      <c r="I24" s="10"/>
      <c r="J24" s="10">
        <f t="shared" si="1"/>
        <v>1610</v>
      </c>
      <c r="K24" s="23"/>
    </row>
    <row r="25" spans="1:11">
      <c r="A25" s="8"/>
      <c r="B25" s="12"/>
      <c r="C25" s="10">
        <f t="shared" si="2"/>
        <v>1610</v>
      </c>
      <c r="D25" s="8"/>
      <c r="E25" s="11"/>
      <c r="F25" s="11"/>
      <c r="G25" s="10"/>
      <c r="H25" s="10">
        <f t="shared" si="0"/>
        <v>0</v>
      </c>
      <c r="I25" s="10"/>
      <c r="J25" s="10">
        <f t="shared" si="1"/>
        <v>1610</v>
      </c>
      <c r="K25" s="23"/>
    </row>
    <row r="26" spans="1:11">
      <c r="A26" s="8"/>
      <c r="B26" s="12"/>
      <c r="C26" s="10">
        <f t="shared" si="2"/>
        <v>1610</v>
      </c>
      <c r="D26" s="107"/>
      <c r="E26" s="11"/>
      <c r="F26" s="11"/>
      <c r="G26" s="10"/>
      <c r="H26" s="10">
        <f t="shared" si="0"/>
        <v>0</v>
      </c>
      <c r="I26" s="10"/>
      <c r="J26" s="10">
        <f t="shared" si="1"/>
        <v>1610</v>
      </c>
      <c r="K26" s="23"/>
    </row>
    <row r="27" spans="1:11">
      <c r="A27" s="8"/>
      <c r="B27" s="12"/>
      <c r="C27" s="10">
        <f t="shared" si="2"/>
        <v>1610</v>
      </c>
      <c r="D27" s="8"/>
      <c r="E27" s="11"/>
      <c r="F27" s="11"/>
      <c r="G27" s="10"/>
      <c r="H27" s="10">
        <f t="shared" si="0"/>
        <v>0</v>
      </c>
      <c r="I27" s="10"/>
      <c r="J27" s="10">
        <f t="shared" si="1"/>
        <v>1610</v>
      </c>
      <c r="K27" s="23"/>
    </row>
    <row r="28" spans="1:11">
      <c r="A28" s="8"/>
      <c r="B28" s="12"/>
      <c r="C28" s="10">
        <f t="shared" si="2"/>
        <v>1610</v>
      </c>
      <c r="D28" s="8"/>
      <c r="E28" s="11"/>
      <c r="F28" s="11"/>
      <c r="G28" s="10"/>
      <c r="H28" s="10">
        <f t="shared" si="0"/>
        <v>0</v>
      </c>
      <c r="I28" s="10"/>
      <c r="J28" s="10">
        <f t="shared" si="1"/>
        <v>1610</v>
      </c>
      <c r="K28" s="23"/>
    </row>
    <row r="29" spans="1:11">
      <c r="A29" s="8"/>
      <c r="B29" s="12"/>
      <c r="C29" s="10">
        <f t="shared" si="2"/>
        <v>1610</v>
      </c>
      <c r="D29" s="8"/>
      <c r="E29" s="11"/>
      <c r="F29" s="11"/>
      <c r="G29" s="10"/>
      <c r="H29" s="10">
        <f t="shared" si="0"/>
        <v>0</v>
      </c>
      <c r="I29" s="10"/>
      <c r="J29" s="10">
        <f t="shared" si="1"/>
        <v>1610</v>
      </c>
      <c r="K29" s="23"/>
    </row>
    <row r="30" spans="1:11">
      <c r="A30" s="8"/>
      <c r="B30" s="12"/>
      <c r="C30" s="10">
        <f t="shared" si="2"/>
        <v>1610</v>
      </c>
      <c r="D30" s="8"/>
      <c r="E30" s="11"/>
      <c r="F30" s="11"/>
      <c r="G30" s="10"/>
      <c r="H30" s="10">
        <f t="shared" si="0"/>
        <v>0</v>
      </c>
      <c r="I30" s="10"/>
      <c r="J30" s="10">
        <f t="shared" si="1"/>
        <v>1610</v>
      </c>
      <c r="K30" s="23"/>
    </row>
    <row r="31" spans="1:11">
      <c r="A31" s="8"/>
      <c r="B31" s="12"/>
      <c r="C31" s="10">
        <f t="shared" si="2"/>
        <v>1610</v>
      </c>
      <c r="D31" s="8"/>
      <c r="E31" s="11"/>
      <c r="F31" s="11"/>
      <c r="G31" s="10"/>
      <c r="H31" s="10">
        <f t="shared" si="0"/>
        <v>0</v>
      </c>
      <c r="I31" s="10"/>
      <c r="J31" s="10">
        <f t="shared" si="1"/>
        <v>1610</v>
      </c>
      <c r="K31" s="23"/>
    </row>
    <row r="32" spans="1:11">
      <c r="A32" s="8"/>
      <c r="B32" s="12"/>
      <c r="C32" s="10">
        <f t="shared" si="2"/>
        <v>1610</v>
      </c>
      <c r="D32" s="8"/>
      <c r="E32" s="11"/>
      <c r="F32" s="11"/>
      <c r="G32" s="10"/>
      <c r="H32" s="10">
        <f t="shared" si="0"/>
        <v>0</v>
      </c>
      <c r="I32" s="10"/>
      <c r="J32" s="10">
        <f t="shared" si="1"/>
        <v>1610</v>
      </c>
      <c r="K32" s="23"/>
    </row>
    <row r="33" spans="1:11">
      <c r="A33" s="8"/>
      <c r="B33" s="12"/>
      <c r="C33" s="10">
        <f t="shared" si="2"/>
        <v>1610</v>
      </c>
      <c r="D33" s="8"/>
      <c r="E33" s="11"/>
      <c r="F33" s="11"/>
      <c r="G33" s="10"/>
      <c r="H33" s="10">
        <f t="shared" si="0"/>
        <v>0</v>
      </c>
      <c r="I33" s="10"/>
      <c r="J33" s="10">
        <f t="shared" si="1"/>
        <v>1610</v>
      </c>
      <c r="K33" s="23"/>
    </row>
    <row r="34" spans="1:11">
      <c r="A34" s="8"/>
      <c r="B34" s="12"/>
      <c r="C34" s="10">
        <f t="shared" si="2"/>
        <v>1610</v>
      </c>
      <c r="D34" s="8"/>
      <c r="E34" s="11"/>
      <c r="F34" s="11"/>
      <c r="G34" s="10"/>
      <c r="H34" s="10">
        <f t="shared" si="0"/>
        <v>0</v>
      </c>
      <c r="I34" s="10"/>
      <c r="J34" s="10">
        <f t="shared" si="1"/>
        <v>1610</v>
      </c>
      <c r="K34" s="23"/>
    </row>
    <row r="35" spans="1:11">
      <c r="A35" s="8"/>
      <c r="B35" s="12"/>
      <c r="C35" s="10">
        <f t="shared" si="2"/>
        <v>1610</v>
      </c>
      <c r="D35" s="8"/>
      <c r="E35" s="11"/>
      <c r="F35" s="11"/>
      <c r="G35" s="10"/>
      <c r="H35" s="10">
        <f t="shared" si="0"/>
        <v>0</v>
      </c>
      <c r="I35" s="10"/>
      <c r="J35" s="10">
        <f t="shared" si="1"/>
        <v>1610</v>
      </c>
      <c r="K35" s="23"/>
    </row>
    <row r="36" spans="1:11">
      <c r="A36" s="8"/>
      <c r="B36" s="12"/>
      <c r="C36" s="10">
        <f t="shared" si="2"/>
        <v>1610</v>
      </c>
      <c r="D36" s="8"/>
      <c r="E36" s="11"/>
      <c r="F36" s="11"/>
      <c r="G36" s="10"/>
      <c r="H36" s="10">
        <f t="shared" si="0"/>
        <v>0</v>
      </c>
      <c r="I36" s="10"/>
      <c r="J36" s="10">
        <f t="shared" si="1"/>
        <v>1610</v>
      </c>
      <c r="K36" s="23"/>
    </row>
    <row r="37" spans="1:11">
      <c r="A37" s="8"/>
      <c r="B37" s="12"/>
      <c r="C37" s="10">
        <f t="shared" si="2"/>
        <v>1610</v>
      </c>
      <c r="D37" s="8"/>
      <c r="E37" s="11"/>
      <c r="F37" s="11"/>
      <c r="G37" s="10"/>
      <c r="H37" s="10">
        <f t="shared" si="0"/>
        <v>0</v>
      </c>
      <c r="I37" s="10"/>
      <c r="J37" s="10">
        <f t="shared" si="1"/>
        <v>1610</v>
      </c>
      <c r="K37" s="23"/>
    </row>
    <row r="38" spans="1:11">
      <c r="A38" s="8"/>
      <c r="B38" s="12"/>
      <c r="C38" s="10">
        <f t="shared" si="2"/>
        <v>1610</v>
      </c>
      <c r="D38" s="8"/>
      <c r="E38" s="11"/>
      <c r="F38" s="11"/>
      <c r="G38" s="10"/>
      <c r="H38" s="10">
        <f t="shared" si="0"/>
        <v>0</v>
      </c>
      <c r="I38" s="10"/>
      <c r="J38" s="10">
        <f t="shared" si="1"/>
        <v>1610</v>
      </c>
      <c r="K38" s="23"/>
    </row>
    <row r="39" spans="1:11">
      <c r="A39" s="8"/>
      <c r="B39" s="12"/>
      <c r="C39" s="10">
        <f t="shared" si="2"/>
        <v>1610</v>
      </c>
      <c r="D39" s="8"/>
      <c r="E39" s="11"/>
      <c r="F39" s="11"/>
      <c r="G39" s="10"/>
      <c r="H39" s="10">
        <f t="shared" si="0"/>
        <v>0</v>
      </c>
      <c r="I39" s="10"/>
      <c r="J39" s="10">
        <f t="shared" si="1"/>
        <v>1610</v>
      </c>
      <c r="K39" s="23"/>
    </row>
    <row r="40" spans="1:11">
      <c r="A40" s="8"/>
      <c r="B40" s="12"/>
      <c r="C40" s="10">
        <f t="shared" si="2"/>
        <v>1610</v>
      </c>
      <c r="D40" s="8"/>
      <c r="E40" s="11"/>
      <c r="F40" s="11"/>
      <c r="G40" s="10"/>
      <c r="H40" s="10">
        <f t="shared" si="0"/>
        <v>0</v>
      </c>
      <c r="I40" s="10"/>
      <c r="J40" s="10">
        <f t="shared" si="1"/>
        <v>1610</v>
      </c>
      <c r="K40" s="23"/>
    </row>
    <row r="41" spans="1:11">
      <c r="A41" s="8"/>
      <c r="B41" s="12"/>
      <c r="C41" s="10">
        <f t="shared" si="2"/>
        <v>1610</v>
      </c>
      <c r="D41" s="8"/>
      <c r="E41" s="11"/>
      <c r="F41" s="11"/>
      <c r="G41" s="10"/>
      <c r="H41" s="10">
        <f t="shared" si="0"/>
        <v>0</v>
      </c>
      <c r="I41" s="10"/>
      <c r="J41" s="10">
        <f t="shared" si="1"/>
        <v>1610</v>
      </c>
      <c r="K41" s="23"/>
    </row>
    <row r="42" spans="1:11">
      <c r="A42" s="8"/>
      <c r="B42" s="12"/>
      <c r="C42" s="10">
        <f t="shared" si="2"/>
        <v>1610</v>
      </c>
      <c r="D42" s="8"/>
      <c r="E42" s="11"/>
      <c r="F42" s="11"/>
      <c r="G42" s="10"/>
      <c r="H42" s="10">
        <f t="shared" si="0"/>
        <v>0</v>
      </c>
      <c r="I42" s="10"/>
      <c r="J42" s="10">
        <f t="shared" si="1"/>
        <v>1610</v>
      </c>
      <c r="K42" s="23"/>
    </row>
    <row r="43" spans="1:11">
      <c r="A43" s="8"/>
      <c r="B43" s="12"/>
      <c r="C43" s="10">
        <f t="shared" si="2"/>
        <v>1610</v>
      </c>
      <c r="D43" s="8"/>
      <c r="E43" s="11"/>
      <c r="F43" s="11"/>
      <c r="G43" s="10"/>
      <c r="H43" s="10">
        <f t="shared" si="0"/>
        <v>0</v>
      </c>
      <c r="I43" s="10"/>
      <c r="J43" s="10">
        <f t="shared" si="1"/>
        <v>1610</v>
      </c>
      <c r="K43" s="23"/>
    </row>
    <row r="44" spans="1:11">
      <c r="A44" s="8"/>
      <c r="B44" s="12"/>
      <c r="C44" s="10">
        <f t="shared" si="2"/>
        <v>1610</v>
      </c>
      <c r="D44" s="8"/>
      <c r="E44" s="11"/>
      <c r="F44" s="11"/>
      <c r="G44" s="10"/>
      <c r="H44" s="10">
        <f t="shared" si="0"/>
        <v>0</v>
      </c>
      <c r="I44" s="10"/>
      <c r="J44" s="10">
        <f t="shared" si="1"/>
        <v>1610</v>
      </c>
      <c r="K44" s="23"/>
    </row>
    <row r="45" spans="1:11">
      <c r="A45" s="8"/>
      <c r="B45" s="12"/>
      <c r="C45" s="10">
        <f t="shared" si="2"/>
        <v>1610</v>
      </c>
      <c r="D45" s="8"/>
      <c r="E45" s="11"/>
      <c r="F45" s="11"/>
      <c r="G45" s="10"/>
      <c r="H45" s="10">
        <f t="shared" si="0"/>
        <v>0</v>
      </c>
      <c r="I45" s="10"/>
      <c r="J45" s="10">
        <f t="shared" si="1"/>
        <v>1610</v>
      </c>
      <c r="K45" s="23"/>
    </row>
    <row r="46" spans="1:11">
      <c r="A46" s="8"/>
      <c r="B46" s="12"/>
      <c r="C46" s="10">
        <f t="shared" si="2"/>
        <v>1610</v>
      </c>
      <c r="D46" s="8"/>
      <c r="E46" s="11"/>
      <c r="F46" s="11"/>
      <c r="G46" s="10"/>
      <c r="H46" s="10">
        <f t="shared" si="0"/>
        <v>0</v>
      </c>
      <c r="I46" s="10"/>
      <c r="J46" s="10">
        <f t="shared" si="1"/>
        <v>1610</v>
      </c>
      <c r="K46" s="23"/>
    </row>
    <row r="47" spans="1:11">
      <c r="A47" s="8"/>
      <c r="B47" s="12"/>
      <c r="C47" s="10">
        <f t="shared" si="2"/>
        <v>1610</v>
      </c>
      <c r="D47" s="8"/>
      <c r="E47" s="11"/>
      <c r="F47" s="11"/>
      <c r="G47" s="10"/>
      <c r="H47" s="10">
        <f t="shared" si="0"/>
        <v>0</v>
      </c>
      <c r="I47" s="10"/>
      <c r="J47" s="10">
        <f t="shared" si="1"/>
        <v>1610</v>
      </c>
      <c r="K47" s="23"/>
    </row>
    <row r="48" spans="1:11">
      <c r="A48" s="8"/>
      <c r="B48" s="12"/>
      <c r="C48" s="10">
        <f t="shared" si="2"/>
        <v>1610</v>
      </c>
      <c r="D48" s="8"/>
      <c r="E48" s="11"/>
      <c r="F48" s="11"/>
      <c r="G48" s="10"/>
      <c r="H48" s="10">
        <f t="shared" si="0"/>
        <v>0</v>
      </c>
      <c r="I48" s="10"/>
      <c r="J48" s="10">
        <f t="shared" si="1"/>
        <v>1610</v>
      </c>
      <c r="K48" s="23"/>
    </row>
    <row r="49" spans="1:11">
      <c r="A49" s="8"/>
      <c r="B49" s="12"/>
      <c r="C49" s="10">
        <f t="shared" si="2"/>
        <v>1610</v>
      </c>
      <c r="D49" s="8"/>
      <c r="E49" s="11"/>
      <c r="F49" s="11"/>
      <c r="G49" s="10"/>
      <c r="H49" s="10">
        <f t="shared" si="0"/>
        <v>0</v>
      </c>
      <c r="I49" s="10"/>
      <c r="J49" s="10">
        <f t="shared" si="1"/>
        <v>1610</v>
      </c>
      <c r="K49" s="23"/>
    </row>
    <row r="50" spans="1:11">
      <c r="A50" s="8"/>
      <c r="B50" s="12"/>
      <c r="C50" s="10">
        <f t="shared" si="2"/>
        <v>1610</v>
      </c>
      <c r="D50" s="8"/>
      <c r="E50" s="11"/>
      <c r="F50" s="11"/>
      <c r="G50" s="10"/>
      <c r="H50" s="10">
        <f t="shared" si="0"/>
        <v>0</v>
      </c>
      <c r="I50" s="10"/>
      <c r="J50" s="10">
        <f t="shared" si="1"/>
        <v>1610</v>
      </c>
      <c r="K50" s="23"/>
    </row>
    <row r="51" spans="1:11" s="3" customForma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1610</v>
      </c>
      <c r="I51" s="20">
        <f>SUM(I1:I50)</f>
        <v>0</v>
      </c>
      <c r="J51" s="20">
        <f>H51-I51</f>
        <v>1610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M54" sqref="M54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2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ref="J21:J50" si="3">C21+H21-I21</f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3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3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3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3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3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3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3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3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3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3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3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3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3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3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3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3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3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3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3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3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3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3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3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3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3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3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3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A51" sqref="A51:IV51"/>
    </sheetView>
  </sheetViews>
  <sheetFormatPr defaultRowHeight="14.25"/>
  <cols>
    <col min="1" max="1" width="9" style="2" customWidth="1"/>
    <col min="2" max="2" width="12" style="5" customWidth="1"/>
    <col min="3" max="3" width="12.875" style="152" customWidth="1"/>
    <col min="4" max="4" width="20.125" style="2" customWidth="1"/>
    <col min="5" max="5" width="7" style="2" customWidth="1"/>
    <col min="6" max="6" width="5.625" style="2" customWidth="1"/>
    <col min="7" max="7" width="10.875" style="152" customWidth="1"/>
    <col min="8" max="8" width="9.125" style="152" customWidth="1"/>
    <col min="9" max="9" width="12.375" style="152" customWidth="1"/>
    <col min="10" max="10" width="12.875" style="152" customWidth="1"/>
    <col min="11" max="11" width="11.875" style="34" customWidth="1"/>
    <col min="12" max="12" width="8.125" style="34" customWidth="1"/>
    <col min="13" max="16384" width="9" style="34"/>
  </cols>
  <sheetData>
    <row r="1" spans="1:11" ht="20.25">
      <c r="A1" s="429" t="s">
        <v>705</v>
      </c>
      <c r="B1" s="403"/>
      <c r="C1" s="478"/>
      <c r="D1" s="429"/>
      <c r="E1" s="429"/>
      <c r="F1" s="429"/>
      <c r="G1" s="478"/>
      <c r="H1" s="478"/>
      <c r="I1" s="478"/>
      <c r="J1" s="478"/>
    </row>
    <row r="2" spans="1:11" s="7" customFormat="1">
      <c r="A2" s="453" t="s">
        <v>1</v>
      </c>
      <c r="B2" s="454" t="s">
        <v>331</v>
      </c>
      <c r="C2" s="407" t="s">
        <v>356</v>
      </c>
      <c r="D2" s="406" t="s">
        <v>332</v>
      </c>
      <c r="E2" s="406" t="s">
        <v>333</v>
      </c>
      <c r="F2" s="406" t="s">
        <v>334</v>
      </c>
      <c r="G2" s="407"/>
      <c r="H2" s="407"/>
      <c r="I2" s="69" t="s">
        <v>329</v>
      </c>
      <c r="J2" s="407" t="s">
        <v>335</v>
      </c>
      <c r="K2" s="443" t="s">
        <v>396</v>
      </c>
    </row>
    <row r="3" spans="1:11" s="7" customFormat="1">
      <c r="A3" s="453"/>
      <c r="B3" s="454"/>
      <c r="C3" s="407"/>
      <c r="D3" s="406"/>
      <c r="E3" s="406"/>
      <c r="F3" s="11" t="s">
        <v>336</v>
      </c>
      <c r="G3" s="69" t="s">
        <v>337</v>
      </c>
      <c r="H3" s="69" t="s">
        <v>338</v>
      </c>
      <c r="I3" s="69" t="s">
        <v>338</v>
      </c>
      <c r="J3" s="407"/>
      <c r="K3" s="444"/>
    </row>
    <row r="4" spans="1:11" s="7" customFormat="1">
      <c r="A4" s="8">
        <v>10918</v>
      </c>
      <c r="B4" s="12">
        <v>44440</v>
      </c>
      <c r="C4" s="69">
        <v>0</v>
      </c>
      <c r="D4" s="8" t="s">
        <v>706</v>
      </c>
      <c r="E4" s="11">
        <v>18</v>
      </c>
      <c r="F4" s="11">
        <v>3</v>
      </c>
      <c r="G4" s="69">
        <v>216</v>
      </c>
      <c r="H4" s="69">
        <f t="shared" ref="H4:H50" si="0">F4*G4</f>
        <v>648</v>
      </c>
      <c r="I4" s="119"/>
      <c r="J4" s="69">
        <f t="shared" ref="J4:J50" si="1">C4+H4-I4</f>
        <v>648</v>
      </c>
      <c r="K4" s="23" t="s">
        <v>424</v>
      </c>
    </row>
    <row r="5" spans="1:11" s="7" customFormat="1">
      <c r="A5" s="14"/>
      <c r="B5" s="12"/>
      <c r="C5" s="69">
        <f t="shared" ref="C5:C50" si="2">J4</f>
        <v>648</v>
      </c>
      <c r="D5" s="8"/>
      <c r="E5" s="11"/>
      <c r="F5" s="11"/>
      <c r="G5" s="69"/>
      <c r="H5" s="69">
        <f t="shared" si="0"/>
        <v>0</v>
      </c>
      <c r="I5" s="119"/>
      <c r="J5" s="69">
        <f t="shared" si="1"/>
        <v>648</v>
      </c>
      <c r="K5" s="23"/>
    </row>
    <row r="6" spans="1:11" s="7" customFormat="1">
      <c r="A6" s="14"/>
      <c r="B6" s="12"/>
      <c r="C6" s="69">
        <f t="shared" si="2"/>
        <v>648</v>
      </c>
      <c r="D6" s="8"/>
      <c r="E6" s="11"/>
      <c r="F6" s="11"/>
      <c r="G6" s="69"/>
      <c r="H6" s="69">
        <f t="shared" si="0"/>
        <v>0</v>
      </c>
      <c r="I6" s="119"/>
      <c r="J6" s="69">
        <f t="shared" si="1"/>
        <v>648</v>
      </c>
      <c r="K6" s="138"/>
    </row>
    <row r="7" spans="1:11" s="7" customFormat="1">
      <c r="A7" s="14"/>
      <c r="B7" s="12"/>
      <c r="C7" s="69">
        <f t="shared" si="2"/>
        <v>648</v>
      </c>
      <c r="D7" s="8"/>
      <c r="E7" s="11"/>
      <c r="F7" s="11"/>
      <c r="G7" s="69"/>
      <c r="H7" s="69">
        <f t="shared" si="0"/>
        <v>0</v>
      </c>
      <c r="I7" s="119"/>
      <c r="J7" s="69">
        <f t="shared" si="1"/>
        <v>648</v>
      </c>
      <c r="K7" s="138"/>
    </row>
    <row r="8" spans="1:11" s="7" customFormat="1">
      <c r="A8" s="14"/>
      <c r="B8" s="12"/>
      <c r="C8" s="69">
        <f t="shared" si="2"/>
        <v>648</v>
      </c>
      <c r="D8" s="8"/>
      <c r="E8" s="11"/>
      <c r="F8" s="11"/>
      <c r="G8" s="69"/>
      <c r="H8" s="69">
        <f t="shared" si="0"/>
        <v>0</v>
      </c>
      <c r="I8" s="119"/>
      <c r="J8" s="69">
        <f t="shared" si="1"/>
        <v>648</v>
      </c>
      <c r="K8" s="23"/>
    </row>
    <row r="9" spans="1:11" s="7" customFormat="1">
      <c r="A9" s="15"/>
      <c r="B9" s="12"/>
      <c r="C9" s="69">
        <f t="shared" si="2"/>
        <v>648</v>
      </c>
      <c r="D9" s="153"/>
      <c r="E9" s="11"/>
      <c r="F9" s="11"/>
      <c r="G9" s="69"/>
      <c r="H9" s="69">
        <f t="shared" si="0"/>
        <v>0</v>
      </c>
      <c r="I9" s="119"/>
      <c r="J9" s="69">
        <f t="shared" si="1"/>
        <v>648</v>
      </c>
      <c r="K9" s="23"/>
    </row>
    <row r="10" spans="1:11" s="1" customFormat="1">
      <c r="A10" s="15"/>
      <c r="B10" s="16"/>
      <c r="C10" s="119">
        <f t="shared" si="2"/>
        <v>648</v>
      </c>
      <c r="D10" s="154"/>
      <c r="E10" s="32"/>
      <c r="F10" s="32"/>
      <c r="G10" s="119"/>
      <c r="H10" s="69">
        <f t="shared" si="0"/>
        <v>0</v>
      </c>
      <c r="I10" s="119"/>
      <c r="J10" s="119">
        <f t="shared" si="1"/>
        <v>648</v>
      </c>
      <c r="K10" s="24"/>
    </row>
    <row r="11" spans="1:11" s="7" customFormat="1">
      <c r="A11" s="14"/>
      <c r="B11" s="12"/>
      <c r="C11" s="69">
        <f t="shared" si="2"/>
        <v>648</v>
      </c>
      <c r="D11" s="8"/>
      <c r="E11" s="11"/>
      <c r="F11" s="11"/>
      <c r="G11" s="69"/>
      <c r="H11" s="69">
        <f t="shared" si="0"/>
        <v>0</v>
      </c>
      <c r="I11" s="119"/>
      <c r="J11" s="69">
        <f t="shared" si="1"/>
        <v>648</v>
      </c>
      <c r="K11" s="23"/>
    </row>
    <row r="12" spans="1:11" s="7" customFormat="1">
      <c r="A12" s="14"/>
      <c r="B12" s="12"/>
      <c r="C12" s="69">
        <f t="shared" si="2"/>
        <v>648</v>
      </c>
      <c r="D12" s="8"/>
      <c r="E12" s="11"/>
      <c r="F12" s="11"/>
      <c r="G12" s="69"/>
      <c r="H12" s="69">
        <f t="shared" si="0"/>
        <v>0</v>
      </c>
      <c r="I12" s="119"/>
      <c r="J12" s="69">
        <f t="shared" si="1"/>
        <v>648</v>
      </c>
      <c r="K12" s="23"/>
    </row>
    <row r="13" spans="1:11" s="7" customFormat="1">
      <c r="A13" s="14"/>
      <c r="B13" s="12"/>
      <c r="C13" s="69">
        <f t="shared" si="2"/>
        <v>648</v>
      </c>
      <c r="D13" s="8"/>
      <c r="E13" s="11"/>
      <c r="F13" s="11"/>
      <c r="G13" s="69"/>
      <c r="H13" s="69">
        <f t="shared" si="0"/>
        <v>0</v>
      </c>
      <c r="I13" s="69"/>
      <c r="J13" s="69">
        <f t="shared" si="1"/>
        <v>648</v>
      </c>
      <c r="K13" s="23"/>
    </row>
    <row r="14" spans="1:11" s="7" customFormat="1">
      <c r="A14" s="8"/>
      <c r="B14" s="12"/>
      <c r="C14" s="69">
        <f t="shared" si="2"/>
        <v>648</v>
      </c>
      <c r="D14" s="8"/>
      <c r="E14" s="11"/>
      <c r="F14" s="11"/>
      <c r="G14" s="69"/>
      <c r="H14" s="69">
        <f t="shared" si="0"/>
        <v>0</v>
      </c>
      <c r="I14" s="69"/>
      <c r="J14" s="69">
        <f t="shared" si="1"/>
        <v>648</v>
      </c>
      <c r="K14" s="23"/>
    </row>
    <row r="15" spans="1:11" s="7" customFormat="1">
      <c r="A15" s="8"/>
      <c r="B15" s="12"/>
      <c r="C15" s="69">
        <f t="shared" si="2"/>
        <v>648</v>
      </c>
      <c r="D15" s="8"/>
      <c r="E15" s="11"/>
      <c r="F15" s="11"/>
      <c r="G15" s="69"/>
      <c r="H15" s="69">
        <f t="shared" si="0"/>
        <v>0</v>
      </c>
      <c r="I15" s="69"/>
      <c r="J15" s="69">
        <f t="shared" si="1"/>
        <v>648</v>
      </c>
      <c r="K15" s="23"/>
    </row>
    <row r="16" spans="1:11" s="7" customFormat="1">
      <c r="A16" s="8"/>
      <c r="B16" s="12"/>
      <c r="C16" s="69">
        <f t="shared" si="2"/>
        <v>648</v>
      </c>
      <c r="D16" s="8"/>
      <c r="E16" s="11"/>
      <c r="F16" s="11"/>
      <c r="G16" s="69"/>
      <c r="H16" s="69">
        <f t="shared" si="0"/>
        <v>0</v>
      </c>
      <c r="I16" s="69"/>
      <c r="J16" s="69">
        <f t="shared" si="1"/>
        <v>648</v>
      </c>
      <c r="K16" s="23"/>
    </row>
    <row r="17" spans="1:11" s="7" customFormat="1">
      <c r="A17" s="14"/>
      <c r="B17" s="12"/>
      <c r="C17" s="69">
        <f t="shared" si="2"/>
        <v>648</v>
      </c>
      <c r="D17" s="8"/>
      <c r="E17" s="11"/>
      <c r="F17" s="11"/>
      <c r="G17" s="69"/>
      <c r="H17" s="69">
        <f t="shared" si="0"/>
        <v>0</v>
      </c>
      <c r="I17" s="69"/>
      <c r="J17" s="69">
        <f t="shared" si="1"/>
        <v>648</v>
      </c>
      <c r="K17" s="23"/>
    </row>
    <row r="18" spans="1:11" s="7" customFormat="1">
      <c r="A18" s="14"/>
      <c r="B18" s="12"/>
      <c r="C18" s="69">
        <f t="shared" si="2"/>
        <v>648</v>
      </c>
      <c r="D18" s="8"/>
      <c r="E18" s="11"/>
      <c r="F18" s="11"/>
      <c r="G18" s="69"/>
      <c r="H18" s="69">
        <f t="shared" si="0"/>
        <v>0</v>
      </c>
      <c r="I18" s="69"/>
      <c r="J18" s="69">
        <f t="shared" si="1"/>
        <v>648</v>
      </c>
      <c r="K18" s="23"/>
    </row>
    <row r="19" spans="1:11" s="7" customFormat="1">
      <c r="A19" s="14"/>
      <c r="B19" s="12"/>
      <c r="C19" s="69">
        <f t="shared" si="2"/>
        <v>648</v>
      </c>
      <c r="D19" s="8"/>
      <c r="E19" s="11"/>
      <c r="F19" s="11"/>
      <c r="G19" s="69"/>
      <c r="H19" s="69">
        <f t="shared" si="0"/>
        <v>0</v>
      </c>
      <c r="I19" s="69"/>
      <c r="J19" s="69">
        <f t="shared" si="1"/>
        <v>648</v>
      </c>
      <c r="K19" s="23"/>
    </row>
    <row r="20" spans="1:11" s="7" customFormat="1">
      <c r="A20" s="8"/>
      <c r="B20" s="12"/>
      <c r="C20" s="69">
        <f t="shared" si="2"/>
        <v>648</v>
      </c>
      <c r="D20" s="8"/>
      <c r="E20" s="11"/>
      <c r="F20" s="11"/>
      <c r="G20" s="69"/>
      <c r="H20" s="69">
        <f t="shared" si="0"/>
        <v>0</v>
      </c>
      <c r="I20" s="69"/>
      <c r="J20" s="69">
        <f t="shared" si="1"/>
        <v>648</v>
      </c>
      <c r="K20" s="23"/>
    </row>
    <row r="21" spans="1:11" s="7" customFormat="1">
      <c r="A21" s="8"/>
      <c r="B21" s="12"/>
      <c r="C21" s="69">
        <f t="shared" si="2"/>
        <v>648</v>
      </c>
      <c r="D21" s="8"/>
      <c r="E21" s="11"/>
      <c r="F21" s="11"/>
      <c r="G21" s="69"/>
      <c r="H21" s="69">
        <f t="shared" si="0"/>
        <v>0</v>
      </c>
      <c r="I21" s="69"/>
      <c r="J21" s="69">
        <f t="shared" si="1"/>
        <v>648</v>
      </c>
      <c r="K21" s="23"/>
    </row>
    <row r="22" spans="1:11" s="7" customFormat="1">
      <c r="A22" s="8"/>
      <c r="B22" s="12"/>
      <c r="C22" s="69">
        <f t="shared" si="2"/>
        <v>648</v>
      </c>
      <c r="D22" s="8"/>
      <c r="E22" s="11"/>
      <c r="F22" s="11"/>
      <c r="G22" s="69"/>
      <c r="H22" s="69">
        <f t="shared" si="0"/>
        <v>0</v>
      </c>
      <c r="I22" s="69"/>
      <c r="J22" s="69">
        <f t="shared" si="1"/>
        <v>648</v>
      </c>
      <c r="K22" s="23"/>
    </row>
    <row r="23" spans="1:11" s="7" customFormat="1">
      <c r="A23" s="8"/>
      <c r="B23" s="12"/>
      <c r="C23" s="69">
        <f t="shared" si="2"/>
        <v>648</v>
      </c>
      <c r="D23" s="8"/>
      <c r="E23" s="11"/>
      <c r="F23" s="11"/>
      <c r="G23" s="69"/>
      <c r="H23" s="69">
        <f t="shared" si="0"/>
        <v>0</v>
      </c>
      <c r="I23" s="69"/>
      <c r="J23" s="69">
        <f t="shared" si="1"/>
        <v>648</v>
      </c>
      <c r="K23" s="23"/>
    </row>
    <row r="24" spans="1:11" s="7" customFormat="1">
      <c r="A24" s="8"/>
      <c r="B24" s="12"/>
      <c r="C24" s="69">
        <f t="shared" si="2"/>
        <v>648</v>
      </c>
      <c r="D24" s="8"/>
      <c r="E24" s="11"/>
      <c r="F24" s="11"/>
      <c r="G24" s="69"/>
      <c r="H24" s="69">
        <f t="shared" si="0"/>
        <v>0</v>
      </c>
      <c r="I24" s="69"/>
      <c r="J24" s="69">
        <f t="shared" si="1"/>
        <v>648</v>
      </c>
      <c r="K24" s="23"/>
    </row>
    <row r="25" spans="1:11" s="7" customFormat="1">
      <c r="A25" s="8"/>
      <c r="B25" s="12"/>
      <c r="C25" s="69">
        <f t="shared" si="2"/>
        <v>648</v>
      </c>
      <c r="D25" s="8"/>
      <c r="E25" s="11"/>
      <c r="F25" s="11"/>
      <c r="G25" s="69"/>
      <c r="H25" s="69">
        <f t="shared" si="0"/>
        <v>0</v>
      </c>
      <c r="I25" s="69"/>
      <c r="J25" s="69">
        <f t="shared" si="1"/>
        <v>648</v>
      </c>
      <c r="K25" s="23"/>
    </row>
    <row r="26" spans="1:11" s="7" customFormat="1">
      <c r="A26" s="8"/>
      <c r="B26" s="12"/>
      <c r="C26" s="69">
        <f t="shared" si="2"/>
        <v>648</v>
      </c>
      <c r="D26" s="8"/>
      <c r="E26" s="11"/>
      <c r="F26" s="11"/>
      <c r="G26" s="69"/>
      <c r="H26" s="69">
        <f t="shared" si="0"/>
        <v>0</v>
      </c>
      <c r="I26" s="69"/>
      <c r="J26" s="69">
        <f t="shared" si="1"/>
        <v>648</v>
      </c>
      <c r="K26" s="23"/>
    </row>
    <row r="27" spans="1:11" s="7" customFormat="1">
      <c r="A27" s="8"/>
      <c r="B27" s="12"/>
      <c r="C27" s="69">
        <f t="shared" si="2"/>
        <v>648</v>
      </c>
      <c r="D27" s="8"/>
      <c r="E27" s="11"/>
      <c r="F27" s="11"/>
      <c r="G27" s="69"/>
      <c r="H27" s="69">
        <f t="shared" si="0"/>
        <v>0</v>
      </c>
      <c r="I27" s="69"/>
      <c r="J27" s="69">
        <f t="shared" si="1"/>
        <v>648</v>
      </c>
      <c r="K27" s="23"/>
    </row>
    <row r="28" spans="1:11" s="7" customFormat="1">
      <c r="A28" s="8"/>
      <c r="B28" s="12"/>
      <c r="C28" s="69">
        <f t="shared" si="2"/>
        <v>648</v>
      </c>
      <c r="D28" s="8"/>
      <c r="E28" s="11"/>
      <c r="F28" s="11"/>
      <c r="G28" s="69"/>
      <c r="H28" s="69">
        <f t="shared" si="0"/>
        <v>0</v>
      </c>
      <c r="I28" s="69"/>
      <c r="J28" s="69">
        <f t="shared" si="1"/>
        <v>648</v>
      </c>
      <c r="K28" s="23"/>
    </row>
    <row r="29" spans="1:11" s="7" customFormat="1">
      <c r="A29" s="8"/>
      <c r="B29" s="12"/>
      <c r="C29" s="69">
        <f t="shared" si="2"/>
        <v>648</v>
      </c>
      <c r="D29" s="8"/>
      <c r="E29" s="11"/>
      <c r="F29" s="11"/>
      <c r="G29" s="69"/>
      <c r="H29" s="69">
        <f t="shared" si="0"/>
        <v>0</v>
      </c>
      <c r="I29" s="69"/>
      <c r="J29" s="69">
        <f t="shared" si="1"/>
        <v>648</v>
      </c>
      <c r="K29" s="23"/>
    </row>
    <row r="30" spans="1:11" s="7" customFormat="1">
      <c r="A30" s="8"/>
      <c r="B30" s="12"/>
      <c r="C30" s="69">
        <f t="shared" si="2"/>
        <v>648</v>
      </c>
      <c r="D30" s="8"/>
      <c r="E30" s="11"/>
      <c r="F30" s="11"/>
      <c r="G30" s="69"/>
      <c r="H30" s="69">
        <f t="shared" si="0"/>
        <v>0</v>
      </c>
      <c r="I30" s="69"/>
      <c r="J30" s="69">
        <f t="shared" si="1"/>
        <v>648</v>
      </c>
      <c r="K30" s="23"/>
    </row>
    <row r="31" spans="1:11" s="7" customFormat="1">
      <c r="A31" s="8"/>
      <c r="B31" s="12"/>
      <c r="C31" s="69">
        <f t="shared" si="2"/>
        <v>648</v>
      </c>
      <c r="D31" s="8"/>
      <c r="E31" s="11"/>
      <c r="F31" s="11"/>
      <c r="G31" s="69"/>
      <c r="H31" s="69">
        <f t="shared" si="0"/>
        <v>0</v>
      </c>
      <c r="I31" s="69"/>
      <c r="J31" s="69">
        <f t="shared" si="1"/>
        <v>648</v>
      </c>
      <c r="K31" s="23"/>
    </row>
    <row r="32" spans="1:11" s="7" customFormat="1">
      <c r="A32" s="8"/>
      <c r="B32" s="12"/>
      <c r="C32" s="69">
        <f t="shared" si="2"/>
        <v>648</v>
      </c>
      <c r="D32" s="8"/>
      <c r="E32" s="11"/>
      <c r="F32" s="11"/>
      <c r="G32" s="69"/>
      <c r="H32" s="69">
        <f t="shared" si="0"/>
        <v>0</v>
      </c>
      <c r="I32" s="69"/>
      <c r="J32" s="69">
        <f t="shared" si="1"/>
        <v>648</v>
      </c>
      <c r="K32" s="23"/>
    </row>
    <row r="33" spans="1:11" s="7" customFormat="1">
      <c r="A33" s="8"/>
      <c r="B33" s="12"/>
      <c r="C33" s="69">
        <f t="shared" si="2"/>
        <v>648</v>
      </c>
      <c r="D33" s="8"/>
      <c r="E33" s="11"/>
      <c r="F33" s="11"/>
      <c r="G33" s="69"/>
      <c r="H33" s="69">
        <f t="shared" si="0"/>
        <v>0</v>
      </c>
      <c r="I33" s="69"/>
      <c r="J33" s="69">
        <f t="shared" si="1"/>
        <v>648</v>
      </c>
      <c r="K33" s="23"/>
    </row>
    <row r="34" spans="1:11" s="7" customFormat="1">
      <c r="A34" s="8"/>
      <c r="B34" s="12"/>
      <c r="C34" s="69">
        <f t="shared" si="2"/>
        <v>648</v>
      </c>
      <c r="D34" s="8"/>
      <c r="E34" s="11"/>
      <c r="F34" s="11"/>
      <c r="G34" s="69"/>
      <c r="H34" s="69">
        <f t="shared" si="0"/>
        <v>0</v>
      </c>
      <c r="I34" s="69"/>
      <c r="J34" s="69">
        <f t="shared" si="1"/>
        <v>648</v>
      </c>
      <c r="K34" s="23"/>
    </row>
    <row r="35" spans="1:11" s="7" customFormat="1">
      <c r="A35" s="8"/>
      <c r="B35" s="12"/>
      <c r="C35" s="69">
        <f t="shared" si="2"/>
        <v>648</v>
      </c>
      <c r="D35" s="8"/>
      <c r="E35" s="11"/>
      <c r="F35" s="11"/>
      <c r="G35" s="69"/>
      <c r="H35" s="69">
        <f t="shared" si="0"/>
        <v>0</v>
      </c>
      <c r="I35" s="69"/>
      <c r="J35" s="69">
        <f t="shared" si="1"/>
        <v>648</v>
      </c>
      <c r="K35" s="23"/>
    </row>
    <row r="36" spans="1:11" s="7" customFormat="1">
      <c r="A36" s="8"/>
      <c r="B36" s="12"/>
      <c r="C36" s="69">
        <f t="shared" si="2"/>
        <v>648</v>
      </c>
      <c r="D36" s="8"/>
      <c r="E36" s="11"/>
      <c r="F36" s="11"/>
      <c r="G36" s="69"/>
      <c r="H36" s="69">
        <f t="shared" si="0"/>
        <v>0</v>
      </c>
      <c r="I36" s="69"/>
      <c r="J36" s="69">
        <f t="shared" si="1"/>
        <v>648</v>
      </c>
      <c r="K36" s="23"/>
    </row>
    <row r="37" spans="1:11" s="7" customFormat="1">
      <c r="A37" s="8"/>
      <c r="B37" s="12"/>
      <c r="C37" s="69">
        <f t="shared" si="2"/>
        <v>648</v>
      </c>
      <c r="D37" s="8"/>
      <c r="E37" s="11"/>
      <c r="F37" s="11"/>
      <c r="G37" s="69"/>
      <c r="H37" s="69">
        <f t="shared" si="0"/>
        <v>0</v>
      </c>
      <c r="I37" s="69"/>
      <c r="J37" s="69">
        <f t="shared" si="1"/>
        <v>648</v>
      </c>
      <c r="K37" s="23"/>
    </row>
    <row r="38" spans="1:11" s="7" customFormat="1">
      <c r="A38" s="8"/>
      <c r="B38" s="12"/>
      <c r="C38" s="69">
        <f t="shared" si="2"/>
        <v>648</v>
      </c>
      <c r="D38" s="8"/>
      <c r="E38" s="11"/>
      <c r="F38" s="11"/>
      <c r="G38" s="69"/>
      <c r="H38" s="69">
        <f t="shared" si="0"/>
        <v>0</v>
      </c>
      <c r="I38" s="69"/>
      <c r="J38" s="69">
        <f t="shared" si="1"/>
        <v>648</v>
      </c>
      <c r="K38" s="23"/>
    </row>
    <row r="39" spans="1:11" s="7" customFormat="1">
      <c r="A39" s="8"/>
      <c r="B39" s="12"/>
      <c r="C39" s="69">
        <f t="shared" si="2"/>
        <v>648</v>
      </c>
      <c r="D39" s="8"/>
      <c r="E39" s="11"/>
      <c r="F39" s="11"/>
      <c r="G39" s="69"/>
      <c r="H39" s="69">
        <f t="shared" si="0"/>
        <v>0</v>
      </c>
      <c r="I39" s="69"/>
      <c r="J39" s="69">
        <f t="shared" si="1"/>
        <v>648</v>
      </c>
      <c r="K39" s="23"/>
    </row>
    <row r="40" spans="1:11" s="7" customFormat="1">
      <c r="A40" s="8"/>
      <c r="B40" s="12"/>
      <c r="C40" s="69">
        <f t="shared" si="2"/>
        <v>648</v>
      </c>
      <c r="D40" s="8"/>
      <c r="E40" s="11"/>
      <c r="F40" s="11"/>
      <c r="G40" s="69"/>
      <c r="H40" s="69">
        <f t="shared" si="0"/>
        <v>0</v>
      </c>
      <c r="I40" s="69"/>
      <c r="J40" s="69">
        <f t="shared" si="1"/>
        <v>648</v>
      </c>
      <c r="K40" s="23"/>
    </row>
    <row r="41" spans="1:11" s="7" customFormat="1">
      <c r="A41" s="8"/>
      <c r="B41" s="12"/>
      <c r="C41" s="69">
        <f t="shared" si="2"/>
        <v>648</v>
      </c>
      <c r="D41" s="8"/>
      <c r="E41" s="11"/>
      <c r="F41" s="11"/>
      <c r="G41" s="69"/>
      <c r="H41" s="69">
        <f t="shared" si="0"/>
        <v>0</v>
      </c>
      <c r="I41" s="69"/>
      <c r="J41" s="69">
        <f t="shared" si="1"/>
        <v>648</v>
      </c>
      <c r="K41" s="23"/>
    </row>
    <row r="42" spans="1:11" s="7" customFormat="1">
      <c r="A42" s="8"/>
      <c r="B42" s="12"/>
      <c r="C42" s="69">
        <f t="shared" si="2"/>
        <v>648</v>
      </c>
      <c r="D42" s="8"/>
      <c r="E42" s="11"/>
      <c r="F42" s="11"/>
      <c r="G42" s="69"/>
      <c r="H42" s="69">
        <f t="shared" si="0"/>
        <v>0</v>
      </c>
      <c r="I42" s="69"/>
      <c r="J42" s="69">
        <f t="shared" si="1"/>
        <v>648</v>
      </c>
      <c r="K42" s="23"/>
    </row>
    <row r="43" spans="1:11" s="7" customFormat="1">
      <c r="A43" s="8"/>
      <c r="B43" s="12"/>
      <c r="C43" s="69">
        <f t="shared" si="2"/>
        <v>648</v>
      </c>
      <c r="D43" s="8"/>
      <c r="E43" s="11"/>
      <c r="F43" s="11"/>
      <c r="G43" s="69"/>
      <c r="H43" s="69">
        <f t="shared" si="0"/>
        <v>0</v>
      </c>
      <c r="I43" s="69"/>
      <c r="J43" s="69">
        <f t="shared" si="1"/>
        <v>648</v>
      </c>
      <c r="K43" s="23"/>
    </row>
    <row r="44" spans="1:11" s="7" customFormat="1">
      <c r="A44" s="8"/>
      <c r="B44" s="12"/>
      <c r="C44" s="69">
        <f t="shared" si="2"/>
        <v>648</v>
      </c>
      <c r="D44" s="8"/>
      <c r="E44" s="11"/>
      <c r="F44" s="11"/>
      <c r="G44" s="69"/>
      <c r="H44" s="69">
        <f t="shared" si="0"/>
        <v>0</v>
      </c>
      <c r="I44" s="69"/>
      <c r="J44" s="69">
        <f t="shared" si="1"/>
        <v>648</v>
      </c>
      <c r="K44" s="23"/>
    </row>
    <row r="45" spans="1:11" s="7" customFormat="1">
      <c r="A45" s="8"/>
      <c r="B45" s="12"/>
      <c r="C45" s="69">
        <f t="shared" si="2"/>
        <v>648</v>
      </c>
      <c r="D45" s="8"/>
      <c r="E45" s="11"/>
      <c r="F45" s="11"/>
      <c r="G45" s="69"/>
      <c r="H45" s="69">
        <f t="shared" si="0"/>
        <v>0</v>
      </c>
      <c r="I45" s="69"/>
      <c r="J45" s="69">
        <f t="shared" si="1"/>
        <v>648</v>
      </c>
      <c r="K45" s="23"/>
    </row>
    <row r="46" spans="1:11" s="7" customFormat="1">
      <c r="A46" s="8"/>
      <c r="B46" s="12"/>
      <c r="C46" s="69">
        <f t="shared" si="2"/>
        <v>648</v>
      </c>
      <c r="D46" s="8"/>
      <c r="E46" s="11"/>
      <c r="F46" s="11"/>
      <c r="G46" s="69"/>
      <c r="H46" s="69">
        <f t="shared" si="0"/>
        <v>0</v>
      </c>
      <c r="I46" s="69"/>
      <c r="J46" s="69">
        <f t="shared" si="1"/>
        <v>648</v>
      </c>
      <c r="K46" s="23"/>
    </row>
    <row r="47" spans="1:11" s="7" customFormat="1">
      <c r="A47" s="8"/>
      <c r="B47" s="12"/>
      <c r="C47" s="69">
        <f t="shared" si="2"/>
        <v>648</v>
      </c>
      <c r="D47" s="8"/>
      <c r="E47" s="11"/>
      <c r="F47" s="11"/>
      <c r="G47" s="69"/>
      <c r="H47" s="69">
        <f t="shared" si="0"/>
        <v>0</v>
      </c>
      <c r="I47" s="69"/>
      <c r="J47" s="69">
        <f t="shared" si="1"/>
        <v>648</v>
      </c>
      <c r="K47" s="23"/>
    </row>
    <row r="48" spans="1:11" s="7" customFormat="1">
      <c r="A48" s="8"/>
      <c r="B48" s="12"/>
      <c r="C48" s="69">
        <f t="shared" si="2"/>
        <v>648</v>
      </c>
      <c r="D48" s="8"/>
      <c r="E48" s="11"/>
      <c r="F48" s="11"/>
      <c r="G48" s="69"/>
      <c r="H48" s="69">
        <f t="shared" si="0"/>
        <v>0</v>
      </c>
      <c r="I48" s="69"/>
      <c r="J48" s="69">
        <f t="shared" si="1"/>
        <v>648</v>
      </c>
      <c r="K48" s="23"/>
    </row>
    <row r="49" spans="1:11" s="7" customFormat="1">
      <c r="A49" s="8"/>
      <c r="B49" s="12"/>
      <c r="C49" s="69">
        <f t="shared" si="2"/>
        <v>648</v>
      </c>
      <c r="D49" s="8"/>
      <c r="E49" s="11"/>
      <c r="F49" s="11"/>
      <c r="G49" s="69"/>
      <c r="H49" s="69">
        <f t="shared" si="0"/>
        <v>0</v>
      </c>
      <c r="I49" s="69"/>
      <c r="J49" s="69">
        <f t="shared" si="1"/>
        <v>648</v>
      </c>
      <c r="K49" s="23"/>
    </row>
    <row r="50" spans="1:11" s="7" customFormat="1">
      <c r="A50" s="8"/>
      <c r="B50" s="12"/>
      <c r="C50" s="69">
        <f t="shared" si="2"/>
        <v>648</v>
      </c>
      <c r="D50" s="8"/>
      <c r="E50" s="11"/>
      <c r="F50" s="11"/>
      <c r="G50" s="69"/>
      <c r="H50" s="69">
        <f t="shared" si="0"/>
        <v>0</v>
      </c>
      <c r="I50" s="69"/>
      <c r="J50" s="69">
        <f t="shared" si="1"/>
        <v>648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648</v>
      </c>
      <c r="I51" s="20">
        <f>SUM(I1:I50)</f>
        <v>0</v>
      </c>
      <c r="J51" s="20">
        <f>H51-I51</f>
        <v>648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L38" sqref="L38"/>
    </sheetView>
  </sheetViews>
  <sheetFormatPr defaultRowHeight="14.25"/>
  <cols>
    <col min="1" max="1" width="9.5" style="72" customWidth="1"/>
    <col min="2" max="2" width="11" style="150" customWidth="1"/>
    <col min="3" max="3" width="13.625" style="151" customWidth="1"/>
    <col min="4" max="4" width="22.5" style="72" customWidth="1"/>
    <col min="5" max="5" width="7.125" style="72" customWidth="1"/>
    <col min="6" max="6" width="9" style="72" customWidth="1"/>
    <col min="7" max="7" width="10.5" style="151" customWidth="1"/>
    <col min="8" max="8" width="12.875" style="151" customWidth="1"/>
    <col min="9" max="9" width="9" style="151" customWidth="1"/>
    <col min="10" max="10" width="14.125" style="151" customWidth="1"/>
    <col min="11" max="11" width="9.625" style="108" customWidth="1"/>
    <col min="12" max="12" width="17" style="108" customWidth="1"/>
    <col min="13" max="16384" width="9" style="108"/>
  </cols>
  <sheetData>
    <row r="1" spans="1:11" ht="20.25">
      <c r="A1" s="392" t="s">
        <v>707</v>
      </c>
      <c r="B1" s="479"/>
      <c r="C1" s="488"/>
      <c r="D1" s="392"/>
      <c r="E1" s="392"/>
      <c r="F1" s="392"/>
      <c r="G1" s="488"/>
      <c r="H1" s="488"/>
      <c r="I1" s="488"/>
      <c r="J1" s="488"/>
    </row>
    <row r="2" spans="1:11" s="7" customFormat="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 s="7" customFormat="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 s="7" customFormat="1">
      <c r="A4" s="8">
        <v>10907</v>
      </c>
      <c r="B4" s="12">
        <v>44403</v>
      </c>
      <c r="C4" s="10">
        <v>0</v>
      </c>
      <c r="D4" s="8" t="s">
        <v>708</v>
      </c>
      <c r="E4" s="11">
        <v>20</v>
      </c>
      <c r="F4" s="11">
        <v>2</v>
      </c>
      <c r="G4" s="10">
        <v>180</v>
      </c>
      <c r="H4" s="10">
        <f t="shared" ref="H4:H50" si="0">F4*G4</f>
        <v>360</v>
      </c>
      <c r="I4" s="22"/>
      <c r="J4" s="10">
        <f t="shared" ref="J4:J50" si="1">C4+H4-I4</f>
        <v>360</v>
      </c>
      <c r="K4" s="23" t="s">
        <v>709</v>
      </c>
    </row>
    <row r="5" spans="1:11" s="7" customFormat="1">
      <c r="A5" s="8">
        <v>10907</v>
      </c>
      <c r="B5" s="12">
        <v>44403</v>
      </c>
      <c r="C5" s="10">
        <f t="shared" ref="C5:C50" si="2">J4</f>
        <v>360</v>
      </c>
      <c r="D5" s="8" t="s">
        <v>510</v>
      </c>
      <c r="E5" s="11">
        <v>18</v>
      </c>
      <c r="F5" s="11">
        <v>11</v>
      </c>
      <c r="G5" s="10">
        <v>50</v>
      </c>
      <c r="H5" s="10">
        <f t="shared" si="0"/>
        <v>550</v>
      </c>
      <c r="I5" s="22"/>
      <c r="J5" s="10">
        <f t="shared" si="1"/>
        <v>910</v>
      </c>
      <c r="K5" s="23" t="s">
        <v>437</v>
      </c>
    </row>
    <row r="6" spans="1:11" s="7" customFormat="1">
      <c r="A6" s="14"/>
      <c r="B6" s="12"/>
      <c r="C6" s="10">
        <f t="shared" si="2"/>
        <v>910</v>
      </c>
      <c r="D6" s="8" t="s">
        <v>511</v>
      </c>
      <c r="E6" s="11"/>
      <c r="F6" s="11"/>
      <c r="G6" s="10"/>
      <c r="H6" s="10">
        <v>-50</v>
      </c>
      <c r="I6" s="22"/>
      <c r="J6" s="10">
        <f t="shared" si="1"/>
        <v>860</v>
      </c>
      <c r="K6" s="138"/>
    </row>
    <row r="7" spans="1:11" s="7" customFormat="1">
      <c r="A7" s="14"/>
      <c r="B7" s="12"/>
      <c r="C7" s="10">
        <f t="shared" si="2"/>
        <v>860</v>
      </c>
      <c r="D7" s="8"/>
      <c r="E7" s="11"/>
      <c r="F7" s="11"/>
      <c r="G7" s="10"/>
      <c r="H7" s="10">
        <f t="shared" si="0"/>
        <v>0</v>
      </c>
      <c r="I7" s="22"/>
      <c r="J7" s="10">
        <f t="shared" si="1"/>
        <v>860</v>
      </c>
      <c r="K7" s="138"/>
    </row>
    <row r="8" spans="1:11" s="7" customFormat="1">
      <c r="A8" s="14"/>
      <c r="B8" s="12"/>
      <c r="C8" s="10">
        <f t="shared" si="2"/>
        <v>860</v>
      </c>
      <c r="D8" s="8"/>
      <c r="E8" s="11"/>
      <c r="F8" s="11"/>
      <c r="G8" s="10"/>
      <c r="H8" s="10">
        <f t="shared" si="0"/>
        <v>0</v>
      </c>
      <c r="I8" s="22"/>
      <c r="J8" s="10">
        <f t="shared" si="1"/>
        <v>860</v>
      </c>
      <c r="K8" s="23"/>
    </row>
    <row r="9" spans="1:11" s="7" customFormat="1">
      <c r="A9" s="15"/>
      <c r="B9" s="12"/>
      <c r="C9" s="10">
        <f t="shared" si="2"/>
        <v>860</v>
      </c>
      <c r="D9" s="8"/>
      <c r="E9" s="11"/>
      <c r="F9" s="11"/>
      <c r="G9" s="10"/>
      <c r="H9" s="10">
        <f t="shared" si="0"/>
        <v>0</v>
      </c>
      <c r="I9" s="22"/>
      <c r="J9" s="10">
        <f t="shared" si="1"/>
        <v>860</v>
      </c>
      <c r="K9" s="23"/>
    </row>
    <row r="10" spans="1:11" s="1" customFormat="1">
      <c r="A10" s="15"/>
      <c r="B10" s="16"/>
      <c r="C10" s="22">
        <f t="shared" si="2"/>
        <v>860</v>
      </c>
      <c r="D10" s="31"/>
      <c r="E10" s="32"/>
      <c r="F10" s="32"/>
      <c r="G10" s="22"/>
      <c r="H10" s="10">
        <f t="shared" si="0"/>
        <v>0</v>
      </c>
      <c r="I10" s="22"/>
      <c r="J10" s="22">
        <f t="shared" si="1"/>
        <v>860</v>
      </c>
      <c r="K10" s="24"/>
    </row>
    <row r="11" spans="1:11" s="7" customFormat="1">
      <c r="A11" s="14"/>
      <c r="B11" s="12"/>
      <c r="C11" s="10">
        <f t="shared" si="2"/>
        <v>860</v>
      </c>
      <c r="D11" s="8"/>
      <c r="E11" s="11"/>
      <c r="F11" s="11"/>
      <c r="G11" s="10"/>
      <c r="H11" s="10">
        <f t="shared" si="0"/>
        <v>0</v>
      </c>
      <c r="I11" s="22"/>
      <c r="J11" s="10">
        <f t="shared" si="1"/>
        <v>860</v>
      </c>
      <c r="K11" s="23"/>
    </row>
    <row r="12" spans="1:11" s="7" customFormat="1">
      <c r="A12" s="14"/>
      <c r="B12" s="12"/>
      <c r="C12" s="10">
        <f t="shared" si="2"/>
        <v>860</v>
      </c>
      <c r="D12" s="8"/>
      <c r="E12" s="11"/>
      <c r="F12" s="11"/>
      <c r="G12" s="10"/>
      <c r="H12" s="10">
        <f t="shared" si="0"/>
        <v>0</v>
      </c>
      <c r="I12" s="22"/>
      <c r="J12" s="10">
        <f t="shared" si="1"/>
        <v>860</v>
      </c>
      <c r="K12" s="23"/>
    </row>
    <row r="13" spans="1:11" s="7" customFormat="1">
      <c r="A13" s="14"/>
      <c r="B13" s="12"/>
      <c r="C13" s="10">
        <f t="shared" si="2"/>
        <v>860</v>
      </c>
      <c r="D13" s="8"/>
      <c r="E13" s="11"/>
      <c r="F13" s="11"/>
      <c r="G13" s="10"/>
      <c r="H13" s="10">
        <f t="shared" si="0"/>
        <v>0</v>
      </c>
      <c r="I13" s="10"/>
      <c r="J13" s="10">
        <f t="shared" si="1"/>
        <v>860</v>
      </c>
      <c r="K13" s="23"/>
    </row>
    <row r="14" spans="1:11" s="7" customFormat="1">
      <c r="A14" s="8"/>
      <c r="B14" s="12"/>
      <c r="C14" s="10">
        <f t="shared" si="2"/>
        <v>860</v>
      </c>
      <c r="D14" s="8"/>
      <c r="E14" s="11"/>
      <c r="F14" s="11"/>
      <c r="G14" s="10"/>
      <c r="H14" s="10">
        <f t="shared" si="0"/>
        <v>0</v>
      </c>
      <c r="I14" s="10"/>
      <c r="J14" s="10">
        <f t="shared" si="1"/>
        <v>860</v>
      </c>
      <c r="K14" s="23"/>
    </row>
    <row r="15" spans="1:11" s="7" customFormat="1">
      <c r="A15" s="8"/>
      <c r="B15" s="12"/>
      <c r="C15" s="10">
        <f t="shared" si="2"/>
        <v>860</v>
      </c>
      <c r="D15" s="8"/>
      <c r="E15" s="11"/>
      <c r="F15" s="11"/>
      <c r="G15" s="10"/>
      <c r="H15" s="10">
        <f t="shared" si="0"/>
        <v>0</v>
      </c>
      <c r="I15" s="10"/>
      <c r="J15" s="10">
        <f t="shared" si="1"/>
        <v>860</v>
      </c>
      <c r="K15" s="23"/>
    </row>
    <row r="16" spans="1:11" s="7" customFormat="1">
      <c r="A16" s="8"/>
      <c r="B16" s="12"/>
      <c r="C16" s="10">
        <f t="shared" si="2"/>
        <v>860</v>
      </c>
      <c r="D16" s="8"/>
      <c r="E16" s="11"/>
      <c r="F16" s="11"/>
      <c r="G16" s="10"/>
      <c r="H16" s="10">
        <f t="shared" si="0"/>
        <v>0</v>
      </c>
      <c r="I16" s="10"/>
      <c r="J16" s="10">
        <f t="shared" si="1"/>
        <v>860</v>
      </c>
      <c r="K16" s="23"/>
    </row>
    <row r="17" spans="1:11" s="7" customFormat="1">
      <c r="A17" s="14"/>
      <c r="B17" s="12"/>
      <c r="C17" s="10">
        <f t="shared" si="2"/>
        <v>860</v>
      </c>
      <c r="D17" s="8"/>
      <c r="E17" s="11"/>
      <c r="F17" s="11"/>
      <c r="G17" s="10"/>
      <c r="H17" s="10">
        <f t="shared" si="0"/>
        <v>0</v>
      </c>
      <c r="I17" s="10"/>
      <c r="J17" s="10">
        <f t="shared" si="1"/>
        <v>860</v>
      </c>
      <c r="K17" s="23"/>
    </row>
    <row r="18" spans="1:11" s="7" customFormat="1">
      <c r="A18" s="14"/>
      <c r="B18" s="12"/>
      <c r="C18" s="10">
        <f t="shared" si="2"/>
        <v>860</v>
      </c>
      <c r="D18" s="8"/>
      <c r="E18" s="11"/>
      <c r="F18" s="11"/>
      <c r="G18" s="10"/>
      <c r="H18" s="10">
        <f t="shared" si="0"/>
        <v>0</v>
      </c>
      <c r="I18" s="10"/>
      <c r="J18" s="10">
        <f t="shared" si="1"/>
        <v>860</v>
      </c>
      <c r="K18" s="23"/>
    </row>
    <row r="19" spans="1:11" s="7" customFormat="1">
      <c r="A19" s="14"/>
      <c r="B19" s="12"/>
      <c r="C19" s="10">
        <f t="shared" si="2"/>
        <v>860</v>
      </c>
      <c r="D19" s="8"/>
      <c r="E19" s="11"/>
      <c r="F19" s="11"/>
      <c r="G19" s="10"/>
      <c r="H19" s="10">
        <f t="shared" si="0"/>
        <v>0</v>
      </c>
      <c r="I19" s="10"/>
      <c r="J19" s="10">
        <f t="shared" si="1"/>
        <v>860</v>
      </c>
      <c r="K19" s="23"/>
    </row>
    <row r="20" spans="1:11" s="7" customFormat="1">
      <c r="A20" s="8"/>
      <c r="B20" s="12"/>
      <c r="C20" s="10">
        <f t="shared" si="2"/>
        <v>860</v>
      </c>
      <c r="D20" s="8"/>
      <c r="E20" s="11"/>
      <c r="F20" s="11"/>
      <c r="G20" s="10"/>
      <c r="H20" s="10">
        <f t="shared" si="0"/>
        <v>0</v>
      </c>
      <c r="I20" s="10"/>
      <c r="J20" s="10">
        <f t="shared" si="1"/>
        <v>860</v>
      </c>
      <c r="K20" s="23"/>
    </row>
    <row r="21" spans="1:11" s="7" customFormat="1">
      <c r="A21" s="8"/>
      <c r="B21" s="12"/>
      <c r="C21" s="10">
        <f t="shared" si="2"/>
        <v>860</v>
      </c>
      <c r="D21" s="8"/>
      <c r="E21" s="11"/>
      <c r="F21" s="11"/>
      <c r="G21" s="10"/>
      <c r="H21" s="10">
        <f t="shared" si="0"/>
        <v>0</v>
      </c>
      <c r="I21" s="10"/>
      <c r="J21" s="10">
        <f t="shared" si="1"/>
        <v>860</v>
      </c>
      <c r="K21" s="23"/>
    </row>
    <row r="22" spans="1:11" s="7" customFormat="1">
      <c r="A22" s="8"/>
      <c r="B22" s="12"/>
      <c r="C22" s="10">
        <f t="shared" si="2"/>
        <v>860</v>
      </c>
      <c r="D22" s="8"/>
      <c r="E22" s="11"/>
      <c r="F22" s="11"/>
      <c r="G22" s="10"/>
      <c r="H22" s="10">
        <f t="shared" si="0"/>
        <v>0</v>
      </c>
      <c r="I22" s="10"/>
      <c r="J22" s="10">
        <f t="shared" si="1"/>
        <v>860</v>
      </c>
      <c r="K22" s="23"/>
    </row>
    <row r="23" spans="1:11" s="7" customFormat="1">
      <c r="A23" s="8"/>
      <c r="B23" s="12"/>
      <c r="C23" s="10">
        <f t="shared" si="2"/>
        <v>860</v>
      </c>
      <c r="D23" s="8"/>
      <c r="E23" s="11"/>
      <c r="F23" s="11"/>
      <c r="G23" s="10"/>
      <c r="H23" s="10">
        <f t="shared" si="0"/>
        <v>0</v>
      </c>
      <c r="I23" s="10"/>
      <c r="J23" s="10">
        <f t="shared" si="1"/>
        <v>860</v>
      </c>
      <c r="K23" s="23"/>
    </row>
    <row r="24" spans="1:11" s="7" customFormat="1">
      <c r="A24" s="8"/>
      <c r="B24" s="12"/>
      <c r="C24" s="10">
        <f t="shared" si="2"/>
        <v>860</v>
      </c>
      <c r="D24" s="8"/>
      <c r="E24" s="11"/>
      <c r="F24" s="11"/>
      <c r="G24" s="10"/>
      <c r="H24" s="10">
        <f t="shared" si="0"/>
        <v>0</v>
      </c>
      <c r="I24" s="10"/>
      <c r="J24" s="10">
        <f t="shared" si="1"/>
        <v>860</v>
      </c>
      <c r="K24" s="23"/>
    </row>
    <row r="25" spans="1:11" s="7" customFormat="1">
      <c r="A25" s="8"/>
      <c r="B25" s="12"/>
      <c r="C25" s="10">
        <f t="shared" si="2"/>
        <v>860</v>
      </c>
      <c r="D25" s="8"/>
      <c r="E25" s="33"/>
      <c r="F25" s="11"/>
      <c r="G25" s="10"/>
      <c r="H25" s="10">
        <f t="shared" si="0"/>
        <v>0</v>
      </c>
      <c r="I25" s="10"/>
      <c r="J25" s="10">
        <f t="shared" si="1"/>
        <v>860</v>
      </c>
      <c r="K25" s="23"/>
    </row>
    <row r="26" spans="1:11" s="7" customFormat="1">
      <c r="A26" s="8"/>
      <c r="B26" s="12"/>
      <c r="C26" s="10">
        <f t="shared" si="2"/>
        <v>860</v>
      </c>
      <c r="D26" s="8"/>
      <c r="E26" s="11"/>
      <c r="F26" s="11"/>
      <c r="G26" s="10"/>
      <c r="H26" s="10">
        <f t="shared" si="0"/>
        <v>0</v>
      </c>
      <c r="I26" s="10"/>
      <c r="J26" s="10">
        <f t="shared" si="1"/>
        <v>860</v>
      </c>
      <c r="K26" s="23"/>
    </row>
    <row r="27" spans="1:11" s="7" customFormat="1">
      <c r="A27" s="8"/>
      <c r="B27" s="12"/>
      <c r="C27" s="10">
        <f t="shared" si="2"/>
        <v>860</v>
      </c>
      <c r="D27" s="8"/>
      <c r="E27" s="11"/>
      <c r="F27" s="11"/>
      <c r="G27" s="10"/>
      <c r="H27" s="10">
        <f t="shared" si="0"/>
        <v>0</v>
      </c>
      <c r="I27" s="10"/>
      <c r="J27" s="10">
        <f t="shared" si="1"/>
        <v>860</v>
      </c>
      <c r="K27" s="23"/>
    </row>
    <row r="28" spans="1:11" s="7" customFormat="1">
      <c r="A28" s="8"/>
      <c r="B28" s="12"/>
      <c r="C28" s="10">
        <f t="shared" si="2"/>
        <v>860</v>
      </c>
      <c r="D28" s="8"/>
      <c r="E28" s="11"/>
      <c r="F28" s="11"/>
      <c r="G28" s="10"/>
      <c r="H28" s="10">
        <f t="shared" si="0"/>
        <v>0</v>
      </c>
      <c r="I28" s="10"/>
      <c r="J28" s="10">
        <f t="shared" si="1"/>
        <v>860</v>
      </c>
      <c r="K28" s="23"/>
    </row>
    <row r="29" spans="1:11" s="7" customFormat="1">
      <c r="A29" s="8"/>
      <c r="B29" s="12"/>
      <c r="C29" s="10">
        <f t="shared" si="2"/>
        <v>860</v>
      </c>
      <c r="D29" s="8"/>
      <c r="E29" s="11"/>
      <c r="F29" s="11"/>
      <c r="G29" s="10"/>
      <c r="H29" s="10">
        <f t="shared" si="0"/>
        <v>0</v>
      </c>
      <c r="I29" s="10"/>
      <c r="J29" s="10">
        <f t="shared" si="1"/>
        <v>860</v>
      </c>
      <c r="K29" s="23"/>
    </row>
    <row r="30" spans="1:11" s="7" customFormat="1">
      <c r="A30" s="8"/>
      <c r="B30" s="12"/>
      <c r="C30" s="10">
        <f t="shared" si="2"/>
        <v>860</v>
      </c>
      <c r="D30" s="8"/>
      <c r="E30" s="11"/>
      <c r="F30" s="11"/>
      <c r="G30" s="10"/>
      <c r="H30" s="10">
        <f t="shared" si="0"/>
        <v>0</v>
      </c>
      <c r="I30" s="10"/>
      <c r="J30" s="10">
        <f t="shared" si="1"/>
        <v>860</v>
      </c>
      <c r="K30" s="23"/>
    </row>
    <row r="31" spans="1:11" s="7" customFormat="1">
      <c r="A31" s="8"/>
      <c r="B31" s="12"/>
      <c r="C31" s="10">
        <f t="shared" si="2"/>
        <v>860</v>
      </c>
      <c r="D31" s="8"/>
      <c r="E31" s="11"/>
      <c r="F31" s="11"/>
      <c r="G31" s="10"/>
      <c r="H31" s="10">
        <f t="shared" si="0"/>
        <v>0</v>
      </c>
      <c r="I31" s="10"/>
      <c r="J31" s="10">
        <f t="shared" si="1"/>
        <v>860</v>
      </c>
      <c r="K31" s="23"/>
    </row>
    <row r="32" spans="1:11" s="7" customFormat="1">
      <c r="A32" s="8"/>
      <c r="B32" s="12"/>
      <c r="C32" s="10">
        <f t="shared" si="2"/>
        <v>860</v>
      </c>
      <c r="D32" s="8"/>
      <c r="E32" s="11"/>
      <c r="F32" s="11"/>
      <c r="G32" s="10"/>
      <c r="H32" s="10">
        <f t="shared" si="0"/>
        <v>0</v>
      </c>
      <c r="I32" s="10"/>
      <c r="J32" s="10">
        <f t="shared" si="1"/>
        <v>860</v>
      </c>
      <c r="K32" s="23"/>
    </row>
    <row r="33" spans="1:11" s="7" customFormat="1">
      <c r="A33" s="8"/>
      <c r="B33" s="12"/>
      <c r="C33" s="10">
        <f t="shared" si="2"/>
        <v>860</v>
      </c>
      <c r="D33" s="8"/>
      <c r="E33" s="11"/>
      <c r="F33" s="11"/>
      <c r="G33" s="10"/>
      <c r="H33" s="10">
        <f t="shared" si="0"/>
        <v>0</v>
      </c>
      <c r="I33" s="10"/>
      <c r="J33" s="10">
        <f t="shared" si="1"/>
        <v>860</v>
      </c>
      <c r="K33" s="23"/>
    </row>
    <row r="34" spans="1:11" s="7" customFormat="1">
      <c r="A34" s="8"/>
      <c r="B34" s="12"/>
      <c r="C34" s="10">
        <f t="shared" si="2"/>
        <v>860</v>
      </c>
      <c r="D34" s="8"/>
      <c r="E34" s="11"/>
      <c r="F34" s="11"/>
      <c r="G34" s="10"/>
      <c r="H34" s="10">
        <f t="shared" si="0"/>
        <v>0</v>
      </c>
      <c r="I34" s="10"/>
      <c r="J34" s="10">
        <f t="shared" si="1"/>
        <v>860</v>
      </c>
      <c r="K34" s="23"/>
    </row>
    <row r="35" spans="1:11" s="7" customFormat="1">
      <c r="A35" s="8"/>
      <c r="B35" s="12"/>
      <c r="C35" s="10">
        <f t="shared" si="2"/>
        <v>860</v>
      </c>
      <c r="D35" s="8"/>
      <c r="E35" s="11"/>
      <c r="F35" s="11"/>
      <c r="G35" s="10"/>
      <c r="H35" s="10">
        <f t="shared" si="0"/>
        <v>0</v>
      </c>
      <c r="I35" s="10"/>
      <c r="J35" s="10">
        <f t="shared" si="1"/>
        <v>860</v>
      </c>
      <c r="K35" s="23"/>
    </row>
    <row r="36" spans="1:11" s="7" customFormat="1">
      <c r="A36" s="8"/>
      <c r="B36" s="12"/>
      <c r="C36" s="10">
        <f t="shared" si="2"/>
        <v>860</v>
      </c>
      <c r="D36" s="8"/>
      <c r="E36" s="11"/>
      <c r="F36" s="11"/>
      <c r="G36" s="10"/>
      <c r="H36" s="10">
        <f t="shared" si="0"/>
        <v>0</v>
      </c>
      <c r="I36" s="10"/>
      <c r="J36" s="10">
        <f t="shared" si="1"/>
        <v>860</v>
      </c>
      <c r="K36" s="23"/>
    </row>
    <row r="37" spans="1:11" s="7" customFormat="1">
      <c r="A37" s="8"/>
      <c r="B37" s="12"/>
      <c r="C37" s="10">
        <f t="shared" si="2"/>
        <v>860</v>
      </c>
      <c r="D37" s="8"/>
      <c r="E37" s="11"/>
      <c r="F37" s="11"/>
      <c r="G37" s="10"/>
      <c r="H37" s="10">
        <f t="shared" si="0"/>
        <v>0</v>
      </c>
      <c r="I37" s="10"/>
      <c r="J37" s="10">
        <f t="shared" si="1"/>
        <v>860</v>
      </c>
      <c r="K37" s="23"/>
    </row>
    <row r="38" spans="1:11" s="7" customFormat="1">
      <c r="A38" s="8"/>
      <c r="B38" s="12"/>
      <c r="C38" s="10">
        <f t="shared" si="2"/>
        <v>860</v>
      </c>
      <c r="D38" s="8"/>
      <c r="E38" s="11"/>
      <c r="F38" s="11"/>
      <c r="G38" s="10"/>
      <c r="H38" s="10">
        <f t="shared" si="0"/>
        <v>0</v>
      </c>
      <c r="I38" s="10"/>
      <c r="J38" s="10">
        <f t="shared" si="1"/>
        <v>860</v>
      </c>
      <c r="K38" s="23"/>
    </row>
    <row r="39" spans="1:11" s="7" customFormat="1">
      <c r="A39" s="8"/>
      <c r="B39" s="12"/>
      <c r="C39" s="10">
        <f t="shared" si="2"/>
        <v>860</v>
      </c>
      <c r="D39" s="8"/>
      <c r="E39" s="11"/>
      <c r="F39" s="11"/>
      <c r="G39" s="10"/>
      <c r="H39" s="10">
        <f t="shared" si="0"/>
        <v>0</v>
      </c>
      <c r="I39" s="10"/>
      <c r="J39" s="10">
        <f t="shared" si="1"/>
        <v>860</v>
      </c>
      <c r="K39" s="23"/>
    </row>
    <row r="40" spans="1:11" s="7" customFormat="1">
      <c r="A40" s="8"/>
      <c r="B40" s="12"/>
      <c r="C40" s="10">
        <f t="shared" si="2"/>
        <v>860</v>
      </c>
      <c r="D40" s="8"/>
      <c r="E40" s="11"/>
      <c r="F40" s="11"/>
      <c r="G40" s="10"/>
      <c r="H40" s="10">
        <f t="shared" si="0"/>
        <v>0</v>
      </c>
      <c r="I40" s="10"/>
      <c r="J40" s="10">
        <f t="shared" si="1"/>
        <v>860</v>
      </c>
      <c r="K40" s="23"/>
    </row>
    <row r="41" spans="1:11" s="7" customFormat="1">
      <c r="A41" s="8"/>
      <c r="B41" s="12"/>
      <c r="C41" s="10">
        <f t="shared" si="2"/>
        <v>860</v>
      </c>
      <c r="D41" s="8"/>
      <c r="E41" s="11"/>
      <c r="F41" s="11"/>
      <c r="G41" s="10"/>
      <c r="H41" s="10">
        <f t="shared" si="0"/>
        <v>0</v>
      </c>
      <c r="I41" s="10"/>
      <c r="J41" s="10">
        <f t="shared" si="1"/>
        <v>860</v>
      </c>
      <c r="K41" s="23"/>
    </row>
    <row r="42" spans="1:11" s="7" customFormat="1">
      <c r="A42" s="8"/>
      <c r="B42" s="12"/>
      <c r="C42" s="10">
        <f t="shared" si="2"/>
        <v>860</v>
      </c>
      <c r="D42" s="8"/>
      <c r="E42" s="11"/>
      <c r="F42" s="11"/>
      <c r="G42" s="10"/>
      <c r="H42" s="10">
        <f t="shared" si="0"/>
        <v>0</v>
      </c>
      <c r="I42" s="10"/>
      <c r="J42" s="10">
        <f t="shared" si="1"/>
        <v>860</v>
      </c>
      <c r="K42" s="23"/>
    </row>
    <row r="43" spans="1:11" s="7" customFormat="1">
      <c r="A43" s="8"/>
      <c r="B43" s="12"/>
      <c r="C43" s="10">
        <f t="shared" si="2"/>
        <v>860</v>
      </c>
      <c r="D43" s="8"/>
      <c r="E43" s="11"/>
      <c r="F43" s="11"/>
      <c r="G43" s="10"/>
      <c r="H43" s="10">
        <f t="shared" si="0"/>
        <v>0</v>
      </c>
      <c r="I43" s="10"/>
      <c r="J43" s="10">
        <f t="shared" si="1"/>
        <v>860</v>
      </c>
      <c r="K43" s="23"/>
    </row>
    <row r="44" spans="1:11" s="7" customFormat="1">
      <c r="A44" s="8"/>
      <c r="B44" s="12"/>
      <c r="C44" s="10">
        <f t="shared" si="2"/>
        <v>860</v>
      </c>
      <c r="D44" s="8"/>
      <c r="E44" s="11"/>
      <c r="F44" s="11"/>
      <c r="G44" s="10"/>
      <c r="H44" s="10">
        <f t="shared" si="0"/>
        <v>0</v>
      </c>
      <c r="I44" s="10"/>
      <c r="J44" s="10">
        <f t="shared" si="1"/>
        <v>860</v>
      </c>
      <c r="K44" s="23"/>
    </row>
    <row r="45" spans="1:11" s="7" customFormat="1">
      <c r="A45" s="8"/>
      <c r="B45" s="12"/>
      <c r="C45" s="10">
        <f t="shared" si="2"/>
        <v>860</v>
      </c>
      <c r="D45" s="8"/>
      <c r="E45" s="11"/>
      <c r="F45" s="11"/>
      <c r="G45" s="10"/>
      <c r="H45" s="10">
        <f t="shared" si="0"/>
        <v>0</v>
      </c>
      <c r="I45" s="10"/>
      <c r="J45" s="10">
        <f t="shared" si="1"/>
        <v>860</v>
      </c>
      <c r="K45" s="23"/>
    </row>
    <row r="46" spans="1:11" s="7" customFormat="1">
      <c r="A46" s="8"/>
      <c r="B46" s="12"/>
      <c r="C46" s="10">
        <f t="shared" si="2"/>
        <v>860</v>
      </c>
      <c r="D46" s="8"/>
      <c r="E46" s="11"/>
      <c r="F46" s="11"/>
      <c r="G46" s="10"/>
      <c r="H46" s="10">
        <f t="shared" si="0"/>
        <v>0</v>
      </c>
      <c r="I46" s="10"/>
      <c r="J46" s="10">
        <f t="shared" si="1"/>
        <v>860</v>
      </c>
      <c r="K46" s="23"/>
    </row>
    <row r="47" spans="1:11" s="7" customFormat="1">
      <c r="A47" s="8"/>
      <c r="B47" s="12"/>
      <c r="C47" s="10">
        <f t="shared" si="2"/>
        <v>860</v>
      </c>
      <c r="D47" s="8"/>
      <c r="E47" s="11"/>
      <c r="F47" s="11"/>
      <c r="G47" s="10"/>
      <c r="H47" s="10">
        <f t="shared" si="0"/>
        <v>0</v>
      </c>
      <c r="I47" s="10"/>
      <c r="J47" s="10">
        <f t="shared" si="1"/>
        <v>860</v>
      </c>
      <c r="K47" s="23"/>
    </row>
    <row r="48" spans="1:11" s="7" customFormat="1">
      <c r="A48" s="8"/>
      <c r="B48" s="12"/>
      <c r="C48" s="10">
        <f t="shared" si="2"/>
        <v>860</v>
      </c>
      <c r="D48" s="8"/>
      <c r="E48" s="11"/>
      <c r="F48" s="11"/>
      <c r="G48" s="10"/>
      <c r="H48" s="10">
        <f t="shared" si="0"/>
        <v>0</v>
      </c>
      <c r="I48" s="10"/>
      <c r="J48" s="10">
        <f t="shared" si="1"/>
        <v>860</v>
      </c>
      <c r="K48" s="23"/>
    </row>
    <row r="49" spans="1:11" s="7" customFormat="1">
      <c r="A49" s="8"/>
      <c r="B49" s="12"/>
      <c r="C49" s="10">
        <f t="shared" si="2"/>
        <v>860</v>
      </c>
      <c r="D49" s="8"/>
      <c r="E49" s="11"/>
      <c r="F49" s="11"/>
      <c r="G49" s="10"/>
      <c r="H49" s="10">
        <f t="shared" si="0"/>
        <v>0</v>
      </c>
      <c r="I49" s="10"/>
      <c r="J49" s="10">
        <f t="shared" si="1"/>
        <v>860</v>
      </c>
      <c r="K49" s="23"/>
    </row>
    <row r="50" spans="1:11" s="7" customFormat="1">
      <c r="A50" s="8"/>
      <c r="B50" s="12"/>
      <c r="C50" s="10">
        <f t="shared" si="2"/>
        <v>860</v>
      </c>
      <c r="D50" s="8"/>
      <c r="E50" s="11"/>
      <c r="F50" s="11"/>
      <c r="G50" s="10"/>
      <c r="H50" s="10">
        <f t="shared" si="0"/>
        <v>0</v>
      </c>
      <c r="I50" s="10"/>
      <c r="J50" s="10">
        <f t="shared" si="1"/>
        <v>860</v>
      </c>
      <c r="K50" s="23"/>
    </row>
    <row r="51" spans="1:11" s="3" customForma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860</v>
      </c>
      <c r="I51" s="20">
        <f>SUM(I1:I50)</f>
        <v>0</v>
      </c>
      <c r="J51" s="20">
        <f>H51-I51</f>
        <v>860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33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B2" sqref="B2:B3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22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Q39" sqref="Q39"/>
    </sheetView>
  </sheetViews>
  <sheetFormatPr defaultRowHeight="14.25"/>
  <cols>
    <col min="1" max="1" width="25" style="2" customWidth="1"/>
    <col min="2" max="2" width="11.625" style="5" customWidth="1"/>
    <col min="3" max="3" width="14.125" style="30" customWidth="1"/>
    <col min="4" max="4" width="24.75" style="2" customWidth="1"/>
    <col min="5" max="5" width="7.125" style="2" customWidth="1"/>
    <col min="6" max="6" width="9" style="2" customWidth="1"/>
    <col min="7" max="7" width="11.875" style="30" customWidth="1"/>
    <col min="8" max="8" width="12.25" style="30" customWidth="1"/>
    <col min="9" max="9" width="12.875" style="30" customWidth="1"/>
    <col min="10" max="10" width="14.125" style="30" customWidth="1"/>
    <col min="11" max="11" width="8.375" style="34" customWidth="1"/>
    <col min="12" max="16384" width="9" style="34"/>
  </cols>
  <sheetData>
    <row r="1" spans="1:11" ht="33.75" customHeight="1">
      <c r="A1" s="429" t="s">
        <v>710</v>
      </c>
      <c r="B1" s="472"/>
      <c r="C1" s="429"/>
      <c r="D1" s="429"/>
      <c r="E1" s="429"/>
      <c r="F1" s="429"/>
      <c r="G1" s="429"/>
      <c r="H1" s="429"/>
      <c r="I1" s="429"/>
      <c r="J1" s="429"/>
    </row>
    <row r="2" spans="1:11" s="7" customFormat="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69"/>
      <c r="H2" s="469"/>
      <c r="I2" s="10" t="s">
        <v>329</v>
      </c>
      <c r="J2" s="440" t="s">
        <v>335</v>
      </c>
      <c r="K2" s="443" t="s">
        <v>396</v>
      </c>
    </row>
    <row r="3" spans="1:11" s="7" customFormat="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 s="7" customFormat="1">
      <c r="A4" s="8" t="s">
        <v>711</v>
      </c>
      <c r="B4" s="12">
        <v>44352</v>
      </c>
      <c r="C4" s="10">
        <v>0</v>
      </c>
      <c r="D4" s="8" t="s">
        <v>712</v>
      </c>
      <c r="E4" s="11">
        <v>25</v>
      </c>
      <c r="F4" s="11">
        <v>30</v>
      </c>
      <c r="G4" s="10">
        <v>100</v>
      </c>
      <c r="H4" s="10">
        <f t="shared" ref="H4:H50" si="0">F4*G4</f>
        <v>3000</v>
      </c>
      <c r="I4" s="22"/>
      <c r="J4" s="10">
        <f t="shared" ref="J4:J50" si="1">C4+H4-I4</f>
        <v>3000</v>
      </c>
      <c r="K4" s="23"/>
    </row>
    <row r="5" spans="1:11" s="7" customFormat="1">
      <c r="A5" s="8" t="s">
        <v>711</v>
      </c>
      <c r="B5" s="12">
        <v>44352</v>
      </c>
      <c r="C5" s="10">
        <f t="shared" ref="C5:C50" si="2">J4</f>
        <v>3000</v>
      </c>
      <c r="D5" s="8" t="s">
        <v>713</v>
      </c>
      <c r="E5" s="11">
        <v>25</v>
      </c>
      <c r="F5" s="11">
        <v>70</v>
      </c>
      <c r="G5" s="10">
        <v>125</v>
      </c>
      <c r="H5" s="10">
        <f t="shared" si="0"/>
        <v>8750</v>
      </c>
      <c r="I5" s="22"/>
      <c r="J5" s="10">
        <f t="shared" si="1"/>
        <v>11750</v>
      </c>
      <c r="K5" s="23"/>
    </row>
    <row r="6" spans="1:11" s="7" customFormat="1">
      <c r="A6" s="14"/>
      <c r="B6" s="12">
        <v>44397</v>
      </c>
      <c r="C6" s="10">
        <f t="shared" si="2"/>
        <v>11750</v>
      </c>
      <c r="D6" s="8" t="s">
        <v>714</v>
      </c>
      <c r="E6" s="11"/>
      <c r="F6" s="11"/>
      <c r="G6" s="10"/>
      <c r="H6" s="10">
        <f t="shared" si="0"/>
        <v>0</v>
      </c>
      <c r="I6" s="22"/>
      <c r="J6" s="10">
        <f t="shared" si="1"/>
        <v>11750</v>
      </c>
      <c r="K6" s="138"/>
    </row>
    <row r="7" spans="1:11" s="7" customFormat="1">
      <c r="A7" s="14"/>
      <c r="B7" s="12"/>
      <c r="C7" s="10">
        <f t="shared" si="2"/>
        <v>11750</v>
      </c>
      <c r="D7" s="8" t="s">
        <v>715</v>
      </c>
      <c r="E7" s="11"/>
      <c r="F7" s="11"/>
      <c r="G7" s="10"/>
      <c r="H7" s="10">
        <v>-400</v>
      </c>
      <c r="I7" s="22">
        <v>11350</v>
      </c>
      <c r="J7" s="10">
        <f t="shared" si="1"/>
        <v>0</v>
      </c>
      <c r="K7" s="138"/>
    </row>
    <row r="8" spans="1:11" s="7" customFormat="1">
      <c r="A8" s="14"/>
      <c r="B8" s="12"/>
      <c r="C8" s="10">
        <f t="shared" si="2"/>
        <v>0</v>
      </c>
      <c r="D8" s="8"/>
      <c r="E8" s="11"/>
      <c r="F8" s="11"/>
      <c r="G8" s="10"/>
      <c r="H8" s="10">
        <f t="shared" si="0"/>
        <v>0</v>
      </c>
      <c r="I8" s="22"/>
      <c r="J8" s="10">
        <f t="shared" si="1"/>
        <v>0</v>
      </c>
      <c r="K8" s="23"/>
    </row>
    <row r="9" spans="1:11" s="7" customFormat="1">
      <c r="A9" s="15"/>
      <c r="B9" s="12"/>
      <c r="C9" s="10">
        <f t="shared" si="2"/>
        <v>0</v>
      </c>
      <c r="D9" s="8"/>
      <c r="E9" s="11"/>
      <c r="F9" s="11"/>
      <c r="G9" s="10"/>
      <c r="H9" s="10">
        <f t="shared" si="0"/>
        <v>0</v>
      </c>
      <c r="I9" s="22"/>
      <c r="J9" s="10">
        <f t="shared" si="1"/>
        <v>0</v>
      </c>
      <c r="K9" s="23"/>
    </row>
    <row r="10" spans="1:11" s="1" customFormat="1">
      <c r="A10" s="15"/>
      <c r="B10" s="16"/>
      <c r="C10" s="22">
        <f t="shared" si="2"/>
        <v>0</v>
      </c>
      <c r="D10" s="31"/>
      <c r="E10" s="32"/>
      <c r="F10" s="32"/>
      <c r="G10" s="22"/>
      <c r="H10" s="10">
        <f t="shared" si="0"/>
        <v>0</v>
      </c>
      <c r="I10" s="22"/>
      <c r="J10" s="22">
        <f t="shared" si="1"/>
        <v>0</v>
      </c>
      <c r="K10" s="24"/>
    </row>
    <row r="11" spans="1:11" s="7" customFormat="1">
      <c r="A11" s="14"/>
      <c r="B11" s="12"/>
      <c r="C11" s="10">
        <f t="shared" si="2"/>
        <v>0</v>
      </c>
      <c r="D11" s="8"/>
      <c r="E11" s="11"/>
      <c r="F11" s="11"/>
      <c r="G11" s="10"/>
      <c r="H11" s="10">
        <f t="shared" si="0"/>
        <v>0</v>
      </c>
      <c r="I11" s="22"/>
      <c r="J11" s="10">
        <f t="shared" si="1"/>
        <v>0</v>
      </c>
      <c r="K11" s="23"/>
    </row>
    <row r="12" spans="1:11" s="7" customFormat="1">
      <c r="A12" s="14"/>
      <c r="B12" s="12"/>
      <c r="C12" s="10">
        <f t="shared" si="2"/>
        <v>0</v>
      </c>
      <c r="D12" s="8"/>
      <c r="E12" s="11"/>
      <c r="F12" s="11"/>
      <c r="G12" s="10"/>
      <c r="H12" s="10">
        <f t="shared" si="0"/>
        <v>0</v>
      </c>
      <c r="I12" s="22"/>
      <c r="J12" s="10">
        <f t="shared" si="1"/>
        <v>0</v>
      </c>
      <c r="K12" s="23"/>
    </row>
    <row r="13" spans="1:11" s="7" customFormat="1">
      <c r="A13" s="14"/>
      <c r="B13" s="12"/>
      <c r="C13" s="10">
        <f t="shared" si="2"/>
        <v>0</v>
      </c>
      <c r="D13" s="8"/>
      <c r="E13" s="11"/>
      <c r="F13" s="11"/>
      <c r="G13" s="10"/>
      <c r="H13" s="10">
        <f t="shared" si="0"/>
        <v>0</v>
      </c>
      <c r="I13" s="10"/>
      <c r="J13" s="10">
        <f t="shared" si="1"/>
        <v>0</v>
      </c>
      <c r="K13" s="23"/>
    </row>
    <row r="14" spans="1:11" s="7" customFormat="1">
      <c r="A14" s="8"/>
      <c r="B14" s="12"/>
      <c r="C14" s="10">
        <f t="shared" si="2"/>
        <v>0</v>
      </c>
      <c r="D14" s="8"/>
      <c r="E14" s="11"/>
      <c r="F14" s="11"/>
      <c r="G14" s="10"/>
      <c r="H14" s="10">
        <f t="shared" si="0"/>
        <v>0</v>
      </c>
      <c r="I14" s="10"/>
      <c r="J14" s="10">
        <f t="shared" si="1"/>
        <v>0</v>
      </c>
      <c r="K14" s="23"/>
    </row>
    <row r="15" spans="1:11" s="7" customFormat="1">
      <c r="A15" s="8"/>
      <c r="B15" s="12"/>
      <c r="C15" s="10">
        <f t="shared" si="2"/>
        <v>0</v>
      </c>
      <c r="D15" s="8"/>
      <c r="E15" s="11"/>
      <c r="F15" s="11"/>
      <c r="G15" s="10"/>
      <c r="H15" s="10">
        <f t="shared" si="0"/>
        <v>0</v>
      </c>
      <c r="I15" s="10"/>
      <c r="J15" s="10">
        <f t="shared" si="1"/>
        <v>0</v>
      </c>
      <c r="K15" s="23"/>
    </row>
    <row r="16" spans="1:11" s="7" customFormat="1">
      <c r="A16" s="8"/>
      <c r="B16" s="12"/>
      <c r="C16" s="10">
        <f t="shared" si="2"/>
        <v>0</v>
      </c>
      <c r="D16" s="8"/>
      <c r="E16" s="11"/>
      <c r="F16" s="11"/>
      <c r="G16" s="10"/>
      <c r="H16" s="10">
        <f t="shared" si="0"/>
        <v>0</v>
      </c>
      <c r="I16" s="10"/>
      <c r="J16" s="10">
        <f t="shared" si="1"/>
        <v>0</v>
      </c>
      <c r="K16" s="23"/>
    </row>
    <row r="17" spans="1:11" s="7" customFormat="1">
      <c r="A17" s="14"/>
      <c r="B17" s="12"/>
      <c r="C17" s="10">
        <f t="shared" si="2"/>
        <v>0</v>
      </c>
      <c r="D17" s="8"/>
      <c r="E17" s="11"/>
      <c r="F17" s="11"/>
      <c r="G17" s="10"/>
      <c r="H17" s="10">
        <f t="shared" si="0"/>
        <v>0</v>
      </c>
      <c r="I17" s="10"/>
      <c r="J17" s="10">
        <f t="shared" si="1"/>
        <v>0</v>
      </c>
      <c r="K17" s="23"/>
    </row>
    <row r="18" spans="1:11" s="7" customFormat="1">
      <c r="A18" s="14"/>
      <c r="B18" s="12"/>
      <c r="C18" s="10">
        <f t="shared" si="2"/>
        <v>0</v>
      </c>
      <c r="D18" s="8"/>
      <c r="E18" s="11"/>
      <c r="F18" s="11"/>
      <c r="G18" s="10"/>
      <c r="H18" s="10">
        <f t="shared" si="0"/>
        <v>0</v>
      </c>
      <c r="I18" s="10"/>
      <c r="J18" s="10">
        <f t="shared" si="1"/>
        <v>0</v>
      </c>
      <c r="K18" s="23"/>
    </row>
    <row r="19" spans="1:11" s="7" customFormat="1">
      <c r="A19" s="14"/>
      <c r="B19" s="12"/>
      <c r="C19" s="10">
        <f t="shared" si="2"/>
        <v>0</v>
      </c>
      <c r="D19" s="8"/>
      <c r="E19" s="11"/>
      <c r="F19" s="11"/>
      <c r="G19" s="10"/>
      <c r="H19" s="10">
        <f t="shared" si="0"/>
        <v>0</v>
      </c>
      <c r="I19" s="10"/>
      <c r="J19" s="10">
        <f t="shared" si="1"/>
        <v>0</v>
      </c>
      <c r="K19" s="23"/>
    </row>
    <row r="20" spans="1:11" s="7" customFormat="1">
      <c r="A20" s="8"/>
      <c r="B20" s="12"/>
      <c r="C20" s="10">
        <f t="shared" si="2"/>
        <v>0</v>
      </c>
      <c r="D20" s="8"/>
      <c r="E20" s="11"/>
      <c r="F20" s="11"/>
      <c r="G20" s="10"/>
      <c r="H20" s="10">
        <f t="shared" si="0"/>
        <v>0</v>
      </c>
      <c r="I20" s="10"/>
      <c r="J20" s="10">
        <f t="shared" si="1"/>
        <v>0</v>
      </c>
      <c r="K20" s="23"/>
    </row>
    <row r="21" spans="1:11" s="7" customFormat="1">
      <c r="A21" s="8"/>
      <c r="B21" s="12"/>
      <c r="C21" s="10">
        <f t="shared" si="2"/>
        <v>0</v>
      </c>
      <c r="D21" s="8"/>
      <c r="E21" s="11"/>
      <c r="F21" s="11"/>
      <c r="G21" s="10"/>
      <c r="H21" s="10">
        <f t="shared" si="0"/>
        <v>0</v>
      </c>
      <c r="I21" s="10"/>
      <c r="J21" s="10">
        <f t="shared" si="1"/>
        <v>0</v>
      </c>
      <c r="K21" s="23"/>
    </row>
    <row r="22" spans="1:11" s="7" customFormat="1">
      <c r="A22" s="8"/>
      <c r="B22" s="12"/>
      <c r="C22" s="10">
        <f t="shared" si="2"/>
        <v>0</v>
      </c>
      <c r="D22" s="8"/>
      <c r="E22" s="11"/>
      <c r="F22" s="11"/>
      <c r="G22" s="10"/>
      <c r="H22" s="10">
        <f t="shared" si="0"/>
        <v>0</v>
      </c>
      <c r="I22" s="10"/>
      <c r="J22" s="10">
        <f t="shared" si="1"/>
        <v>0</v>
      </c>
      <c r="K22" s="23"/>
    </row>
    <row r="23" spans="1:11" s="7" customFormat="1">
      <c r="A23" s="8"/>
      <c r="B23" s="12"/>
      <c r="C23" s="10">
        <f t="shared" si="2"/>
        <v>0</v>
      </c>
      <c r="D23" s="8"/>
      <c r="E23" s="11"/>
      <c r="F23" s="11"/>
      <c r="G23" s="10"/>
      <c r="H23" s="10">
        <f t="shared" si="0"/>
        <v>0</v>
      </c>
      <c r="I23" s="10"/>
      <c r="J23" s="10">
        <f t="shared" si="1"/>
        <v>0</v>
      </c>
      <c r="K23" s="23"/>
    </row>
    <row r="24" spans="1:11" s="7" customFormat="1">
      <c r="A24" s="8"/>
      <c r="B24" s="12"/>
      <c r="C24" s="10">
        <f t="shared" si="2"/>
        <v>0</v>
      </c>
      <c r="D24" s="8"/>
      <c r="E24" s="11"/>
      <c r="F24" s="11"/>
      <c r="G24" s="10"/>
      <c r="H24" s="10">
        <f t="shared" si="0"/>
        <v>0</v>
      </c>
      <c r="I24" s="10"/>
      <c r="J24" s="10">
        <f t="shared" si="1"/>
        <v>0</v>
      </c>
      <c r="K24" s="23"/>
    </row>
    <row r="25" spans="1:11" s="7" customFormat="1">
      <c r="A25" s="8"/>
      <c r="B25" s="12"/>
      <c r="C25" s="10">
        <f t="shared" si="2"/>
        <v>0</v>
      </c>
      <c r="D25" s="8"/>
      <c r="E25" s="11"/>
      <c r="F25" s="11"/>
      <c r="G25" s="10"/>
      <c r="H25" s="10">
        <f t="shared" si="0"/>
        <v>0</v>
      </c>
      <c r="I25" s="10"/>
      <c r="J25" s="10">
        <f t="shared" si="1"/>
        <v>0</v>
      </c>
      <c r="K25" s="23"/>
    </row>
    <row r="26" spans="1:11" s="7" customFormat="1">
      <c r="A26" s="8"/>
      <c r="B26" s="12"/>
      <c r="C26" s="10">
        <f t="shared" si="2"/>
        <v>0</v>
      </c>
      <c r="D26" s="8"/>
      <c r="E26" s="11"/>
      <c r="F26" s="11"/>
      <c r="G26" s="10"/>
      <c r="H26" s="10">
        <f t="shared" si="0"/>
        <v>0</v>
      </c>
      <c r="I26" s="10"/>
      <c r="J26" s="10">
        <f t="shared" si="1"/>
        <v>0</v>
      </c>
      <c r="K26" s="23"/>
    </row>
    <row r="27" spans="1:11" s="7" customFormat="1">
      <c r="A27" s="8"/>
      <c r="B27" s="12"/>
      <c r="C27" s="10">
        <f t="shared" si="2"/>
        <v>0</v>
      </c>
      <c r="D27" s="8"/>
      <c r="E27" s="11"/>
      <c r="F27" s="11"/>
      <c r="G27" s="10"/>
      <c r="H27" s="10">
        <f t="shared" si="0"/>
        <v>0</v>
      </c>
      <c r="I27" s="10"/>
      <c r="J27" s="10">
        <f t="shared" si="1"/>
        <v>0</v>
      </c>
      <c r="K27" s="23"/>
    </row>
    <row r="28" spans="1:11" s="7" customFormat="1">
      <c r="A28" s="8"/>
      <c r="B28" s="12"/>
      <c r="C28" s="10">
        <f t="shared" si="2"/>
        <v>0</v>
      </c>
      <c r="D28" s="8"/>
      <c r="E28" s="11"/>
      <c r="F28" s="11"/>
      <c r="G28" s="10"/>
      <c r="H28" s="10">
        <f t="shared" si="0"/>
        <v>0</v>
      </c>
      <c r="I28" s="10"/>
      <c r="J28" s="10">
        <f t="shared" si="1"/>
        <v>0</v>
      </c>
      <c r="K28" s="23"/>
    </row>
    <row r="29" spans="1:11" s="7" customFormat="1">
      <c r="A29" s="8"/>
      <c r="B29" s="12"/>
      <c r="C29" s="10">
        <f t="shared" si="2"/>
        <v>0</v>
      </c>
      <c r="D29" s="8"/>
      <c r="E29" s="11"/>
      <c r="F29" s="11"/>
      <c r="G29" s="10"/>
      <c r="H29" s="10">
        <f t="shared" si="0"/>
        <v>0</v>
      </c>
      <c r="I29" s="10"/>
      <c r="J29" s="10">
        <f t="shared" si="1"/>
        <v>0</v>
      </c>
      <c r="K29" s="23"/>
    </row>
    <row r="30" spans="1:11" s="7" customFormat="1">
      <c r="A30" s="8"/>
      <c r="B30" s="12"/>
      <c r="C30" s="10">
        <f t="shared" si="2"/>
        <v>0</v>
      </c>
      <c r="D30" s="8"/>
      <c r="E30" s="11"/>
      <c r="F30" s="11"/>
      <c r="G30" s="10"/>
      <c r="H30" s="10">
        <f t="shared" si="0"/>
        <v>0</v>
      </c>
      <c r="I30" s="10"/>
      <c r="J30" s="10">
        <f t="shared" si="1"/>
        <v>0</v>
      </c>
      <c r="K30" s="23"/>
    </row>
    <row r="31" spans="1:11" s="7" customFormat="1">
      <c r="A31" s="8"/>
      <c r="B31" s="12"/>
      <c r="C31" s="10">
        <f t="shared" si="2"/>
        <v>0</v>
      </c>
      <c r="D31" s="8"/>
      <c r="E31" s="11"/>
      <c r="F31" s="11"/>
      <c r="G31" s="10"/>
      <c r="H31" s="10">
        <f t="shared" si="0"/>
        <v>0</v>
      </c>
      <c r="I31" s="10"/>
      <c r="J31" s="10">
        <f t="shared" si="1"/>
        <v>0</v>
      </c>
      <c r="K31" s="23"/>
    </row>
    <row r="32" spans="1:11" s="7" customFormat="1">
      <c r="A32" s="8"/>
      <c r="B32" s="12"/>
      <c r="C32" s="10">
        <f t="shared" si="2"/>
        <v>0</v>
      </c>
      <c r="D32" s="8"/>
      <c r="E32" s="11"/>
      <c r="F32" s="11"/>
      <c r="G32" s="10"/>
      <c r="H32" s="10">
        <f t="shared" si="0"/>
        <v>0</v>
      </c>
      <c r="I32" s="10"/>
      <c r="J32" s="10">
        <f t="shared" si="1"/>
        <v>0</v>
      </c>
      <c r="K32" s="23"/>
    </row>
    <row r="33" spans="1:11" s="7" customFormat="1">
      <c r="A33" s="8"/>
      <c r="B33" s="12"/>
      <c r="C33" s="10">
        <f t="shared" si="2"/>
        <v>0</v>
      </c>
      <c r="D33" s="8"/>
      <c r="E33" s="11"/>
      <c r="F33" s="11"/>
      <c r="G33" s="10"/>
      <c r="H33" s="10">
        <f t="shared" si="0"/>
        <v>0</v>
      </c>
      <c r="I33" s="10"/>
      <c r="J33" s="10">
        <f t="shared" si="1"/>
        <v>0</v>
      </c>
      <c r="K33" s="23"/>
    </row>
    <row r="34" spans="1:11" s="7" customFormat="1">
      <c r="A34" s="8"/>
      <c r="B34" s="12"/>
      <c r="C34" s="10">
        <f t="shared" si="2"/>
        <v>0</v>
      </c>
      <c r="D34" s="8"/>
      <c r="E34" s="11"/>
      <c r="F34" s="11"/>
      <c r="G34" s="10"/>
      <c r="H34" s="10">
        <f t="shared" si="0"/>
        <v>0</v>
      </c>
      <c r="I34" s="10"/>
      <c r="J34" s="10">
        <f t="shared" si="1"/>
        <v>0</v>
      </c>
      <c r="K34" s="23"/>
    </row>
    <row r="35" spans="1:11" s="7" customFormat="1">
      <c r="A35" s="8"/>
      <c r="B35" s="12"/>
      <c r="C35" s="10">
        <f t="shared" si="2"/>
        <v>0</v>
      </c>
      <c r="D35" s="8"/>
      <c r="E35" s="11"/>
      <c r="F35" s="11"/>
      <c r="G35" s="10"/>
      <c r="H35" s="10">
        <f t="shared" si="0"/>
        <v>0</v>
      </c>
      <c r="I35" s="10"/>
      <c r="J35" s="10">
        <f t="shared" si="1"/>
        <v>0</v>
      </c>
      <c r="K35" s="23"/>
    </row>
    <row r="36" spans="1:11" s="7" customFormat="1">
      <c r="A36" s="8"/>
      <c r="B36" s="12"/>
      <c r="C36" s="10">
        <f t="shared" si="2"/>
        <v>0</v>
      </c>
      <c r="D36" s="8"/>
      <c r="E36" s="11"/>
      <c r="F36" s="11"/>
      <c r="G36" s="10"/>
      <c r="H36" s="10">
        <f t="shared" si="0"/>
        <v>0</v>
      </c>
      <c r="I36" s="10"/>
      <c r="J36" s="10">
        <f t="shared" si="1"/>
        <v>0</v>
      </c>
      <c r="K36" s="23"/>
    </row>
    <row r="37" spans="1:11" s="7" customFormat="1">
      <c r="A37" s="8"/>
      <c r="B37" s="12"/>
      <c r="C37" s="10">
        <f t="shared" si="2"/>
        <v>0</v>
      </c>
      <c r="D37" s="8"/>
      <c r="E37" s="11"/>
      <c r="F37" s="11"/>
      <c r="G37" s="10"/>
      <c r="H37" s="10">
        <f t="shared" si="0"/>
        <v>0</v>
      </c>
      <c r="I37" s="10"/>
      <c r="J37" s="10">
        <f t="shared" si="1"/>
        <v>0</v>
      </c>
      <c r="K37" s="23"/>
    </row>
    <row r="38" spans="1:11" s="7" customFormat="1">
      <c r="A38" s="8"/>
      <c r="B38" s="12"/>
      <c r="C38" s="10">
        <f t="shared" si="2"/>
        <v>0</v>
      </c>
      <c r="D38" s="8"/>
      <c r="E38" s="11"/>
      <c r="F38" s="11"/>
      <c r="G38" s="10"/>
      <c r="H38" s="10">
        <f t="shared" si="0"/>
        <v>0</v>
      </c>
      <c r="I38" s="10"/>
      <c r="J38" s="10">
        <f t="shared" si="1"/>
        <v>0</v>
      </c>
      <c r="K38" s="23"/>
    </row>
    <row r="39" spans="1:11" s="7" customFormat="1">
      <c r="A39" s="8"/>
      <c r="B39" s="12"/>
      <c r="C39" s="10">
        <f t="shared" si="2"/>
        <v>0</v>
      </c>
      <c r="D39" s="8"/>
      <c r="E39" s="11"/>
      <c r="F39" s="11"/>
      <c r="G39" s="10"/>
      <c r="H39" s="10">
        <f t="shared" si="0"/>
        <v>0</v>
      </c>
      <c r="I39" s="10"/>
      <c r="J39" s="10">
        <f t="shared" si="1"/>
        <v>0</v>
      </c>
      <c r="K39" s="23"/>
    </row>
    <row r="40" spans="1:11" s="7" customFormat="1">
      <c r="A40" s="8"/>
      <c r="B40" s="12"/>
      <c r="C40" s="10">
        <f t="shared" si="2"/>
        <v>0</v>
      </c>
      <c r="D40" s="8"/>
      <c r="E40" s="11"/>
      <c r="F40" s="11"/>
      <c r="G40" s="10"/>
      <c r="H40" s="10">
        <f t="shared" si="0"/>
        <v>0</v>
      </c>
      <c r="I40" s="10"/>
      <c r="J40" s="10">
        <f t="shared" si="1"/>
        <v>0</v>
      </c>
      <c r="K40" s="23"/>
    </row>
    <row r="41" spans="1:11" s="7" customFormat="1">
      <c r="A41" s="8"/>
      <c r="B41" s="12"/>
      <c r="C41" s="10">
        <f t="shared" si="2"/>
        <v>0</v>
      </c>
      <c r="D41" s="8"/>
      <c r="E41" s="11"/>
      <c r="F41" s="11"/>
      <c r="G41" s="10"/>
      <c r="H41" s="10">
        <f t="shared" si="0"/>
        <v>0</v>
      </c>
      <c r="I41" s="10"/>
      <c r="J41" s="10">
        <f t="shared" si="1"/>
        <v>0</v>
      </c>
      <c r="K41" s="23"/>
    </row>
    <row r="42" spans="1:11" s="7" customFormat="1">
      <c r="A42" s="8"/>
      <c r="B42" s="12"/>
      <c r="C42" s="10">
        <f t="shared" si="2"/>
        <v>0</v>
      </c>
      <c r="D42" s="8"/>
      <c r="E42" s="11"/>
      <c r="F42" s="11"/>
      <c r="G42" s="10"/>
      <c r="H42" s="10">
        <f t="shared" si="0"/>
        <v>0</v>
      </c>
      <c r="I42" s="10"/>
      <c r="J42" s="10">
        <f t="shared" si="1"/>
        <v>0</v>
      </c>
      <c r="K42" s="23"/>
    </row>
    <row r="43" spans="1:11" s="7" customFormat="1">
      <c r="A43" s="8"/>
      <c r="B43" s="12"/>
      <c r="C43" s="10">
        <f t="shared" si="2"/>
        <v>0</v>
      </c>
      <c r="D43" s="8"/>
      <c r="E43" s="11"/>
      <c r="F43" s="11"/>
      <c r="G43" s="10"/>
      <c r="H43" s="10">
        <f t="shared" si="0"/>
        <v>0</v>
      </c>
      <c r="I43" s="10"/>
      <c r="J43" s="10">
        <f t="shared" si="1"/>
        <v>0</v>
      </c>
      <c r="K43" s="23"/>
    </row>
    <row r="44" spans="1:11" s="7" customFormat="1">
      <c r="A44" s="8"/>
      <c r="B44" s="12"/>
      <c r="C44" s="10">
        <f t="shared" si="2"/>
        <v>0</v>
      </c>
      <c r="D44" s="8"/>
      <c r="E44" s="11"/>
      <c r="F44" s="11"/>
      <c r="G44" s="10"/>
      <c r="H44" s="10">
        <f t="shared" si="0"/>
        <v>0</v>
      </c>
      <c r="I44" s="10"/>
      <c r="J44" s="10">
        <f t="shared" si="1"/>
        <v>0</v>
      </c>
      <c r="K44" s="23"/>
    </row>
    <row r="45" spans="1:11" s="7" customFormat="1">
      <c r="A45" s="8"/>
      <c r="B45" s="12"/>
      <c r="C45" s="10">
        <f t="shared" si="2"/>
        <v>0</v>
      </c>
      <c r="D45" s="8"/>
      <c r="E45" s="11"/>
      <c r="F45" s="11"/>
      <c r="G45" s="10"/>
      <c r="H45" s="10">
        <f t="shared" si="0"/>
        <v>0</v>
      </c>
      <c r="I45" s="10"/>
      <c r="J45" s="10">
        <f t="shared" si="1"/>
        <v>0</v>
      </c>
      <c r="K45" s="23"/>
    </row>
    <row r="46" spans="1:11" s="7" customFormat="1">
      <c r="A46" s="8"/>
      <c r="B46" s="12"/>
      <c r="C46" s="10">
        <f t="shared" si="2"/>
        <v>0</v>
      </c>
      <c r="D46" s="8"/>
      <c r="E46" s="11"/>
      <c r="F46" s="11"/>
      <c r="G46" s="10"/>
      <c r="H46" s="10">
        <f t="shared" si="0"/>
        <v>0</v>
      </c>
      <c r="I46" s="10"/>
      <c r="J46" s="10">
        <f t="shared" si="1"/>
        <v>0</v>
      </c>
      <c r="K46" s="23"/>
    </row>
    <row r="47" spans="1:11" s="7" customFormat="1">
      <c r="A47" s="8"/>
      <c r="B47" s="12"/>
      <c r="C47" s="10">
        <f t="shared" si="2"/>
        <v>0</v>
      </c>
      <c r="D47" s="8"/>
      <c r="E47" s="11"/>
      <c r="F47" s="11"/>
      <c r="G47" s="10"/>
      <c r="H47" s="10">
        <f t="shared" si="0"/>
        <v>0</v>
      </c>
      <c r="I47" s="10"/>
      <c r="J47" s="10">
        <f t="shared" si="1"/>
        <v>0</v>
      </c>
      <c r="K47" s="23"/>
    </row>
    <row r="48" spans="1:11" s="7" customFormat="1">
      <c r="A48" s="8"/>
      <c r="B48" s="12"/>
      <c r="C48" s="10">
        <f t="shared" si="2"/>
        <v>0</v>
      </c>
      <c r="D48" s="8"/>
      <c r="E48" s="11"/>
      <c r="F48" s="11"/>
      <c r="G48" s="10"/>
      <c r="H48" s="10">
        <f t="shared" si="0"/>
        <v>0</v>
      </c>
      <c r="I48" s="10"/>
      <c r="J48" s="10">
        <f t="shared" si="1"/>
        <v>0</v>
      </c>
      <c r="K48" s="23"/>
    </row>
    <row r="49" spans="1:11" s="7" customFormat="1">
      <c r="A49" s="8"/>
      <c r="B49" s="12"/>
      <c r="C49" s="10">
        <f t="shared" si="2"/>
        <v>0</v>
      </c>
      <c r="D49" s="8"/>
      <c r="E49" s="11"/>
      <c r="F49" s="11"/>
      <c r="G49" s="10"/>
      <c r="H49" s="10">
        <f t="shared" si="0"/>
        <v>0</v>
      </c>
      <c r="I49" s="10"/>
      <c r="J49" s="10">
        <f t="shared" si="1"/>
        <v>0</v>
      </c>
      <c r="K49" s="23"/>
    </row>
    <row r="50" spans="1:11" s="7" customFormat="1">
      <c r="A50" s="8"/>
      <c r="B50" s="12"/>
      <c r="C50" s="10">
        <f t="shared" si="2"/>
        <v>0</v>
      </c>
      <c r="D50" s="8"/>
      <c r="E50" s="11"/>
      <c r="F50" s="11"/>
      <c r="G50" s="10"/>
      <c r="H50" s="10">
        <f t="shared" si="0"/>
        <v>0</v>
      </c>
      <c r="I50" s="10"/>
      <c r="J50" s="10">
        <f t="shared" si="1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11350</v>
      </c>
      <c r="I51" s="20">
        <f>SUM(I1:I50)</f>
        <v>11350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120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H51" sqref="H51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A51" sqref="A51:IV51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"/>
  <sheetViews>
    <sheetView zoomScaleSheetLayoutView="100" workbookViewId="0">
      <selection activeCell="A51" sqref="A51:IV51"/>
    </sheetView>
  </sheetViews>
  <sheetFormatPr defaultRowHeight="14.25"/>
  <cols>
    <col min="1" max="1" width="19.375" style="2" customWidth="1"/>
    <col min="2" max="2" width="15.625" style="5" customWidth="1"/>
    <col min="3" max="3" width="12.875" style="143" customWidth="1"/>
    <col min="4" max="4" width="25.625" style="118" customWidth="1"/>
    <col min="5" max="5" width="6.875" style="118" customWidth="1"/>
    <col min="6" max="6" width="5.625" style="118" customWidth="1"/>
    <col min="7" max="7" width="10.625" style="6" customWidth="1"/>
    <col min="8" max="8" width="12.625" style="143" customWidth="1"/>
    <col min="9" max="9" width="14.375" style="143" customWidth="1"/>
    <col min="10" max="10" width="12.875" style="143" customWidth="1"/>
    <col min="11" max="11" width="8.75" style="2" customWidth="1"/>
    <col min="12" max="12" width="13.875" style="2" customWidth="1"/>
    <col min="13" max="16384" width="9" style="2"/>
  </cols>
  <sheetData>
    <row r="1" spans="1:11" ht="20.25">
      <c r="A1" s="429" t="s">
        <v>716</v>
      </c>
      <c r="B1" s="472"/>
      <c r="C1" s="498"/>
      <c r="D1" s="499"/>
      <c r="E1" s="499"/>
      <c r="F1" s="499"/>
      <c r="G1" s="439"/>
      <c r="H1" s="498"/>
      <c r="I1" s="498"/>
      <c r="J1" s="498"/>
    </row>
    <row r="2" spans="1:11">
      <c r="A2" s="406" t="s">
        <v>1</v>
      </c>
      <c r="B2" s="454" t="s">
        <v>331</v>
      </c>
      <c r="C2" s="457" t="s">
        <v>356</v>
      </c>
      <c r="D2" s="406" t="s">
        <v>332</v>
      </c>
      <c r="E2" s="406" t="s">
        <v>333</v>
      </c>
      <c r="F2" s="406" t="s">
        <v>334</v>
      </c>
      <c r="G2" s="457"/>
      <c r="H2" s="457"/>
      <c r="I2" s="33" t="s">
        <v>329</v>
      </c>
      <c r="J2" s="457" t="s">
        <v>335</v>
      </c>
      <c r="K2" s="406" t="s">
        <v>396</v>
      </c>
    </row>
    <row r="3" spans="1:11">
      <c r="A3" s="406"/>
      <c r="B3" s="454"/>
      <c r="C3" s="457"/>
      <c r="D3" s="406"/>
      <c r="E3" s="406"/>
      <c r="F3" s="11" t="s">
        <v>336</v>
      </c>
      <c r="G3" s="33" t="s">
        <v>337</v>
      </c>
      <c r="H3" s="33" t="s">
        <v>338</v>
      </c>
      <c r="I3" s="33" t="s">
        <v>338</v>
      </c>
      <c r="J3" s="457"/>
      <c r="K3" s="406"/>
    </row>
    <row r="4" spans="1:11" s="142" customFormat="1">
      <c r="A4" s="11" t="s">
        <v>717</v>
      </c>
      <c r="B4" s="9">
        <v>44326</v>
      </c>
      <c r="C4" s="144">
        <v>0</v>
      </c>
      <c r="D4" s="95" t="s">
        <v>530</v>
      </c>
      <c r="E4" s="95">
        <v>20</v>
      </c>
      <c r="F4" s="95">
        <v>130</v>
      </c>
      <c r="G4" s="10">
        <v>160</v>
      </c>
      <c r="H4" s="145">
        <f t="shared" ref="H4:H50" si="0">F4*G4</f>
        <v>20800</v>
      </c>
      <c r="I4" s="148"/>
      <c r="J4" s="144">
        <f>C4+H4-I4</f>
        <v>20800</v>
      </c>
      <c r="K4" s="11"/>
    </row>
    <row r="5" spans="1:11" s="142" customFormat="1">
      <c r="A5" s="11" t="s">
        <v>718</v>
      </c>
      <c r="B5" s="9">
        <v>44337</v>
      </c>
      <c r="C5" s="144">
        <f t="shared" ref="C5:C50" si="1">J4</f>
        <v>20800</v>
      </c>
      <c r="D5" s="95" t="s">
        <v>530</v>
      </c>
      <c r="E5" s="95">
        <v>20</v>
      </c>
      <c r="F5" s="95">
        <v>70</v>
      </c>
      <c r="G5" s="10">
        <v>160</v>
      </c>
      <c r="H5" s="144">
        <f t="shared" si="0"/>
        <v>11200</v>
      </c>
      <c r="I5" s="144"/>
      <c r="J5" s="144">
        <f>C5+H5-I5</f>
        <v>32000</v>
      </c>
      <c r="K5" s="11"/>
    </row>
    <row r="6" spans="1:11">
      <c r="A6" s="11" t="s">
        <v>718</v>
      </c>
      <c r="B6" s="9">
        <v>44337</v>
      </c>
      <c r="C6" s="144">
        <f t="shared" si="1"/>
        <v>32000</v>
      </c>
      <c r="D6" s="95" t="s">
        <v>719</v>
      </c>
      <c r="E6" s="95">
        <v>20</v>
      </c>
      <c r="F6" s="95">
        <v>5</v>
      </c>
      <c r="G6" s="10">
        <v>180</v>
      </c>
      <c r="H6" s="144">
        <f t="shared" si="0"/>
        <v>900</v>
      </c>
      <c r="J6" s="144">
        <f t="shared" ref="J6:J27" si="2">C6+H6-I6</f>
        <v>32900</v>
      </c>
      <c r="K6" s="11"/>
    </row>
    <row r="7" spans="1:11" s="117" customFormat="1">
      <c r="A7" s="32"/>
      <c r="B7" s="146">
        <v>44338</v>
      </c>
      <c r="C7" s="144">
        <f t="shared" si="1"/>
        <v>32900</v>
      </c>
      <c r="D7" s="95" t="s">
        <v>720</v>
      </c>
      <c r="E7" s="147"/>
      <c r="F7" s="147"/>
      <c r="G7" s="22"/>
      <c r="H7" s="144">
        <f t="shared" si="0"/>
        <v>0</v>
      </c>
      <c r="I7" s="144">
        <v>20240</v>
      </c>
      <c r="J7" s="144">
        <f t="shared" si="2"/>
        <v>12660</v>
      </c>
      <c r="K7" s="32"/>
    </row>
    <row r="8" spans="1:11">
      <c r="A8" s="81"/>
      <c r="B8" s="9">
        <v>44338</v>
      </c>
      <c r="C8" s="144">
        <f t="shared" si="1"/>
        <v>12660</v>
      </c>
      <c r="D8" s="95" t="s">
        <v>721</v>
      </c>
      <c r="E8" s="95"/>
      <c r="F8" s="95"/>
      <c r="G8" s="10"/>
      <c r="H8" s="144">
        <v>-560</v>
      </c>
      <c r="J8" s="144">
        <f t="shared" si="2"/>
        <v>12100</v>
      </c>
      <c r="K8" s="11"/>
    </row>
    <row r="9" spans="1:11">
      <c r="A9" s="11" t="s">
        <v>722</v>
      </c>
      <c r="B9" s="9">
        <v>44363</v>
      </c>
      <c r="C9" s="144">
        <f t="shared" si="1"/>
        <v>12100</v>
      </c>
      <c r="D9" s="95" t="s">
        <v>530</v>
      </c>
      <c r="E9" s="95">
        <v>20</v>
      </c>
      <c r="F9" s="95">
        <v>10</v>
      </c>
      <c r="G9" s="10">
        <v>160</v>
      </c>
      <c r="H9" s="144">
        <f t="shared" si="0"/>
        <v>1600</v>
      </c>
      <c r="I9" s="149"/>
      <c r="J9" s="144">
        <f t="shared" si="2"/>
        <v>13700</v>
      </c>
      <c r="K9" s="11" t="s">
        <v>424</v>
      </c>
    </row>
    <row r="10" spans="1:11">
      <c r="A10" s="11" t="s">
        <v>723</v>
      </c>
      <c r="B10" s="9">
        <v>44373</v>
      </c>
      <c r="C10" s="144">
        <f t="shared" si="1"/>
        <v>13700</v>
      </c>
      <c r="D10" s="95" t="s">
        <v>724</v>
      </c>
      <c r="E10" s="95">
        <v>20</v>
      </c>
      <c r="F10" s="95">
        <v>9</v>
      </c>
      <c r="G10" s="10">
        <v>160</v>
      </c>
      <c r="H10" s="144">
        <f t="shared" si="0"/>
        <v>1440</v>
      </c>
      <c r="I10" s="149"/>
      <c r="J10" s="144">
        <f t="shared" si="2"/>
        <v>15140</v>
      </c>
      <c r="K10" s="11" t="s">
        <v>424</v>
      </c>
    </row>
    <row r="11" spans="1:11">
      <c r="A11" s="11" t="s">
        <v>723</v>
      </c>
      <c r="B11" s="9">
        <v>44373</v>
      </c>
      <c r="C11" s="144">
        <f t="shared" si="1"/>
        <v>15140</v>
      </c>
      <c r="D11" s="95" t="s">
        <v>725</v>
      </c>
      <c r="E11" s="95">
        <v>20</v>
      </c>
      <c r="F11" s="95">
        <v>6</v>
      </c>
      <c r="G11" s="10">
        <v>160</v>
      </c>
      <c r="H11" s="144">
        <f t="shared" si="0"/>
        <v>960</v>
      </c>
      <c r="I11" s="149"/>
      <c r="J11" s="144">
        <f t="shared" si="2"/>
        <v>16100</v>
      </c>
      <c r="K11" s="11" t="s">
        <v>424</v>
      </c>
    </row>
    <row r="12" spans="1:11">
      <c r="A12" s="81"/>
      <c r="B12" s="9">
        <v>44363</v>
      </c>
      <c r="C12" s="144">
        <f t="shared" si="1"/>
        <v>16100</v>
      </c>
      <c r="D12" s="97" t="s">
        <v>726</v>
      </c>
      <c r="E12" s="95"/>
      <c r="F12" s="95"/>
      <c r="G12" s="10"/>
      <c r="H12" s="144">
        <f t="shared" si="0"/>
        <v>0</v>
      </c>
      <c r="I12" s="149">
        <v>10000</v>
      </c>
      <c r="J12" s="144">
        <f t="shared" si="2"/>
        <v>6100</v>
      </c>
      <c r="K12" s="11"/>
    </row>
    <row r="13" spans="1:11">
      <c r="A13" s="81"/>
      <c r="B13" s="9"/>
      <c r="C13" s="144">
        <f t="shared" si="1"/>
        <v>6100</v>
      </c>
      <c r="D13" s="95"/>
      <c r="E13" s="95"/>
      <c r="F13" s="95"/>
      <c r="G13" s="10"/>
      <c r="H13" s="144">
        <f t="shared" si="0"/>
        <v>0</v>
      </c>
      <c r="I13" s="144"/>
      <c r="J13" s="144">
        <f t="shared" si="2"/>
        <v>6100</v>
      </c>
      <c r="K13" s="11"/>
    </row>
    <row r="14" spans="1:11">
      <c r="A14" s="11"/>
      <c r="B14" s="9"/>
      <c r="C14" s="144">
        <f t="shared" si="1"/>
        <v>6100</v>
      </c>
      <c r="D14" s="95"/>
      <c r="E14" s="95"/>
      <c r="F14" s="95"/>
      <c r="G14" s="10"/>
      <c r="H14" s="144">
        <f t="shared" si="0"/>
        <v>0</v>
      </c>
      <c r="I14" s="144"/>
      <c r="J14" s="144">
        <f t="shared" si="2"/>
        <v>6100</v>
      </c>
      <c r="K14" s="11"/>
    </row>
    <row r="15" spans="1:11">
      <c r="A15" s="11"/>
      <c r="B15" s="9"/>
      <c r="C15" s="144">
        <f t="shared" si="1"/>
        <v>6100</v>
      </c>
      <c r="D15" s="95"/>
      <c r="E15" s="95"/>
      <c r="F15" s="95"/>
      <c r="G15" s="10"/>
      <c r="H15" s="144">
        <f t="shared" si="0"/>
        <v>0</v>
      </c>
      <c r="I15" s="144"/>
      <c r="J15" s="144">
        <f t="shared" si="2"/>
        <v>6100</v>
      </c>
      <c r="K15" s="11"/>
    </row>
    <row r="16" spans="1:11">
      <c r="A16" s="11"/>
      <c r="B16" s="9"/>
      <c r="C16" s="144">
        <f t="shared" si="1"/>
        <v>6100</v>
      </c>
      <c r="D16" s="95"/>
      <c r="E16" s="95"/>
      <c r="F16" s="95"/>
      <c r="G16" s="10"/>
      <c r="H16" s="144">
        <f t="shared" si="0"/>
        <v>0</v>
      </c>
      <c r="I16" s="144"/>
      <c r="J16" s="144">
        <f t="shared" si="2"/>
        <v>6100</v>
      </c>
      <c r="K16" s="11"/>
    </row>
    <row r="17" spans="1:15">
      <c r="A17" s="81"/>
      <c r="B17" s="9"/>
      <c r="C17" s="144">
        <f t="shared" si="1"/>
        <v>6100</v>
      </c>
      <c r="D17" s="95"/>
      <c r="E17" s="95"/>
      <c r="F17" s="95"/>
      <c r="G17" s="10"/>
      <c r="H17" s="144">
        <f t="shared" si="0"/>
        <v>0</v>
      </c>
      <c r="I17" s="144"/>
      <c r="J17" s="144">
        <f t="shared" si="2"/>
        <v>6100</v>
      </c>
      <c r="K17" s="11"/>
      <c r="O17" s="30"/>
    </row>
    <row r="18" spans="1:15">
      <c r="A18" s="81"/>
      <c r="B18" s="9"/>
      <c r="C18" s="144">
        <f t="shared" si="1"/>
        <v>6100</v>
      </c>
      <c r="D18" s="95"/>
      <c r="E18" s="95"/>
      <c r="F18" s="95"/>
      <c r="G18" s="10"/>
      <c r="H18" s="144">
        <f t="shared" si="0"/>
        <v>0</v>
      </c>
      <c r="I18" s="144"/>
      <c r="J18" s="144">
        <f t="shared" si="2"/>
        <v>6100</v>
      </c>
      <c r="K18" s="11"/>
    </row>
    <row r="19" spans="1:15">
      <c r="A19" s="81"/>
      <c r="B19" s="9"/>
      <c r="C19" s="144">
        <f t="shared" si="1"/>
        <v>6100</v>
      </c>
      <c r="D19" s="95"/>
      <c r="E19" s="95"/>
      <c r="F19" s="95"/>
      <c r="G19" s="10"/>
      <c r="H19" s="144">
        <f t="shared" si="0"/>
        <v>0</v>
      </c>
      <c r="I19" s="144"/>
      <c r="J19" s="144">
        <f t="shared" si="2"/>
        <v>6100</v>
      </c>
      <c r="K19" s="11"/>
    </row>
    <row r="20" spans="1:15">
      <c r="A20" s="11"/>
      <c r="B20" s="9"/>
      <c r="C20" s="144">
        <f t="shared" si="1"/>
        <v>6100</v>
      </c>
      <c r="D20" s="95"/>
      <c r="E20" s="95"/>
      <c r="F20" s="95"/>
      <c r="G20" s="10"/>
      <c r="H20" s="144">
        <f t="shared" si="0"/>
        <v>0</v>
      </c>
      <c r="I20" s="144"/>
      <c r="J20" s="144">
        <f t="shared" si="2"/>
        <v>6100</v>
      </c>
      <c r="K20" s="11"/>
    </row>
    <row r="21" spans="1:15">
      <c r="A21" s="11"/>
      <c r="B21" s="9"/>
      <c r="C21" s="144">
        <f t="shared" si="1"/>
        <v>6100</v>
      </c>
      <c r="D21" s="95"/>
      <c r="E21" s="95"/>
      <c r="F21" s="95"/>
      <c r="G21" s="10"/>
      <c r="H21" s="144">
        <f t="shared" si="0"/>
        <v>0</v>
      </c>
      <c r="I21" s="144"/>
      <c r="J21" s="144">
        <f t="shared" si="2"/>
        <v>6100</v>
      </c>
      <c r="K21" s="11"/>
    </row>
    <row r="22" spans="1:15">
      <c r="A22" s="11"/>
      <c r="B22" s="9"/>
      <c r="C22" s="144">
        <f t="shared" si="1"/>
        <v>6100</v>
      </c>
      <c r="D22" s="95"/>
      <c r="E22" s="95"/>
      <c r="F22" s="95"/>
      <c r="G22" s="10"/>
      <c r="H22" s="144">
        <f t="shared" si="0"/>
        <v>0</v>
      </c>
      <c r="I22" s="144"/>
      <c r="J22" s="144">
        <f t="shared" si="2"/>
        <v>6100</v>
      </c>
      <c r="K22" s="11"/>
    </row>
    <row r="23" spans="1:15">
      <c r="A23" s="11"/>
      <c r="B23" s="9"/>
      <c r="C23" s="144">
        <f t="shared" si="1"/>
        <v>6100</v>
      </c>
      <c r="D23" s="95"/>
      <c r="E23" s="95"/>
      <c r="F23" s="95"/>
      <c r="G23" s="10"/>
      <c r="H23" s="144">
        <f t="shared" si="0"/>
        <v>0</v>
      </c>
      <c r="I23" s="144"/>
      <c r="J23" s="144">
        <f t="shared" si="2"/>
        <v>6100</v>
      </c>
      <c r="K23" s="11"/>
    </row>
    <row r="24" spans="1:15">
      <c r="A24" s="11"/>
      <c r="B24" s="9"/>
      <c r="C24" s="144">
        <f t="shared" si="1"/>
        <v>6100</v>
      </c>
      <c r="D24" s="95"/>
      <c r="E24" s="95"/>
      <c r="F24" s="95"/>
      <c r="G24" s="10"/>
      <c r="H24" s="144">
        <f t="shared" si="0"/>
        <v>0</v>
      </c>
      <c r="I24" s="144"/>
      <c r="J24" s="144">
        <f t="shared" si="2"/>
        <v>6100</v>
      </c>
      <c r="K24" s="11"/>
    </row>
    <row r="25" spans="1:15">
      <c r="A25" s="11"/>
      <c r="B25" s="9"/>
      <c r="C25" s="144">
        <f t="shared" si="1"/>
        <v>6100</v>
      </c>
      <c r="D25" s="95"/>
      <c r="E25" s="95"/>
      <c r="F25" s="95"/>
      <c r="G25" s="10"/>
      <c r="H25" s="144">
        <f t="shared" si="0"/>
        <v>0</v>
      </c>
      <c r="I25" s="144"/>
      <c r="J25" s="144">
        <f t="shared" si="2"/>
        <v>6100</v>
      </c>
      <c r="K25" s="11"/>
    </row>
    <row r="26" spans="1:15">
      <c r="A26" s="11"/>
      <c r="B26" s="9"/>
      <c r="C26" s="144">
        <f t="shared" si="1"/>
        <v>6100</v>
      </c>
      <c r="D26" s="95"/>
      <c r="E26" s="95"/>
      <c r="F26" s="95"/>
      <c r="G26" s="10"/>
      <c r="H26" s="144">
        <f t="shared" si="0"/>
        <v>0</v>
      </c>
      <c r="I26" s="144"/>
      <c r="J26" s="144">
        <f t="shared" si="2"/>
        <v>6100</v>
      </c>
      <c r="K26" s="11"/>
    </row>
    <row r="27" spans="1:15">
      <c r="A27" s="11"/>
      <c r="B27" s="9"/>
      <c r="C27" s="144">
        <f t="shared" si="1"/>
        <v>6100</v>
      </c>
      <c r="D27" s="95"/>
      <c r="E27" s="95"/>
      <c r="F27" s="95"/>
      <c r="G27" s="10"/>
      <c r="H27" s="144">
        <f t="shared" si="0"/>
        <v>0</v>
      </c>
      <c r="I27" s="144"/>
      <c r="J27" s="144">
        <f t="shared" si="2"/>
        <v>6100</v>
      </c>
      <c r="K27" s="11"/>
    </row>
    <row r="28" spans="1:15">
      <c r="A28" s="11"/>
      <c r="B28" s="9"/>
      <c r="C28" s="144">
        <f t="shared" si="1"/>
        <v>6100</v>
      </c>
      <c r="D28" s="95"/>
      <c r="E28" s="95"/>
      <c r="F28" s="95"/>
      <c r="G28" s="10"/>
      <c r="H28" s="144">
        <f t="shared" si="0"/>
        <v>0</v>
      </c>
      <c r="I28" s="144"/>
      <c r="J28" s="144">
        <f t="shared" ref="J28:J50" si="3">C28+H28-I28</f>
        <v>6100</v>
      </c>
      <c r="K28" s="11"/>
    </row>
    <row r="29" spans="1:15">
      <c r="A29" s="11"/>
      <c r="B29" s="9"/>
      <c r="C29" s="144">
        <f t="shared" si="1"/>
        <v>6100</v>
      </c>
      <c r="D29" s="95"/>
      <c r="E29" s="95"/>
      <c r="F29" s="95"/>
      <c r="G29" s="10"/>
      <c r="H29" s="144">
        <f t="shared" si="0"/>
        <v>0</v>
      </c>
      <c r="I29" s="144"/>
      <c r="J29" s="144">
        <f t="shared" si="3"/>
        <v>6100</v>
      </c>
      <c r="K29" s="11"/>
    </row>
    <row r="30" spans="1:15">
      <c r="A30" s="11"/>
      <c r="B30" s="9"/>
      <c r="C30" s="144">
        <f t="shared" si="1"/>
        <v>6100</v>
      </c>
      <c r="D30" s="95"/>
      <c r="E30" s="95"/>
      <c r="F30" s="95"/>
      <c r="G30" s="10"/>
      <c r="H30" s="144">
        <f t="shared" si="0"/>
        <v>0</v>
      </c>
      <c r="I30" s="144"/>
      <c r="J30" s="144">
        <f t="shared" si="3"/>
        <v>6100</v>
      </c>
      <c r="K30" s="11"/>
    </row>
    <row r="31" spans="1:15">
      <c r="A31" s="11"/>
      <c r="B31" s="9"/>
      <c r="C31" s="144">
        <f t="shared" si="1"/>
        <v>6100</v>
      </c>
      <c r="D31" s="95"/>
      <c r="E31" s="95"/>
      <c r="F31" s="95"/>
      <c r="G31" s="10"/>
      <c r="H31" s="144">
        <f t="shared" si="0"/>
        <v>0</v>
      </c>
      <c r="I31" s="144"/>
      <c r="J31" s="144">
        <f t="shared" si="3"/>
        <v>6100</v>
      </c>
      <c r="K31" s="11"/>
    </row>
    <row r="32" spans="1:15">
      <c r="A32" s="11"/>
      <c r="B32" s="9"/>
      <c r="C32" s="144">
        <f t="shared" si="1"/>
        <v>6100</v>
      </c>
      <c r="D32" s="95"/>
      <c r="E32" s="95"/>
      <c r="F32" s="95"/>
      <c r="G32" s="10"/>
      <c r="H32" s="144">
        <f t="shared" si="0"/>
        <v>0</v>
      </c>
      <c r="I32" s="144"/>
      <c r="J32" s="144">
        <f t="shared" si="3"/>
        <v>6100</v>
      </c>
      <c r="K32" s="11"/>
    </row>
    <row r="33" spans="1:11">
      <c r="A33" s="11"/>
      <c r="B33" s="9"/>
      <c r="C33" s="144">
        <f t="shared" si="1"/>
        <v>6100</v>
      </c>
      <c r="D33" s="95"/>
      <c r="E33" s="95"/>
      <c r="F33" s="95"/>
      <c r="G33" s="10"/>
      <c r="H33" s="144">
        <f t="shared" si="0"/>
        <v>0</v>
      </c>
      <c r="I33" s="144"/>
      <c r="J33" s="144">
        <f t="shared" si="3"/>
        <v>6100</v>
      </c>
      <c r="K33" s="11"/>
    </row>
    <row r="34" spans="1:11">
      <c r="A34" s="11"/>
      <c r="B34" s="9"/>
      <c r="C34" s="144">
        <f t="shared" si="1"/>
        <v>6100</v>
      </c>
      <c r="D34" s="95"/>
      <c r="E34" s="95"/>
      <c r="F34" s="95"/>
      <c r="G34" s="10"/>
      <c r="H34" s="144">
        <f t="shared" si="0"/>
        <v>0</v>
      </c>
      <c r="I34" s="144"/>
      <c r="J34" s="144">
        <f t="shared" si="3"/>
        <v>6100</v>
      </c>
      <c r="K34" s="11"/>
    </row>
    <row r="35" spans="1:11">
      <c r="A35" s="11"/>
      <c r="B35" s="9"/>
      <c r="C35" s="144">
        <f t="shared" si="1"/>
        <v>6100</v>
      </c>
      <c r="D35" s="95"/>
      <c r="E35" s="95"/>
      <c r="F35" s="95"/>
      <c r="G35" s="10"/>
      <c r="H35" s="144">
        <f t="shared" si="0"/>
        <v>0</v>
      </c>
      <c r="I35" s="144"/>
      <c r="J35" s="144">
        <f t="shared" si="3"/>
        <v>6100</v>
      </c>
      <c r="K35" s="11"/>
    </row>
    <row r="36" spans="1:11">
      <c r="A36" s="11"/>
      <c r="B36" s="9"/>
      <c r="C36" s="144">
        <f t="shared" si="1"/>
        <v>6100</v>
      </c>
      <c r="D36" s="95"/>
      <c r="E36" s="95"/>
      <c r="F36" s="95"/>
      <c r="G36" s="10"/>
      <c r="H36" s="144">
        <f t="shared" si="0"/>
        <v>0</v>
      </c>
      <c r="I36" s="144"/>
      <c r="J36" s="144">
        <f t="shared" si="3"/>
        <v>6100</v>
      </c>
      <c r="K36" s="11"/>
    </row>
    <row r="37" spans="1:11">
      <c r="A37" s="11"/>
      <c r="B37" s="9"/>
      <c r="C37" s="144">
        <f t="shared" si="1"/>
        <v>6100</v>
      </c>
      <c r="D37" s="95"/>
      <c r="E37" s="95"/>
      <c r="F37" s="95"/>
      <c r="G37" s="10"/>
      <c r="H37" s="144">
        <f t="shared" si="0"/>
        <v>0</v>
      </c>
      <c r="I37" s="144"/>
      <c r="J37" s="144">
        <f t="shared" si="3"/>
        <v>6100</v>
      </c>
      <c r="K37" s="11"/>
    </row>
    <row r="38" spans="1:11">
      <c r="A38" s="11"/>
      <c r="B38" s="9"/>
      <c r="C38" s="144">
        <f t="shared" si="1"/>
        <v>6100</v>
      </c>
      <c r="D38" s="95"/>
      <c r="E38" s="95"/>
      <c r="F38" s="95"/>
      <c r="G38" s="10"/>
      <c r="H38" s="144">
        <f t="shared" si="0"/>
        <v>0</v>
      </c>
      <c r="I38" s="144"/>
      <c r="J38" s="144">
        <f t="shared" si="3"/>
        <v>6100</v>
      </c>
      <c r="K38" s="11"/>
    </row>
    <row r="39" spans="1:11">
      <c r="A39" s="11"/>
      <c r="B39" s="9"/>
      <c r="C39" s="144">
        <f t="shared" si="1"/>
        <v>6100</v>
      </c>
      <c r="D39" s="95"/>
      <c r="E39" s="95"/>
      <c r="F39" s="95"/>
      <c r="G39" s="10"/>
      <c r="H39" s="144">
        <f t="shared" si="0"/>
        <v>0</v>
      </c>
      <c r="I39" s="144"/>
      <c r="J39" s="144">
        <f t="shared" si="3"/>
        <v>6100</v>
      </c>
      <c r="K39" s="11"/>
    </row>
    <row r="40" spans="1:11">
      <c r="A40" s="11"/>
      <c r="B40" s="9"/>
      <c r="C40" s="144">
        <f t="shared" si="1"/>
        <v>6100</v>
      </c>
      <c r="D40" s="95"/>
      <c r="E40" s="95"/>
      <c r="F40" s="95"/>
      <c r="G40" s="10"/>
      <c r="H40" s="144">
        <f t="shared" si="0"/>
        <v>0</v>
      </c>
      <c r="I40" s="144"/>
      <c r="J40" s="144">
        <f t="shared" si="3"/>
        <v>6100</v>
      </c>
      <c r="K40" s="11"/>
    </row>
    <row r="41" spans="1:11">
      <c r="A41" s="11"/>
      <c r="B41" s="9"/>
      <c r="C41" s="144">
        <f t="shared" si="1"/>
        <v>6100</v>
      </c>
      <c r="D41" s="95"/>
      <c r="E41" s="95"/>
      <c r="F41" s="95"/>
      <c r="G41" s="10"/>
      <c r="H41" s="144">
        <f t="shared" si="0"/>
        <v>0</v>
      </c>
      <c r="I41" s="144"/>
      <c r="J41" s="144">
        <f t="shared" si="3"/>
        <v>6100</v>
      </c>
      <c r="K41" s="11"/>
    </row>
    <row r="42" spans="1:11">
      <c r="A42" s="11"/>
      <c r="B42" s="9"/>
      <c r="C42" s="144">
        <f t="shared" si="1"/>
        <v>6100</v>
      </c>
      <c r="D42" s="95"/>
      <c r="E42" s="95"/>
      <c r="F42" s="95"/>
      <c r="G42" s="10"/>
      <c r="H42" s="144">
        <f t="shared" si="0"/>
        <v>0</v>
      </c>
      <c r="I42" s="144"/>
      <c r="J42" s="144">
        <f t="shared" si="3"/>
        <v>6100</v>
      </c>
      <c r="K42" s="11"/>
    </row>
    <row r="43" spans="1:11">
      <c r="A43" s="11"/>
      <c r="B43" s="9"/>
      <c r="C43" s="144">
        <f t="shared" si="1"/>
        <v>6100</v>
      </c>
      <c r="D43" s="95"/>
      <c r="E43" s="95"/>
      <c r="F43" s="95"/>
      <c r="G43" s="10"/>
      <c r="H43" s="144">
        <f t="shared" si="0"/>
        <v>0</v>
      </c>
      <c r="I43" s="144"/>
      <c r="J43" s="144">
        <f t="shared" si="3"/>
        <v>6100</v>
      </c>
      <c r="K43" s="11"/>
    </row>
    <row r="44" spans="1:11">
      <c r="A44" s="11"/>
      <c r="B44" s="9"/>
      <c r="C44" s="144">
        <f t="shared" si="1"/>
        <v>6100</v>
      </c>
      <c r="D44" s="95"/>
      <c r="E44" s="95"/>
      <c r="F44" s="95"/>
      <c r="G44" s="10"/>
      <c r="H44" s="144">
        <f t="shared" si="0"/>
        <v>0</v>
      </c>
      <c r="I44" s="144"/>
      <c r="J44" s="144">
        <f t="shared" si="3"/>
        <v>6100</v>
      </c>
      <c r="K44" s="11"/>
    </row>
    <row r="45" spans="1:11">
      <c r="A45" s="11"/>
      <c r="B45" s="9"/>
      <c r="C45" s="144">
        <f t="shared" si="1"/>
        <v>6100</v>
      </c>
      <c r="D45" s="95"/>
      <c r="E45" s="95"/>
      <c r="F45" s="95"/>
      <c r="G45" s="10"/>
      <c r="H45" s="144">
        <f t="shared" si="0"/>
        <v>0</v>
      </c>
      <c r="I45" s="144"/>
      <c r="J45" s="144">
        <f t="shared" si="3"/>
        <v>6100</v>
      </c>
      <c r="K45" s="11"/>
    </row>
    <row r="46" spans="1:11">
      <c r="A46" s="11"/>
      <c r="B46" s="9"/>
      <c r="C46" s="144">
        <f t="shared" si="1"/>
        <v>6100</v>
      </c>
      <c r="D46" s="95"/>
      <c r="E46" s="95"/>
      <c r="F46" s="95"/>
      <c r="G46" s="10"/>
      <c r="H46" s="144">
        <f t="shared" si="0"/>
        <v>0</v>
      </c>
      <c r="I46" s="144"/>
      <c r="J46" s="144">
        <f t="shared" si="3"/>
        <v>6100</v>
      </c>
      <c r="K46" s="11"/>
    </row>
    <row r="47" spans="1:11">
      <c r="A47" s="11"/>
      <c r="B47" s="9"/>
      <c r="C47" s="144">
        <f t="shared" si="1"/>
        <v>6100</v>
      </c>
      <c r="D47" s="95"/>
      <c r="E47" s="95"/>
      <c r="F47" s="95"/>
      <c r="G47" s="10"/>
      <c r="H47" s="144">
        <f t="shared" si="0"/>
        <v>0</v>
      </c>
      <c r="I47" s="144"/>
      <c r="J47" s="144">
        <f t="shared" si="3"/>
        <v>6100</v>
      </c>
      <c r="K47" s="11"/>
    </row>
    <row r="48" spans="1:11">
      <c r="A48" s="11"/>
      <c r="B48" s="9"/>
      <c r="C48" s="144">
        <f t="shared" si="1"/>
        <v>6100</v>
      </c>
      <c r="D48" s="95"/>
      <c r="E48" s="95"/>
      <c r="F48" s="95"/>
      <c r="G48" s="10"/>
      <c r="H48" s="144">
        <f t="shared" si="0"/>
        <v>0</v>
      </c>
      <c r="I48" s="144"/>
      <c r="J48" s="144">
        <f t="shared" si="3"/>
        <v>6100</v>
      </c>
      <c r="K48" s="11"/>
    </row>
    <row r="49" spans="1:11">
      <c r="A49" s="11"/>
      <c r="B49" s="9"/>
      <c r="C49" s="144">
        <f t="shared" si="1"/>
        <v>6100</v>
      </c>
      <c r="D49" s="95"/>
      <c r="E49" s="95"/>
      <c r="F49" s="95"/>
      <c r="G49" s="10"/>
      <c r="H49" s="144">
        <f t="shared" si="0"/>
        <v>0</v>
      </c>
      <c r="I49" s="144"/>
      <c r="J49" s="144">
        <f t="shared" si="3"/>
        <v>6100</v>
      </c>
      <c r="K49" s="11"/>
    </row>
    <row r="50" spans="1:11">
      <c r="A50" s="11"/>
      <c r="B50" s="9"/>
      <c r="C50" s="144">
        <f t="shared" si="1"/>
        <v>6100</v>
      </c>
      <c r="D50" s="95"/>
      <c r="E50" s="95"/>
      <c r="F50" s="95"/>
      <c r="G50" s="10"/>
      <c r="H50" s="144">
        <f t="shared" si="0"/>
        <v>0</v>
      </c>
      <c r="I50" s="144"/>
      <c r="J50" s="144">
        <f t="shared" si="3"/>
        <v>6100</v>
      </c>
      <c r="K50" s="11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36340</v>
      </c>
      <c r="I51" s="20">
        <f>SUM(I1:I50)</f>
        <v>30240</v>
      </c>
      <c r="J51" s="20">
        <f>H51-I51</f>
        <v>6100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A51" sqref="A51:IV51"/>
    </sheetView>
  </sheetViews>
  <sheetFormatPr defaultRowHeight="14.25"/>
  <cols>
    <col min="1" max="1" width="9.125" style="2" customWidth="1"/>
    <col min="2" max="2" width="14.875" style="5" customWidth="1"/>
    <col min="3" max="3" width="12.375" style="30" customWidth="1"/>
    <col min="4" max="4" width="16" style="2" customWidth="1"/>
    <col min="5" max="5" width="7.125" style="2" customWidth="1"/>
    <col min="6" max="6" width="9" style="2" customWidth="1"/>
    <col min="7" max="7" width="14.25" style="30" customWidth="1"/>
    <col min="8" max="8" width="11.25" style="30" customWidth="1"/>
    <col min="9" max="9" width="10.25" style="30" customWidth="1"/>
    <col min="10" max="10" width="14.125" style="30" customWidth="1"/>
    <col min="11" max="11" width="12.75" style="34" customWidth="1"/>
    <col min="12" max="16384" width="9" style="34"/>
  </cols>
  <sheetData>
    <row r="1" spans="1:11" ht="20.25">
      <c r="A1" s="429" t="s">
        <v>727</v>
      </c>
      <c r="B1" s="472"/>
      <c r="C1" s="456"/>
      <c r="D1" s="429"/>
      <c r="E1" s="429"/>
      <c r="F1" s="429"/>
      <c r="G1" s="456"/>
      <c r="H1" s="456"/>
      <c r="I1" s="456"/>
      <c r="J1" s="456"/>
    </row>
    <row r="2" spans="1:11" s="7" customFormat="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 s="7" customFormat="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 s="7" customFormat="1">
      <c r="A4" s="8">
        <v>10883</v>
      </c>
      <c r="B4" s="12">
        <v>44387</v>
      </c>
      <c r="C4" s="10">
        <v>0</v>
      </c>
      <c r="D4" s="8" t="s">
        <v>728</v>
      </c>
      <c r="E4" s="11">
        <v>30</v>
      </c>
      <c r="F4" s="11">
        <v>1</v>
      </c>
      <c r="G4" s="10">
        <v>480</v>
      </c>
      <c r="H4" s="10">
        <f t="shared" ref="H4:H50" si="0">F4*G4</f>
        <v>480</v>
      </c>
      <c r="I4" s="22"/>
      <c r="J4" s="10">
        <f t="shared" ref="J4:J50" si="1">C4+H4-I4</f>
        <v>480</v>
      </c>
      <c r="K4" s="23" t="s">
        <v>416</v>
      </c>
    </row>
    <row r="5" spans="1:11" s="7" customFormat="1">
      <c r="A5" s="14"/>
      <c r="B5" s="12">
        <v>44387</v>
      </c>
      <c r="C5" s="10">
        <f t="shared" ref="C5:C50" si="2">J4</f>
        <v>480</v>
      </c>
      <c r="D5" s="8" t="s">
        <v>535</v>
      </c>
      <c r="E5" s="11"/>
      <c r="F5" s="11"/>
      <c r="G5" s="10"/>
      <c r="H5" s="10">
        <f t="shared" si="0"/>
        <v>0</v>
      </c>
      <c r="I5" s="22">
        <v>480</v>
      </c>
      <c r="J5" s="10">
        <f t="shared" si="1"/>
        <v>0</v>
      </c>
      <c r="K5" s="23"/>
    </row>
    <row r="6" spans="1:11" s="7" customFormat="1">
      <c r="A6" s="14"/>
      <c r="B6" s="12"/>
      <c r="C6" s="10">
        <f t="shared" si="2"/>
        <v>0</v>
      </c>
      <c r="D6" s="8"/>
      <c r="E6" s="11"/>
      <c r="F6" s="11"/>
      <c r="G6" s="10"/>
      <c r="H6" s="10">
        <f t="shared" si="0"/>
        <v>0</v>
      </c>
      <c r="I6" s="22"/>
      <c r="J6" s="10">
        <f t="shared" si="1"/>
        <v>0</v>
      </c>
      <c r="K6" s="138"/>
    </row>
    <row r="7" spans="1:11" s="7" customFormat="1">
      <c r="A7" s="14"/>
      <c r="B7" s="12"/>
      <c r="C7" s="10">
        <f t="shared" si="2"/>
        <v>0</v>
      </c>
      <c r="D7" s="8"/>
      <c r="E7" s="11"/>
      <c r="F7" s="11"/>
      <c r="G7" s="10"/>
      <c r="H7" s="10">
        <f t="shared" si="0"/>
        <v>0</v>
      </c>
      <c r="I7" s="22"/>
      <c r="J7" s="10">
        <f t="shared" si="1"/>
        <v>0</v>
      </c>
      <c r="K7" s="138"/>
    </row>
    <row r="8" spans="1:11" s="7" customFormat="1">
      <c r="A8" s="14"/>
      <c r="B8" s="12"/>
      <c r="C8" s="10">
        <f t="shared" si="2"/>
        <v>0</v>
      </c>
      <c r="D8" s="8"/>
      <c r="E8" s="11"/>
      <c r="F8" s="11"/>
      <c r="G8" s="10"/>
      <c r="H8" s="10">
        <f t="shared" si="0"/>
        <v>0</v>
      </c>
      <c r="I8" s="22"/>
      <c r="J8" s="10">
        <f t="shared" si="1"/>
        <v>0</v>
      </c>
      <c r="K8" s="23"/>
    </row>
    <row r="9" spans="1:11" s="7" customFormat="1">
      <c r="A9" s="15"/>
      <c r="B9" s="12"/>
      <c r="C9" s="10">
        <f t="shared" si="2"/>
        <v>0</v>
      </c>
      <c r="D9" s="8"/>
      <c r="E9" s="11"/>
      <c r="F9" s="11"/>
      <c r="G9" s="10"/>
      <c r="H9" s="10">
        <f t="shared" si="0"/>
        <v>0</v>
      </c>
      <c r="I9" s="22"/>
      <c r="J9" s="10">
        <f t="shared" si="1"/>
        <v>0</v>
      </c>
      <c r="K9" s="23"/>
    </row>
    <row r="10" spans="1:11" s="1" customFormat="1">
      <c r="A10" s="15"/>
      <c r="B10" s="16"/>
      <c r="C10" s="22">
        <f t="shared" si="2"/>
        <v>0</v>
      </c>
      <c r="D10" s="31"/>
      <c r="E10" s="32"/>
      <c r="F10" s="32"/>
      <c r="G10" s="22"/>
      <c r="H10" s="10">
        <f t="shared" si="0"/>
        <v>0</v>
      </c>
      <c r="I10" s="22"/>
      <c r="J10" s="22">
        <f t="shared" si="1"/>
        <v>0</v>
      </c>
      <c r="K10" s="24"/>
    </row>
    <row r="11" spans="1:11" s="7" customFormat="1">
      <c r="A11" s="14"/>
      <c r="B11" s="12"/>
      <c r="C11" s="10">
        <f t="shared" si="2"/>
        <v>0</v>
      </c>
      <c r="D11" s="8"/>
      <c r="E11" s="11"/>
      <c r="F11" s="11"/>
      <c r="G11" s="10"/>
      <c r="H11" s="10">
        <f t="shared" si="0"/>
        <v>0</v>
      </c>
      <c r="I11" s="22"/>
      <c r="J11" s="10">
        <f t="shared" si="1"/>
        <v>0</v>
      </c>
      <c r="K11" s="23"/>
    </row>
    <row r="12" spans="1:11" s="7" customFormat="1">
      <c r="A12" s="14"/>
      <c r="B12" s="12"/>
      <c r="C12" s="10">
        <f t="shared" si="2"/>
        <v>0</v>
      </c>
      <c r="D12" s="8"/>
      <c r="E12" s="11"/>
      <c r="F12" s="11"/>
      <c r="G12" s="10"/>
      <c r="H12" s="10">
        <f t="shared" si="0"/>
        <v>0</v>
      </c>
      <c r="I12" s="22"/>
      <c r="J12" s="10">
        <f t="shared" si="1"/>
        <v>0</v>
      </c>
      <c r="K12" s="23"/>
    </row>
    <row r="13" spans="1:11" s="7" customFormat="1">
      <c r="A13" s="14"/>
      <c r="B13" s="12"/>
      <c r="C13" s="10">
        <f t="shared" si="2"/>
        <v>0</v>
      </c>
      <c r="D13" s="8"/>
      <c r="E13" s="11"/>
      <c r="F13" s="11"/>
      <c r="G13" s="10"/>
      <c r="H13" s="10">
        <f t="shared" si="0"/>
        <v>0</v>
      </c>
      <c r="I13" s="10"/>
      <c r="J13" s="10">
        <f t="shared" si="1"/>
        <v>0</v>
      </c>
      <c r="K13" s="23"/>
    </row>
    <row r="14" spans="1:11" s="7" customFormat="1">
      <c r="A14" s="8"/>
      <c r="B14" s="12"/>
      <c r="C14" s="10">
        <f t="shared" si="2"/>
        <v>0</v>
      </c>
      <c r="D14" s="8"/>
      <c r="E14" s="11"/>
      <c r="F14" s="11"/>
      <c r="G14" s="10"/>
      <c r="H14" s="10">
        <f t="shared" si="0"/>
        <v>0</v>
      </c>
      <c r="I14" s="10"/>
      <c r="J14" s="10">
        <f t="shared" si="1"/>
        <v>0</v>
      </c>
      <c r="K14" s="23"/>
    </row>
    <row r="15" spans="1:11" s="7" customFormat="1">
      <c r="A15" s="8"/>
      <c r="B15" s="12"/>
      <c r="C15" s="10">
        <f t="shared" si="2"/>
        <v>0</v>
      </c>
      <c r="D15" s="8"/>
      <c r="E15" s="11"/>
      <c r="F15" s="11"/>
      <c r="G15" s="10"/>
      <c r="H15" s="10">
        <f t="shared" si="0"/>
        <v>0</v>
      </c>
      <c r="I15" s="10"/>
      <c r="J15" s="10">
        <f t="shared" si="1"/>
        <v>0</v>
      </c>
      <c r="K15" s="23"/>
    </row>
    <row r="16" spans="1:11" s="7" customFormat="1">
      <c r="A16" s="8"/>
      <c r="B16" s="12"/>
      <c r="C16" s="10">
        <f t="shared" si="2"/>
        <v>0</v>
      </c>
      <c r="D16" s="8"/>
      <c r="E16" s="11"/>
      <c r="F16" s="11"/>
      <c r="G16" s="10"/>
      <c r="H16" s="10">
        <f t="shared" si="0"/>
        <v>0</v>
      </c>
      <c r="I16" s="10"/>
      <c r="J16" s="10">
        <f t="shared" si="1"/>
        <v>0</v>
      </c>
      <c r="K16" s="23"/>
    </row>
    <row r="17" spans="1:11" s="7" customFormat="1">
      <c r="A17" s="14"/>
      <c r="B17" s="12"/>
      <c r="C17" s="10">
        <f t="shared" si="2"/>
        <v>0</v>
      </c>
      <c r="D17" s="8"/>
      <c r="E17" s="11"/>
      <c r="F17" s="11"/>
      <c r="G17" s="10"/>
      <c r="H17" s="10">
        <f t="shared" si="0"/>
        <v>0</v>
      </c>
      <c r="I17" s="10"/>
      <c r="J17" s="10">
        <f t="shared" si="1"/>
        <v>0</v>
      </c>
      <c r="K17" s="23"/>
    </row>
    <row r="18" spans="1:11" s="7" customFormat="1">
      <c r="A18" s="14"/>
      <c r="B18" s="12"/>
      <c r="C18" s="10">
        <f t="shared" si="2"/>
        <v>0</v>
      </c>
      <c r="D18" s="8"/>
      <c r="E18" s="11"/>
      <c r="F18" s="11"/>
      <c r="G18" s="10"/>
      <c r="H18" s="10">
        <f t="shared" si="0"/>
        <v>0</v>
      </c>
      <c r="I18" s="10"/>
      <c r="J18" s="10">
        <f t="shared" si="1"/>
        <v>0</v>
      </c>
      <c r="K18" s="23"/>
    </row>
    <row r="19" spans="1:11" s="7" customFormat="1">
      <c r="A19" s="14"/>
      <c r="B19" s="12"/>
      <c r="C19" s="10">
        <f t="shared" si="2"/>
        <v>0</v>
      </c>
      <c r="D19" s="8"/>
      <c r="E19" s="11"/>
      <c r="F19" s="11"/>
      <c r="G19" s="10"/>
      <c r="H19" s="10">
        <f t="shared" si="0"/>
        <v>0</v>
      </c>
      <c r="I19" s="10"/>
      <c r="J19" s="10">
        <f t="shared" si="1"/>
        <v>0</v>
      </c>
      <c r="K19" s="23"/>
    </row>
    <row r="20" spans="1:11" s="7" customFormat="1">
      <c r="A20" s="8"/>
      <c r="B20" s="12"/>
      <c r="C20" s="10">
        <f t="shared" si="2"/>
        <v>0</v>
      </c>
      <c r="D20" s="8"/>
      <c r="E20" s="11"/>
      <c r="F20" s="11"/>
      <c r="G20" s="10"/>
      <c r="H20" s="10">
        <f t="shared" si="0"/>
        <v>0</v>
      </c>
      <c r="I20" s="10"/>
      <c r="J20" s="10">
        <f t="shared" si="1"/>
        <v>0</v>
      </c>
      <c r="K20" s="23"/>
    </row>
    <row r="21" spans="1:11" s="7" customFormat="1">
      <c r="A21" s="8"/>
      <c r="B21" s="12"/>
      <c r="C21" s="10">
        <f t="shared" si="2"/>
        <v>0</v>
      </c>
      <c r="D21" s="8"/>
      <c r="E21" s="11"/>
      <c r="F21" s="33"/>
      <c r="G21" s="10"/>
      <c r="H21" s="10">
        <f t="shared" si="0"/>
        <v>0</v>
      </c>
      <c r="I21" s="10"/>
      <c r="J21" s="10">
        <f t="shared" si="1"/>
        <v>0</v>
      </c>
      <c r="K21" s="23"/>
    </row>
    <row r="22" spans="1:11" s="7" customFormat="1">
      <c r="A22" s="8"/>
      <c r="B22" s="12"/>
      <c r="C22" s="10">
        <f t="shared" si="2"/>
        <v>0</v>
      </c>
      <c r="D22" s="8"/>
      <c r="E22" s="11"/>
      <c r="F22" s="11"/>
      <c r="G22" s="10"/>
      <c r="H22" s="10">
        <f t="shared" si="0"/>
        <v>0</v>
      </c>
      <c r="I22" s="10"/>
      <c r="J22" s="10">
        <f t="shared" si="1"/>
        <v>0</v>
      </c>
      <c r="K22" s="23"/>
    </row>
    <row r="23" spans="1:11" s="7" customFormat="1">
      <c r="A23" s="8"/>
      <c r="B23" s="12"/>
      <c r="C23" s="10">
        <f t="shared" si="2"/>
        <v>0</v>
      </c>
      <c r="D23" s="8"/>
      <c r="E23" s="11"/>
      <c r="F23" s="11"/>
      <c r="G23" s="10"/>
      <c r="H23" s="10">
        <f t="shared" si="0"/>
        <v>0</v>
      </c>
      <c r="I23" s="10"/>
      <c r="J23" s="10">
        <f t="shared" si="1"/>
        <v>0</v>
      </c>
      <c r="K23" s="23"/>
    </row>
    <row r="24" spans="1:11" s="7" customFormat="1">
      <c r="A24" s="8"/>
      <c r="B24" s="12"/>
      <c r="C24" s="10">
        <f t="shared" si="2"/>
        <v>0</v>
      </c>
      <c r="D24" s="8"/>
      <c r="E24" s="11"/>
      <c r="F24" s="11"/>
      <c r="G24" s="10"/>
      <c r="H24" s="10">
        <f t="shared" si="0"/>
        <v>0</v>
      </c>
      <c r="I24" s="10"/>
      <c r="J24" s="10">
        <f t="shared" si="1"/>
        <v>0</v>
      </c>
      <c r="K24" s="23"/>
    </row>
    <row r="25" spans="1:11" s="7" customFormat="1">
      <c r="A25" s="8"/>
      <c r="B25" s="12"/>
      <c r="C25" s="10">
        <f t="shared" si="2"/>
        <v>0</v>
      </c>
      <c r="D25" s="8"/>
      <c r="E25" s="11"/>
      <c r="F25" s="11"/>
      <c r="G25" s="10"/>
      <c r="H25" s="10">
        <f t="shared" si="0"/>
        <v>0</v>
      </c>
      <c r="I25" s="10"/>
      <c r="J25" s="10">
        <f t="shared" si="1"/>
        <v>0</v>
      </c>
      <c r="K25" s="23"/>
    </row>
    <row r="26" spans="1:11" s="7" customFormat="1">
      <c r="A26" s="8"/>
      <c r="B26" s="12"/>
      <c r="C26" s="10">
        <f t="shared" si="2"/>
        <v>0</v>
      </c>
      <c r="D26" s="8"/>
      <c r="E26" s="11"/>
      <c r="F26" s="11"/>
      <c r="G26" s="10"/>
      <c r="H26" s="10">
        <f t="shared" si="0"/>
        <v>0</v>
      </c>
      <c r="I26" s="10"/>
      <c r="J26" s="10">
        <f t="shared" si="1"/>
        <v>0</v>
      </c>
      <c r="K26" s="23"/>
    </row>
    <row r="27" spans="1:11" s="7" customFormat="1">
      <c r="A27" s="8"/>
      <c r="B27" s="12"/>
      <c r="C27" s="10">
        <f t="shared" si="2"/>
        <v>0</v>
      </c>
      <c r="D27" s="8"/>
      <c r="E27" s="11"/>
      <c r="F27" s="11"/>
      <c r="G27" s="10"/>
      <c r="H27" s="10">
        <f t="shared" si="0"/>
        <v>0</v>
      </c>
      <c r="I27" s="10"/>
      <c r="J27" s="10">
        <f t="shared" si="1"/>
        <v>0</v>
      </c>
      <c r="K27" s="23"/>
    </row>
    <row r="28" spans="1:11" s="7" customFormat="1">
      <c r="A28" s="8"/>
      <c r="B28" s="12"/>
      <c r="C28" s="10">
        <f t="shared" si="2"/>
        <v>0</v>
      </c>
      <c r="D28" s="8"/>
      <c r="E28" s="11"/>
      <c r="F28" s="11"/>
      <c r="G28" s="10"/>
      <c r="H28" s="10">
        <f t="shared" si="0"/>
        <v>0</v>
      </c>
      <c r="I28" s="10"/>
      <c r="J28" s="10">
        <f t="shared" si="1"/>
        <v>0</v>
      </c>
      <c r="K28" s="23"/>
    </row>
    <row r="29" spans="1:11" s="7" customFormat="1">
      <c r="A29" s="8"/>
      <c r="B29" s="12"/>
      <c r="C29" s="10">
        <f t="shared" si="2"/>
        <v>0</v>
      </c>
      <c r="D29" s="8"/>
      <c r="E29" s="11"/>
      <c r="F29" s="11"/>
      <c r="G29" s="10"/>
      <c r="H29" s="10">
        <f t="shared" si="0"/>
        <v>0</v>
      </c>
      <c r="I29" s="10"/>
      <c r="J29" s="10">
        <f t="shared" si="1"/>
        <v>0</v>
      </c>
      <c r="K29" s="23"/>
    </row>
    <row r="30" spans="1:11" s="7" customFormat="1">
      <c r="A30" s="8"/>
      <c r="B30" s="12"/>
      <c r="C30" s="10">
        <f t="shared" si="2"/>
        <v>0</v>
      </c>
      <c r="D30" s="8"/>
      <c r="E30" s="11"/>
      <c r="F30" s="11"/>
      <c r="G30" s="10"/>
      <c r="H30" s="10">
        <f t="shared" si="0"/>
        <v>0</v>
      </c>
      <c r="I30" s="10"/>
      <c r="J30" s="10">
        <f t="shared" si="1"/>
        <v>0</v>
      </c>
      <c r="K30" s="23"/>
    </row>
    <row r="31" spans="1:11" s="7" customFormat="1">
      <c r="A31" s="8"/>
      <c r="B31" s="12"/>
      <c r="C31" s="10">
        <f t="shared" si="2"/>
        <v>0</v>
      </c>
      <c r="D31" s="8"/>
      <c r="E31" s="11"/>
      <c r="F31" s="11"/>
      <c r="G31" s="10"/>
      <c r="H31" s="10">
        <f t="shared" si="0"/>
        <v>0</v>
      </c>
      <c r="I31" s="10"/>
      <c r="J31" s="10">
        <f t="shared" si="1"/>
        <v>0</v>
      </c>
      <c r="K31" s="23"/>
    </row>
    <row r="32" spans="1:11" s="7" customFormat="1">
      <c r="A32" s="8"/>
      <c r="B32" s="12"/>
      <c r="C32" s="10">
        <f t="shared" si="2"/>
        <v>0</v>
      </c>
      <c r="D32" s="8"/>
      <c r="E32" s="11"/>
      <c r="F32" s="11"/>
      <c r="G32" s="10"/>
      <c r="H32" s="10">
        <f t="shared" si="0"/>
        <v>0</v>
      </c>
      <c r="I32" s="10"/>
      <c r="J32" s="10">
        <f t="shared" si="1"/>
        <v>0</v>
      </c>
      <c r="K32" s="23"/>
    </row>
    <row r="33" spans="1:11" s="7" customFormat="1">
      <c r="A33" s="8"/>
      <c r="B33" s="12"/>
      <c r="C33" s="10">
        <f t="shared" si="2"/>
        <v>0</v>
      </c>
      <c r="D33" s="8"/>
      <c r="E33" s="11"/>
      <c r="F33" s="11"/>
      <c r="G33" s="10"/>
      <c r="H33" s="10">
        <f t="shared" si="0"/>
        <v>0</v>
      </c>
      <c r="I33" s="10"/>
      <c r="J33" s="10">
        <f t="shared" si="1"/>
        <v>0</v>
      </c>
      <c r="K33" s="23"/>
    </row>
    <row r="34" spans="1:11" s="7" customFormat="1">
      <c r="A34" s="8"/>
      <c r="B34" s="12"/>
      <c r="C34" s="10">
        <f t="shared" si="2"/>
        <v>0</v>
      </c>
      <c r="D34" s="8"/>
      <c r="E34" s="11"/>
      <c r="F34" s="11"/>
      <c r="G34" s="10"/>
      <c r="H34" s="10">
        <f t="shared" si="0"/>
        <v>0</v>
      </c>
      <c r="I34" s="10"/>
      <c r="J34" s="10">
        <f t="shared" si="1"/>
        <v>0</v>
      </c>
      <c r="K34" s="23"/>
    </row>
    <row r="35" spans="1:11" s="7" customFormat="1">
      <c r="A35" s="8"/>
      <c r="B35" s="12"/>
      <c r="C35" s="10">
        <f t="shared" si="2"/>
        <v>0</v>
      </c>
      <c r="D35" s="8"/>
      <c r="E35" s="11"/>
      <c r="F35" s="11"/>
      <c r="G35" s="10"/>
      <c r="H35" s="10">
        <f t="shared" si="0"/>
        <v>0</v>
      </c>
      <c r="I35" s="10"/>
      <c r="J35" s="10">
        <f t="shared" si="1"/>
        <v>0</v>
      </c>
      <c r="K35" s="23"/>
    </row>
    <row r="36" spans="1:11" s="7" customFormat="1">
      <c r="A36" s="8"/>
      <c r="B36" s="12"/>
      <c r="C36" s="10">
        <f t="shared" si="2"/>
        <v>0</v>
      </c>
      <c r="D36" s="8"/>
      <c r="E36" s="11"/>
      <c r="F36" s="11"/>
      <c r="G36" s="10"/>
      <c r="H36" s="10">
        <f t="shared" si="0"/>
        <v>0</v>
      </c>
      <c r="I36" s="10"/>
      <c r="J36" s="10">
        <f t="shared" si="1"/>
        <v>0</v>
      </c>
      <c r="K36" s="23"/>
    </row>
    <row r="37" spans="1:11" s="7" customFormat="1">
      <c r="A37" s="8"/>
      <c r="B37" s="12"/>
      <c r="C37" s="10">
        <f t="shared" si="2"/>
        <v>0</v>
      </c>
      <c r="D37" s="8"/>
      <c r="E37" s="11"/>
      <c r="F37" s="11"/>
      <c r="G37" s="10"/>
      <c r="H37" s="10">
        <f t="shared" si="0"/>
        <v>0</v>
      </c>
      <c r="I37" s="10"/>
      <c r="J37" s="10">
        <f t="shared" si="1"/>
        <v>0</v>
      </c>
      <c r="K37" s="23"/>
    </row>
    <row r="38" spans="1:11" s="7" customFormat="1">
      <c r="A38" s="8"/>
      <c r="B38" s="12"/>
      <c r="C38" s="10">
        <f t="shared" si="2"/>
        <v>0</v>
      </c>
      <c r="D38" s="8"/>
      <c r="E38" s="11"/>
      <c r="F38" s="11"/>
      <c r="G38" s="10"/>
      <c r="H38" s="10">
        <f t="shared" si="0"/>
        <v>0</v>
      </c>
      <c r="I38" s="10"/>
      <c r="J38" s="10">
        <f t="shared" si="1"/>
        <v>0</v>
      </c>
      <c r="K38" s="23"/>
    </row>
    <row r="39" spans="1:11" s="7" customFormat="1">
      <c r="A39" s="8"/>
      <c r="B39" s="12"/>
      <c r="C39" s="10">
        <f t="shared" si="2"/>
        <v>0</v>
      </c>
      <c r="D39" s="8"/>
      <c r="E39" s="11"/>
      <c r="F39" s="11"/>
      <c r="G39" s="10"/>
      <c r="H39" s="10">
        <f t="shared" si="0"/>
        <v>0</v>
      </c>
      <c r="I39" s="10"/>
      <c r="J39" s="10">
        <f t="shared" si="1"/>
        <v>0</v>
      </c>
      <c r="K39" s="23"/>
    </row>
    <row r="40" spans="1:11" s="7" customFormat="1">
      <c r="A40" s="8"/>
      <c r="B40" s="12"/>
      <c r="C40" s="10">
        <f t="shared" si="2"/>
        <v>0</v>
      </c>
      <c r="D40" s="8"/>
      <c r="E40" s="11"/>
      <c r="F40" s="11"/>
      <c r="G40" s="10"/>
      <c r="H40" s="10">
        <f t="shared" si="0"/>
        <v>0</v>
      </c>
      <c r="I40" s="10"/>
      <c r="J40" s="10">
        <f t="shared" si="1"/>
        <v>0</v>
      </c>
      <c r="K40" s="23"/>
    </row>
    <row r="41" spans="1:11" s="7" customFormat="1">
      <c r="A41" s="8"/>
      <c r="B41" s="12"/>
      <c r="C41" s="10">
        <f t="shared" si="2"/>
        <v>0</v>
      </c>
      <c r="D41" s="8"/>
      <c r="E41" s="11"/>
      <c r="F41" s="11"/>
      <c r="G41" s="10"/>
      <c r="H41" s="10">
        <f t="shared" si="0"/>
        <v>0</v>
      </c>
      <c r="I41" s="10"/>
      <c r="J41" s="10">
        <f t="shared" si="1"/>
        <v>0</v>
      </c>
      <c r="K41" s="23"/>
    </row>
    <row r="42" spans="1:11" s="7" customFormat="1">
      <c r="A42" s="8"/>
      <c r="B42" s="12"/>
      <c r="C42" s="10">
        <f t="shared" si="2"/>
        <v>0</v>
      </c>
      <c r="D42" s="8"/>
      <c r="E42" s="11"/>
      <c r="F42" s="11"/>
      <c r="G42" s="10"/>
      <c r="H42" s="10">
        <f t="shared" si="0"/>
        <v>0</v>
      </c>
      <c r="I42" s="10"/>
      <c r="J42" s="10">
        <f t="shared" si="1"/>
        <v>0</v>
      </c>
      <c r="K42" s="23"/>
    </row>
    <row r="43" spans="1:11" s="7" customFormat="1">
      <c r="A43" s="8"/>
      <c r="B43" s="12"/>
      <c r="C43" s="10">
        <f t="shared" si="2"/>
        <v>0</v>
      </c>
      <c r="D43" s="8"/>
      <c r="E43" s="11"/>
      <c r="F43" s="11"/>
      <c r="G43" s="10"/>
      <c r="H43" s="10">
        <f t="shared" si="0"/>
        <v>0</v>
      </c>
      <c r="I43" s="10"/>
      <c r="J43" s="10">
        <f t="shared" si="1"/>
        <v>0</v>
      </c>
      <c r="K43" s="23"/>
    </row>
    <row r="44" spans="1:11" s="7" customFormat="1">
      <c r="A44" s="8"/>
      <c r="B44" s="12"/>
      <c r="C44" s="10">
        <f t="shared" si="2"/>
        <v>0</v>
      </c>
      <c r="D44" s="8"/>
      <c r="E44" s="11"/>
      <c r="F44" s="11"/>
      <c r="G44" s="10"/>
      <c r="H44" s="10">
        <f t="shared" si="0"/>
        <v>0</v>
      </c>
      <c r="I44" s="10"/>
      <c r="J44" s="10">
        <f t="shared" si="1"/>
        <v>0</v>
      </c>
      <c r="K44" s="23"/>
    </row>
    <row r="45" spans="1:11" s="7" customFormat="1">
      <c r="A45" s="8"/>
      <c r="B45" s="12"/>
      <c r="C45" s="10">
        <f t="shared" si="2"/>
        <v>0</v>
      </c>
      <c r="D45" s="8"/>
      <c r="E45" s="11"/>
      <c r="F45" s="11"/>
      <c r="G45" s="10"/>
      <c r="H45" s="10">
        <f t="shared" si="0"/>
        <v>0</v>
      </c>
      <c r="I45" s="10"/>
      <c r="J45" s="10">
        <f t="shared" si="1"/>
        <v>0</v>
      </c>
      <c r="K45" s="23"/>
    </row>
    <row r="46" spans="1:11" s="7" customFormat="1">
      <c r="A46" s="8"/>
      <c r="B46" s="12"/>
      <c r="C46" s="10">
        <f t="shared" si="2"/>
        <v>0</v>
      </c>
      <c r="D46" s="8"/>
      <c r="E46" s="11"/>
      <c r="F46" s="11"/>
      <c r="G46" s="10"/>
      <c r="H46" s="10">
        <f t="shared" si="0"/>
        <v>0</v>
      </c>
      <c r="I46" s="10"/>
      <c r="J46" s="10">
        <f t="shared" si="1"/>
        <v>0</v>
      </c>
      <c r="K46" s="23"/>
    </row>
    <row r="47" spans="1:11" s="7" customFormat="1">
      <c r="A47" s="8"/>
      <c r="B47" s="12"/>
      <c r="C47" s="10">
        <f t="shared" si="2"/>
        <v>0</v>
      </c>
      <c r="D47" s="8"/>
      <c r="E47" s="11"/>
      <c r="F47" s="11"/>
      <c r="G47" s="10"/>
      <c r="H47" s="10">
        <f t="shared" si="0"/>
        <v>0</v>
      </c>
      <c r="I47" s="10"/>
      <c r="J47" s="10">
        <f t="shared" si="1"/>
        <v>0</v>
      </c>
      <c r="K47" s="23"/>
    </row>
    <row r="48" spans="1:11" s="7" customFormat="1">
      <c r="A48" s="8"/>
      <c r="B48" s="12"/>
      <c r="C48" s="10">
        <f t="shared" si="2"/>
        <v>0</v>
      </c>
      <c r="D48" s="8"/>
      <c r="E48" s="11"/>
      <c r="F48" s="11"/>
      <c r="G48" s="10"/>
      <c r="H48" s="10">
        <f t="shared" si="0"/>
        <v>0</v>
      </c>
      <c r="I48" s="10"/>
      <c r="J48" s="10">
        <f t="shared" si="1"/>
        <v>0</v>
      </c>
      <c r="K48" s="23"/>
    </row>
    <row r="49" spans="1:11" s="7" customFormat="1">
      <c r="A49" s="8"/>
      <c r="B49" s="12"/>
      <c r="C49" s="10">
        <f t="shared" si="2"/>
        <v>0</v>
      </c>
      <c r="D49" s="8"/>
      <c r="E49" s="11"/>
      <c r="F49" s="11"/>
      <c r="G49" s="10"/>
      <c r="H49" s="10">
        <f t="shared" si="0"/>
        <v>0</v>
      </c>
      <c r="I49" s="10"/>
      <c r="J49" s="10">
        <f t="shared" si="1"/>
        <v>0</v>
      </c>
      <c r="K49" s="23"/>
    </row>
    <row r="50" spans="1:11" s="7" customFormat="1">
      <c r="A50" s="8"/>
      <c r="B50" s="12"/>
      <c r="C50" s="10">
        <f t="shared" si="2"/>
        <v>0</v>
      </c>
      <c r="D50" s="8"/>
      <c r="E50" s="11"/>
      <c r="F50" s="11"/>
      <c r="G50" s="10"/>
      <c r="H50" s="10">
        <f t="shared" si="0"/>
        <v>0</v>
      </c>
      <c r="I50" s="10"/>
      <c r="J50" s="10">
        <f t="shared" si="1"/>
        <v>0</v>
      </c>
      <c r="K50" s="23"/>
    </row>
    <row r="51" spans="1:11" s="3" customForma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480</v>
      </c>
      <c r="I51" s="20">
        <f>SUM(I1:I50)</f>
        <v>480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1"/>
  <sheetViews>
    <sheetView zoomScaleSheetLayoutView="100" workbookViewId="0">
      <pane ySplit="3" topLeftCell="A4" activePane="bottomLeft" state="frozen"/>
      <selection pane="bottomLeft" activeCell="A51" sqref="A51:IV51"/>
    </sheetView>
  </sheetViews>
  <sheetFormatPr defaultRowHeight="14.25"/>
  <cols>
    <col min="1" max="1" width="8.75" style="2" customWidth="1"/>
    <col min="2" max="2" width="12.125" style="26" customWidth="1"/>
    <col min="3" max="3" width="12.375" style="6" customWidth="1"/>
    <col min="4" max="4" width="20.25" style="2" customWidth="1"/>
    <col min="5" max="5" width="7.125" style="2" customWidth="1"/>
    <col min="6" max="6" width="9" style="2" customWidth="1"/>
    <col min="7" max="8" width="11" style="6" customWidth="1"/>
    <col min="9" max="9" width="12.625" style="6" customWidth="1"/>
    <col min="10" max="10" width="14.125" style="6" customWidth="1"/>
    <col min="11" max="11" width="9.875" style="7" customWidth="1"/>
    <col min="12" max="16384" width="9" style="7"/>
  </cols>
  <sheetData>
    <row r="1" spans="1:11" ht="20.25">
      <c r="A1" s="429" t="s">
        <v>729</v>
      </c>
      <c r="B1" s="472"/>
      <c r="C1" s="439"/>
      <c r="D1" s="429"/>
      <c r="E1" s="429"/>
      <c r="F1" s="429"/>
      <c r="G1" s="439"/>
      <c r="H1" s="439"/>
      <c r="I1" s="439"/>
      <c r="J1" s="439"/>
    </row>
    <row r="2" spans="1:11">
      <c r="A2" s="408" t="s">
        <v>1</v>
      </c>
      <c r="B2" s="447" t="s">
        <v>331</v>
      </c>
      <c r="C2" s="441" t="s">
        <v>356</v>
      </c>
      <c r="D2" s="408" t="s">
        <v>332</v>
      </c>
      <c r="E2" s="27" t="s">
        <v>333</v>
      </c>
      <c r="F2" s="406" t="s">
        <v>334</v>
      </c>
      <c r="G2" s="440"/>
      <c r="H2" s="440"/>
      <c r="I2" s="10" t="s">
        <v>329</v>
      </c>
      <c r="J2" s="441" t="s">
        <v>335</v>
      </c>
      <c r="K2" s="449" t="s">
        <v>396</v>
      </c>
    </row>
    <row r="3" spans="1:11">
      <c r="A3" s="409"/>
      <c r="B3" s="448"/>
      <c r="C3" s="442"/>
      <c r="D3" s="409"/>
      <c r="E3" s="29"/>
      <c r="F3" s="11" t="s">
        <v>336</v>
      </c>
      <c r="G3" s="10" t="s">
        <v>337</v>
      </c>
      <c r="H3" s="10" t="s">
        <v>338</v>
      </c>
      <c r="I3" s="10" t="s">
        <v>338</v>
      </c>
      <c r="J3" s="442"/>
      <c r="K3" s="449"/>
    </row>
    <row r="4" spans="1:11">
      <c r="A4" s="11">
        <v>10722</v>
      </c>
      <c r="B4" s="12">
        <v>44297</v>
      </c>
      <c r="C4" s="10">
        <v>0</v>
      </c>
      <c r="D4" s="8" t="s">
        <v>510</v>
      </c>
      <c r="E4" s="11">
        <v>18</v>
      </c>
      <c r="F4" s="11">
        <v>11</v>
      </c>
      <c r="G4" s="10">
        <v>50</v>
      </c>
      <c r="H4" s="10">
        <f>F4*G4</f>
        <v>550</v>
      </c>
      <c r="I4" s="10"/>
      <c r="J4" s="10">
        <f>C4+H4-I4</f>
        <v>550</v>
      </c>
      <c r="K4" s="23" t="s">
        <v>527</v>
      </c>
    </row>
    <row r="5" spans="1:11">
      <c r="A5" s="29"/>
      <c r="B5" s="12">
        <v>44297</v>
      </c>
      <c r="C5" s="10">
        <f>J4</f>
        <v>550</v>
      </c>
      <c r="D5" s="8" t="s">
        <v>511</v>
      </c>
      <c r="E5" s="11"/>
      <c r="F5" s="11"/>
      <c r="G5" s="10"/>
      <c r="H5" s="10">
        <v>-50</v>
      </c>
      <c r="I5" s="10"/>
      <c r="J5" s="10">
        <f t="shared" ref="J5:J25" si="0">C5+H5-I5</f>
        <v>500</v>
      </c>
      <c r="K5" s="23"/>
    </row>
    <row r="6" spans="1:11">
      <c r="A6" s="139">
        <v>10784</v>
      </c>
      <c r="B6" s="12">
        <v>44327</v>
      </c>
      <c r="C6" s="10">
        <f t="shared" ref="C6:C25" si="1">J5</f>
        <v>500</v>
      </c>
      <c r="D6" s="8" t="s">
        <v>730</v>
      </c>
      <c r="E6" s="11">
        <v>20</v>
      </c>
      <c r="F6" s="11">
        <v>6</v>
      </c>
      <c r="G6" s="10">
        <v>100</v>
      </c>
      <c r="H6" s="10">
        <f>F6*G6</f>
        <v>600</v>
      </c>
      <c r="I6" s="10"/>
      <c r="J6" s="10">
        <f t="shared" si="0"/>
        <v>1100</v>
      </c>
      <c r="K6" s="23"/>
    </row>
    <row r="7" spans="1:11">
      <c r="A7" s="139"/>
      <c r="B7" s="12">
        <v>44363</v>
      </c>
      <c r="C7" s="10">
        <f t="shared" si="1"/>
        <v>1100</v>
      </c>
      <c r="D7" s="8" t="s">
        <v>714</v>
      </c>
      <c r="E7" s="11"/>
      <c r="F7" s="11"/>
      <c r="G7" s="10"/>
      <c r="H7" s="10">
        <f>F7*G7</f>
        <v>0</v>
      </c>
      <c r="I7" s="140">
        <v>1100</v>
      </c>
      <c r="J7" s="10">
        <f t="shared" si="0"/>
        <v>0</v>
      </c>
      <c r="K7" s="23"/>
    </row>
    <row r="8" spans="1:11">
      <c r="A8" s="139">
        <v>10888</v>
      </c>
      <c r="B8" s="12">
        <v>44392</v>
      </c>
      <c r="C8" s="10">
        <f t="shared" si="1"/>
        <v>0</v>
      </c>
      <c r="D8" s="8" t="s">
        <v>510</v>
      </c>
      <c r="E8" s="11">
        <v>18</v>
      </c>
      <c r="F8" s="11">
        <v>11</v>
      </c>
      <c r="G8" s="10">
        <v>50</v>
      </c>
      <c r="H8" s="10">
        <v>500</v>
      </c>
      <c r="I8" s="10"/>
      <c r="J8" s="10">
        <f t="shared" si="0"/>
        <v>500</v>
      </c>
      <c r="K8" s="23"/>
    </row>
    <row r="9" spans="1:11">
      <c r="A9" s="139"/>
      <c r="B9" s="12"/>
      <c r="C9" s="10">
        <f t="shared" si="1"/>
        <v>500</v>
      </c>
      <c r="D9" s="8" t="s">
        <v>511</v>
      </c>
      <c r="E9" s="11"/>
      <c r="F9" s="11"/>
      <c r="G9" s="10"/>
      <c r="H9" s="10">
        <v>-50</v>
      </c>
      <c r="I9" s="10"/>
      <c r="J9" s="10">
        <f t="shared" si="0"/>
        <v>450</v>
      </c>
      <c r="K9" s="23"/>
    </row>
    <row r="10" spans="1:11">
      <c r="A10" s="139"/>
      <c r="B10" s="12"/>
      <c r="C10" s="10">
        <f t="shared" si="1"/>
        <v>450</v>
      </c>
      <c r="D10" s="8"/>
      <c r="E10" s="11"/>
      <c r="F10" s="11"/>
      <c r="G10" s="10"/>
      <c r="H10" s="10">
        <f t="shared" ref="H10:H29" si="2">F10*G10</f>
        <v>0</v>
      </c>
      <c r="I10" s="10"/>
      <c r="J10" s="10">
        <f t="shared" si="0"/>
        <v>450</v>
      </c>
      <c r="K10" s="23"/>
    </row>
    <row r="11" spans="1:11">
      <c r="A11" s="139"/>
      <c r="B11" s="12"/>
      <c r="C11" s="10">
        <f t="shared" si="1"/>
        <v>450</v>
      </c>
      <c r="D11" s="8"/>
      <c r="E11" s="11"/>
      <c r="F11" s="11"/>
      <c r="G11" s="10"/>
      <c r="H11" s="10">
        <f t="shared" si="2"/>
        <v>0</v>
      </c>
      <c r="I11" s="10"/>
      <c r="J11" s="10">
        <f t="shared" si="0"/>
        <v>450</v>
      </c>
      <c r="K11" s="23"/>
    </row>
    <row r="12" spans="1:11">
      <c r="A12" s="139"/>
      <c r="B12" s="12"/>
      <c r="C12" s="10">
        <f t="shared" si="1"/>
        <v>450</v>
      </c>
      <c r="D12" s="8"/>
      <c r="E12" s="11"/>
      <c r="F12" s="11"/>
      <c r="G12" s="10"/>
      <c r="H12" s="10">
        <f t="shared" si="2"/>
        <v>0</v>
      </c>
      <c r="I12" s="10"/>
      <c r="J12" s="10">
        <f t="shared" si="0"/>
        <v>450</v>
      </c>
      <c r="K12" s="23"/>
    </row>
    <row r="13" spans="1:11">
      <c r="A13" s="139"/>
      <c r="B13" s="12"/>
      <c r="C13" s="10">
        <f t="shared" si="1"/>
        <v>450</v>
      </c>
      <c r="D13" s="8"/>
      <c r="E13" s="11"/>
      <c r="F13" s="11"/>
      <c r="G13" s="10"/>
      <c r="H13" s="10">
        <f t="shared" si="2"/>
        <v>0</v>
      </c>
      <c r="I13" s="10"/>
      <c r="J13" s="10">
        <f t="shared" si="0"/>
        <v>450</v>
      </c>
      <c r="K13" s="23"/>
    </row>
    <row r="14" spans="1:11">
      <c r="A14" s="139"/>
      <c r="B14" s="12"/>
      <c r="C14" s="10">
        <f t="shared" si="1"/>
        <v>450</v>
      </c>
      <c r="D14" s="8"/>
      <c r="E14" s="11"/>
      <c r="F14" s="11"/>
      <c r="G14" s="10"/>
      <c r="H14" s="10">
        <f t="shared" si="2"/>
        <v>0</v>
      </c>
      <c r="I14" s="10"/>
      <c r="J14" s="10">
        <f t="shared" si="0"/>
        <v>450</v>
      </c>
      <c r="K14" s="23"/>
    </row>
    <row r="15" spans="1:11">
      <c r="A15" s="139"/>
      <c r="B15" s="12"/>
      <c r="C15" s="10">
        <f t="shared" si="1"/>
        <v>450</v>
      </c>
      <c r="D15" s="8"/>
      <c r="E15" s="11"/>
      <c r="F15" s="11"/>
      <c r="G15" s="10"/>
      <c r="H15" s="10">
        <f t="shared" si="2"/>
        <v>0</v>
      </c>
      <c r="I15" s="10"/>
      <c r="J15" s="10">
        <f t="shared" si="0"/>
        <v>450</v>
      </c>
      <c r="K15" s="23"/>
    </row>
    <row r="16" spans="1:11">
      <c r="A16" s="139"/>
      <c r="B16" s="12"/>
      <c r="C16" s="10">
        <f t="shared" si="1"/>
        <v>450</v>
      </c>
      <c r="D16" s="8"/>
      <c r="E16" s="11"/>
      <c r="F16" s="11"/>
      <c r="G16" s="10"/>
      <c r="H16" s="10">
        <f t="shared" si="2"/>
        <v>0</v>
      </c>
      <c r="I16" s="10"/>
      <c r="J16" s="10">
        <f t="shared" si="0"/>
        <v>450</v>
      </c>
      <c r="K16" s="23"/>
    </row>
    <row r="17" spans="1:14">
      <c r="A17" s="139"/>
      <c r="B17" s="12"/>
      <c r="C17" s="10">
        <f t="shared" si="1"/>
        <v>450</v>
      </c>
      <c r="D17" s="8"/>
      <c r="E17" s="11"/>
      <c r="F17" s="11"/>
      <c r="G17" s="10"/>
      <c r="H17" s="10">
        <f t="shared" si="2"/>
        <v>0</v>
      </c>
      <c r="I17" s="10"/>
      <c r="J17" s="10">
        <f t="shared" si="0"/>
        <v>450</v>
      </c>
      <c r="K17" s="23"/>
    </row>
    <row r="18" spans="1:14">
      <c r="A18" s="89"/>
      <c r="B18" s="12"/>
      <c r="C18" s="10">
        <f t="shared" si="1"/>
        <v>450</v>
      </c>
      <c r="D18" s="8"/>
      <c r="E18" s="11"/>
      <c r="F18" s="11"/>
      <c r="G18" s="10"/>
      <c r="H18" s="10">
        <f t="shared" si="2"/>
        <v>0</v>
      </c>
      <c r="I18" s="10"/>
      <c r="J18" s="10">
        <f t="shared" si="0"/>
        <v>450</v>
      </c>
      <c r="K18" s="23"/>
    </row>
    <row r="19" spans="1:14">
      <c r="A19" s="89"/>
      <c r="B19" s="12"/>
      <c r="C19" s="10">
        <f t="shared" si="1"/>
        <v>450</v>
      </c>
      <c r="D19" s="8"/>
      <c r="E19" s="11"/>
      <c r="F19" s="11"/>
      <c r="G19" s="10"/>
      <c r="H19" s="10">
        <f t="shared" si="2"/>
        <v>0</v>
      </c>
      <c r="I19" s="10"/>
      <c r="J19" s="10">
        <f t="shared" si="0"/>
        <v>450</v>
      </c>
      <c r="K19" s="23"/>
    </row>
    <row r="20" spans="1:14">
      <c r="A20" s="89"/>
      <c r="B20" s="12"/>
      <c r="C20" s="10">
        <f t="shared" si="1"/>
        <v>450</v>
      </c>
      <c r="D20" s="8"/>
      <c r="E20" s="11"/>
      <c r="F20" s="11"/>
      <c r="G20" s="10"/>
      <c r="H20" s="10">
        <f t="shared" si="2"/>
        <v>0</v>
      </c>
      <c r="I20" s="10"/>
      <c r="J20" s="10">
        <f t="shared" si="0"/>
        <v>450</v>
      </c>
      <c r="K20" s="23"/>
    </row>
    <row r="21" spans="1:14">
      <c r="A21" s="89"/>
      <c r="B21" s="12"/>
      <c r="C21" s="10">
        <f t="shared" si="1"/>
        <v>450</v>
      </c>
      <c r="D21" s="8"/>
      <c r="E21" s="11"/>
      <c r="F21" s="11"/>
      <c r="G21" s="10"/>
      <c r="H21" s="10">
        <f t="shared" si="2"/>
        <v>0</v>
      </c>
      <c r="I21" s="10"/>
      <c r="J21" s="10">
        <f t="shared" si="0"/>
        <v>450</v>
      </c>
      <c r="K21" s="23"/>
    </row>
    <row r="22" spans="1:14">
      <c r="A22" s="89"/>
      <c r="B22" s="12"/>
      <c r="C22" s="10">
        <f t="shared" si="1"/>
        <v>450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450</v>
      </c>
      <c r="K22" s="23"/>
    </row>
    <row r="23" spans="1:14">
      <c r="A23" s="89"/>
      <c r="B23" s="12"/>
      <c r="C23" s="10">
        <f t="shared" si="1"/>
        <v>450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450</v>
      </c>
      <c r="K23" s="23"/>
    </row>
    <row r="24" spans="1:14">
      <c r="A24" s="89"/>
      <c r="B24" s="12"/>
      <c r="C24" s="10">
        <f t="shared" si="1"/>
        <v>450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450</v>
      </c>
      <c r="K24" s="23"/>
    </row>
    <row r="25" spans="1:14">
      <c r="A25" s="89"/>
      <c r="B25" s="12"/>
      <c r="C25" s="10">
        <f t="shared" si="1"/>
        <v>450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450</v>
      </c>
      <c r="K25" s="23"/>
    </row>
    <row r="26" spans="1:14">
      <c r="A26" s="89"/>
      <c r="B26" s="12"/>
      <c r="C26" s="10">
        <f t="shared" ref="C26:C50" si="3">J25</f>
        <v>450</v>
      </c>
      <c r="D26" s="8"/>
      <c r="E26" s="11"/>
      <c r="F26" s="11"/>
      <c r="G26" s="10"/>
      <c r="H26" s="10">
        <f t="shared" si="2"/>
        <v>0</v>
      </c>
      <c r="I26" s="10"/>
      <c r="J26" s="10">
        <f t="shared" ref="J26:J50" si="4">C26+H26-I26</f>
        <v>450</v>
      </c>
      <c r="K26" s="23"/>
      <c r="N26" s="141"/>
    </row>
    <row r="27" spans="1:14">
      <c r="A27" s="89"/>
      <c r="B27" s="12"/>
      <c r="C27" s="10">
        <f t="shared" si="3"/>
        <v>450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4"/>
        <v>450</v>
      </c>
      <c r="K27" s="23"/>
    </row>
    <row r="28" spans="1:14">
      <c r="A28" s="89"/>
      <c r="B28" s="12"/>
      <c r="C28" s="10">
        <f t="shared" si="3"/>
        <v>450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4"/>
        <v>450</v>
      </c>
      <c r="K28" s="23"/>
    </row>
    <row r="29" spans="1:14">
      <c r="A29" s="89"/>
      <c r="B29" s="12"/>
      <c r="C29" s="10">
        <f t="shared" si="3"/>
        <v>450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4"/>
        <v>450</v>
      </c>
      <c r="K29" s="23"/>
    </row>
    <row r="30" spans="1:14">
      <c r="A30" s="89"/>
      <c r="B30" s="12"/>
      <c r="C30" s="10">
        <f t="shared" si="3"/>
        <v>450</v>
      </c>
      <c r="D30" s="8"/>
      <c r="E30" s="11"/>
      <c r="F30" s="11"/>
      <c r="G30" s="10"/>
      <c r="H30" s="10">
        <f t="shared" ref="H30:H50" si="5">F30*G30</f>
        <v>0</v>
      </c>
      <c r="I30" s="10"/>
      <c r="J30" s="10">
        <f t="shared" si="4"/>
        <v>450</v>
      </c>
      <c r="K30" s="23"/>
    </row>
    <row r="31" spans="1:14">
      <c r="A31" s="89"/>
      <c r="B31" s="12"/>
      <c r="C31" s="10">
        <f t="shared" si="3"/>
        <v>450</v>
      </c>
      <c r="D31" s="8"/>
      <c r="E31" s="11"/>
      <c r="F31" s="11"/>
      <c r="G31" s="10"/>
      <c r="H31" s="10">
        <f t="shared" si="5"/>
        <v>0</v>
      </c>
      <c r="I31" s="10"/>
      <c r="J31" s="10">
        <f t="shared" si="4"/>
        <v>450</v>
      </c>
      <c r="K31" s="23"/>
    </row>
    <row r="32" spans="1:14">
      <c r="A32" s="89"/>
      <c r="B32" s="12"/>
      <c r="C32" s="10">
        <f t="shared" si="3"/>
        <v>450</v>
      </c>
      <c r="D32" s="8"/>
      <c r="E32" s="11"/>
      <c r="F32" s="11"/>
      <c r="G32" s="10"/>
      <c r="H32" s="10">
        <f t="shared" si="5"/>
        <v>0</v>
      </c>
      <c r="I32" s="10"/>
      <c r="J32" s="10">
        <f t="shared" si="4"/>
        <v>450</v>
      </c>
      <c r="K32" s="23"/>
    </row>
    <row r="33" spans="1:11">
      <c r="A33" s="89"/>
      <c r="B33" s="12"/>
      <c r="C33" s="10">
        <f t="shared" si="3"/>
        <v>450</v>
      </c>
      <c r="D33" s="8"/>
      <c r="E33" s="11"/>
      <c r="F33" s="11"/>
      <c r="G33" s="10"/>
      <c r="H33" s="10">
        <f t="shared" si="5"/>
        <v>0</v>
      </c>
      <c r="I33" s="10"/>
      <c r="J33" s="10">
        <f t="shared" si="4"/>
        <v>450</v>
      </c>
      <c r="K33" s="23"/>
    </row>
    <row r="34" spans="1:11">
      <c r="A34" s="89"/>
      <c r="B34" s="12"/>
      <c r="C34" s="10">
        <f t="shared" si="3"/>
        <v>450</v>
      </c>
      <c r="D34" s="8"/>
      <c r="E34" s="11"/>
      <c r="F34" s="11"/>
      <c r="G34" s="10"/>
      <c r="H34" s="10">
        <f t="shared" si="5"/>
        <v>0</v>
      </c>
      <c r="I34" s="10"/>
      <c r="J34" s="10">
        <f t="shared" si="4"/>
        <v>450</v>
      </c>
      <c r="K34" s="23"/>
    </row>
    <row r="35" spans="1:11">
      <c r="A35" s="89"/>
      <c r="B35" s="12"/>
      <c r="C35" s="10">
        <f t="shared" si="3"/>
        <v>450</v>
      </c>
      <c r="D35" s="8"/>
      <c r="E35" s="11"/>
      <c r="F35" s="11"/>
      <c r="G35" s="10"/>
      <c r="H35" s="10">
        <f t="shared" si="5"/>
        <v>0</v>
      </c>
      <c r="I35" s="10"/>
      <c r="J35" s="10">
        <f t="shared" si="4"/>
        <v>450</v>
      </c>
      <c r="K35" s="23"/>
    </row>
    <row r="36" spans="1:11">
      <c r="A36" s="89"/>
      <c r="B36" s="12"/>
      <c r="C36" s="10">
        <f t="shared" si="3"/>
        <v>450</v>
      </c>
      <c r="D36" s="8"/>
      <c r="E36" s="11"/>
      <c r="F36" s="11"/>
      <c r="G36" s="10"/>
      <c r="H36" s="10">
        <f t="shared" si="5"/>
        <v>0</v>
      </c>
      <c r="I36" s="10"/>
      <c r="J36" s="10">
        <f t="shared" si="4"/>
        <v>450</v>
      </c>
      <c r="K36" s="23"/>
    </row>
    <row r="37" spans="1:11">
      <c r="A37" s="89"/>
      <c r="B37" s="12"/>
      <c r="C37" s="10">
        <f t="shared" si="3"/>
        <v>450</v>
      </c>
      <c r="D37" s="8"/>
      <c r="E37" s="11"/>
      <c r="F37" s="11"/>
      <c r="G37" s="10"/>
      <c r="H37" s="10">
        <f t="shared" si="5"/>
        <v>0</v>
      </c>
      <c r="I37" s="10"/>
      <c r="J37" s="10">
        <f t="shared" si="4"/>
        <v>450</v>
      </c>
      <c r="K37" s="23"/>
    </row>
    <row r="38" spans="1:11">
      <c r="A38" s="89"/>
      <c r="B38" s="12"/>
      <c r="C38" s="10">
        <f t="shared" si="3"/>
        <v>450</v>
      </c>
      <c r="D38" s="8"/>
      <c r="E38" s="11"/>
      <c r="F38" s="11"/>
      <c r="G38" s="10"/>
      <c r="H38" s="10">
        <f t="shared" si="5"/>
        <v>0</v>
      </c>
      <c r="I38" s="10"/>
      <c r="J38" s="10">
        <f t="shared" si="4"/>
        <v>450</v>
      </c>
      <c r="K38" s="23"/>
    </row>
    <row r="39" spans="1:11">
      <c r="A39" s="11">
        <v>35</v>
      </c>
      <c r="B39" s="12"/>
      <c r="C39" s="10">
        <f t="shared" si="3"/>
        <v>450</v>
      </c>
      <c r="D39" s="8"/>
      <c r="E39" s="11"/>
      <c r="F39" s="11"/>
      <c r="G39" s="10"/>
      <c r="H39" s="10">
        <f t="shared" si="5"/>
        <v>0</v>
      </c>
      <c r="I39" s="10"/>
      <c r="J39" s="10">
        <f t="shared" si="4"/>
        <v>450</v>
      </c>
      <c r="K39" s="23"/>
    </row>
    <row r="40" spans="1:11">
      <c r="A40" s="11">
        <v>36</v>
      </c>
      <c r="B40" s="12"/>
      <c r="C40" s="10">
        <f t="shared" si="3"/>
        <v>450</v>
      </c>
      <c r="D40" s="8"/>
      <c r="E40" s="11"/>
      <c r="F40" s="11"/>
      <c r="G40" s="10"/>
      <c r="H40" s="10">
        <f t="shared" si="5"/>
        <v>0</v>
      </c>
      <c r="I40" s="10"/>
      <c r="J40" s="10">
        <f t="shared" si="4"/>
        <v>450</v>
      </c>
      <c r="K40" s="23"/>
    </row>
    <row r="41" spans="1:11">
      <c r="A41" s="11">
        <v>37</v>
      </c>
      <c r="B41" s="12"/>
      <c r="C41" s="10">
        <f t="shared" si="3"/>
        <v>450</v>
      </c>
      <c r="D41" s="8"/>
      <c r="E41" s="11"/>
      <c r="F41" s="11"/>
      <c r="G41" s="10"/>
      <c r="H41" s="10">
        <f t="shared" si="5"/>
        <v>0</v>
      </c>
      <c r="I41" s="10"/>
      <c r="J41" s="10">
        <f t="shared" si="4"/>
        <v>450</v>
      </c>
      <c r="K41" s="23"/>
    </row>
    <row r="42" spans="1:11">
      <c r="A42" s="11">
        <v>38</v>
      </c>
      <c r="B42" s="12"/>
      <c r="C42" s="10">
        <f t="shared" si="3"/>
        <v>450</v>
      </c>
      <c r="D42" s="8"/>
      <c r="E42" s="11"/>
      <c r="F42" s="11"/>
      <c r="G42" s="10"/>
      <c r="H42" s="10">
        <f t="shared" si="5"/>
        <v>0</v>
      </c>
      <c r="I42" s="10"/>
      <c r="J42" s="10">
        <f t="shared" si="4"/>
        <v>450</v>
      </c>
      <c r="K42" s="23"/>
    </row>
    <row r="43" spans="1:11">
      <c r="A43" s="11">
        <v>39</v>
      </c>
      <c r="B43" s="12"/>
      <c r="C43" s="10">
        <f t="shared" si="3"/>
        <v>450</v>
      </c>
      <c r="D43" s="8"/>
      <c r="E43" s="11"/>
      <c r="F43" s="11"/>
      <c r="G43" s="10"/>
      <c r="H43" s="10">
        <f t="shared" si="5"/>
        <v>0</v>
      </c>
      <c r="I43" s="10"/>
      <c r="J43" s="10">
        <f t="shared" si="4"/>
        <v>450</v>
      </c>
      <c r="K43" s="23"/>
    </row>
    <row r="44" spans="1:11">
      <c r="A44" s="11">
        <v>40</v>
      </c>
      <c r="B44" s="12"/>
      <c r="C44" s="10">
        <f t="shared" si="3"/>
        <v>450</v>
      </c>
      <c r="D44" s="8"/>
      <c r="E44" s="11"/>
      <c r="F44" s="11"/>
      <c r="G44" s="10"/>
      <c r="H44" s="10">
        <f t="shared" si="5"/>
        <v>0</v>
      </c>
      <c r="I44" s="10"/>
      <c r="J44" s="10">
        <f t="shared" si="4"/>
        <v>450</v>
      </c>
      <c r="K44" s="23"/>
    </row>
    <row r="45" spans="1:11">
      <c r="A45" s="11">
        <v>41</v>
      </c>
      <c r="B45" s="12"/>
      <c r="C45" s="10">
        <f t="shared" si="3"/>
        <v>450</v>
      </c>
      <c r="D45" s="8"/>
      <c r="E45" s="11"/>
      <c r="F45" s="11"/>
      <c r="G45" s="10"/>
      <c r="H45" s="10">
        <f t="shared" si="5"/>
        <v>0</v>
      </c>
      <c r="I45" s="10"/>
      <c r="J45" s="10">
        <f t="shared" si="4"/>
        <v>450</v>
      </c>
      <c r="K45" s="23"/>
    </row>
    <row r="46" spans="1:11">
      <c r="A46" s="11">
        <v>42</v>
      </c>
      <c r="B46" s="12"/>
      <c r="C46" s="10">
        <f t="shared" si="3"/>
        <v>450</v>
      </c>
      <c r="D46" s="8"/>
      <c r="E46" s="11"/>
      <c r="F46" s="11"/>
      <c r="G46" s="10"/>
      <c r="H46" s="10">
        <f t="shared" si="5"/>
        <v>0</v>
      </c>
      <c r="I46" s="10"/>
      <c r="J46" s="10">
        <f t="shared" si="4"/>
        <v>450</v>
      </c>
      <c r="K46" s="23"/>
    </row>
    <row r="47" spans="1:11">
      <c r="A47" s="11">
        <v>43</v>
      </c>
      <c r="B47" s="12"/>
      <c r="C47" s="10">
        <f t="shared" si="3"/>
        <v>450</v>
      </c>
      <c r="D47" s="8"/>
      <c r="E47" s="11"/>
      <c r="F47" s="11"/>
      <c r="G47" s="10"/>
      <c r="H47" s="10">
        <f t="shared" si="5"/>
        <v>0</v>
      </c>
      <c r="I47" s="10"/>
      <c r="J47" s="10">
        <f t="shared" si="4"/>
        <v>450</v>
      </c>
      <c r="K47" s="23"/>
    </row>
    <row r="48" spans="1:11">
      <c r="A48" s="11">
        <v>44</v>
      </c>
      <c r="B48" s="12"/>
      <c r="C48" s="10">
        <f t="shared" si="3"/>
        <v>450</v>
      </c>
      <c r="D48" s="8"/>
      <c r="E48" s="11"/>
      <c r="F48" s="11"/>
      <c r="G48" s="10"/>
      <c r="H48" s="10">
        <f t="shared" si="5"/>
        <v>0</v>
      </c>
      <c r="I48" s="10"/>
      <c r="J48" s="10">
        <f t="shared" si="4"/>
        <v>450</v>
      </c>
      <c r="K48" s="23"/>
    </row>
    <row r="49" spans="1:11">
      <c r="A49" s="11">
        <v>45</v>
      </c>
      <c r="B49" s="12"/>
      <c r="C49" s="10">
        <f t="shared" si="3"/>
        <v>450</v>
      </c>
      <c r="D49" s="8"/>
      <c r="E49" s="11"/>
      <c r="F49" s="11"/>
      <c r="G49" s="10"/>
      <c r="H49" s="10">
        <f t="shared" si="5"/>
        <v>0</v>
      </c>
      <c r="I49" s="10"/>
      <c r="J49" s="10">
        <f t="shared" si="4"/>
        <v>450</v>
      </c>
      <c r="K49" s="23"/>
    </row>
    <row r="50" spans="1:11">
      <c r="A50" s="11">
        <v>46</v>
      </c>
      <c r="B50" s="12"/>
      <c r="C50" s="10">
        <f t="shared" si="3"/>
        <v>450</v>
      </c>
      <c r="D50" s="8"/>
      <c r="E50" s="11"/>
      <c r="F50" s="11"/>
      <c r="G50" s="10"/>
      <c r="H50" s="10">
        <f t="shared" si="5"/>
        <v>0</v>
      </c>
      <c r="I50" s="10"/>
      <c r="J50" s="10">
        <f t="shared" si="4"/>
        <v>450</v>
      </c>
      <c r="K50" s="23"/>
    </row>
    <row r="51" spans="1:11" s="3" customFormat="1">
      <c r="A51" s="18"/>
      <c r="B51" s="19"/>
      <c r="C51" s="13"/>
      <c r="D51" s="21" t="s">
        <v>314</v>
      </c>
      <c r="E51" s="18"/>
      <c r="F51" s="18"/>
      <c r="G51" s="13"/>
      <c r="H51" s="13">
        <f>SUM(H1:H50)</f>
        <v>1550</v>
      </c>
      <c r="I51" s="13">
        <f>SUM(I1:I50)</f>
        <v>1100</v>
      </c>
      <c r="J51" s="13">
        <f>H51-I51</f>
        <v>450</v>
      </c>
      <c r="K51" s="25"/>
    </row>
  </sheetData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F36" sqref="F36"/>
    </sheetView>
  </sheetViews>
  <sheetFormatPr defaultRowHeight="13.5"/>
  <cols>
    <col min="1" max="1" width="18.375" style="41" customWidth="1"/>
    <col min="2" max="2" width="12.5" style="100" customWidth="1"/>
    <col min="3" max="3" width="13.875" style="137" customWidth="1"/>
    <col min="4" max="4" width="21.875" style="41" customWidth="1"/>
    <col min="5" max="5" width="4.25" style="41" customWidth="1"/>
    <col min="6" max="6" width="5.375" style="41" customWidth="1"/>
    <col min="7" max="7" width="9.5" style="137" customWidth="1"/>
    <col min="8" max="8" width="13.75" style="137" customWidth="1"/>
    <col min="9" max="9" width="10.125" style="137" customWidth="1"/>
    <col min="10" max="10" width="14.125" style="137" customWidth="1"/>
    <col min="11" max="11" width="11.625" style="126" customWidth="1"/>
    <col min="12" max="14" width="8.375" style="126" customWidth="1"/>
    <col min="15" max="16384" width="9" style="126"/>
  </cols>
  <sheetData>
    <row r="1" spans="1:11" ht="20.25">
      <c r="A1" s="392" t="s">
        <v>731</v>
      </c>
      <c r="B1" s="479"/>
      <c r="C1" s="488"/>
      <c r="D1" s="392"/>
      <c r="E1" s="392"/>
      <c r="F1" s="392"/>
      <c r="G1" s="488"/>
      <c r="H1" s="488"/>
      <c r="I1" s="488"/>
      <c r="J1" s="488"/>
    </row>
    <row r="2" spans="1:11" s="7" customFormat="1" ht="14.25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 s="7" customFormat="1" ht="14.25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 s="7" customFormat="1" ht="14.25">
      <c r="A4" s="8" t="s">
        <v>732</v>
      </c>
      <c r="B4" s="12">
        <v>44403</v>
      </c>
      <c r="C4" s="10">
        <v>0</v>
      </c>
      <c r="D4" s="8" t="s">
        <v>671</v>
      </c>
      <c r="E4" s="11">
        <v>25</v>
      </c>
      <c r="F4" s="11">
        <v>60</v>
      </c>
      <c r="G4" s="10">
        <v>100</v>
      </c>
      <c r="H4" s="10">
        <f t="shared" ref="H4:H50" si="0">F4*G4</f>
        <v>6000</v>
      </c>
      <c r="I4" s="22"/>
      <c r="J4" s="10">
        <f t="shared" ref="J4:J50" si="1">C4+H4-I4</f>
        <v>6000</v>
      </c>
      <c r="K4" s="23" t="s">
        <v>677</v>
      </c>
    </row>
    <row r="5" spans="1:11" s="7" customFormat="1" ht="14.25">
      <c r="A5" s="8" t="s">
        <v>733</v>
      </c>
      <c r="B5" s="12">
        <v>44414</v>
      </c>
      <c r="C5" s="10">
        <f t="shared" ref="C5:C50" si="2">J4</f>
        <v>6000</v>
      </c>
      <c r="D5" s="8" t="s">
        <v>734</v>
      </c>
      <c r="E5" s="11"/>
      <c r="F5" s="11"/>
      <c r="G5" s="10"/>
      <c r="H5" s="10">
        <v>-3500</v>
      </c>
      <c r="I5" s="22"/>
      <c r="J5" s="10">
        <f t="shared" si="1"/>
        <v>2500</v>
      </c>
      <c r="K5" s="23" t="s">
        <v>735</v>
      </c>
    </row>
    <row r="6" spans="1:11" s="7" customFormat="1" ht="14.25">
      <c r="A6" s="14"/>
      <c r="B6" s="12"/>
      <c r="C6" s="10">
        <f t="shared" si="2"/>
        <v>2500</v>
      </c>
      <c r="D6" s="8"/>
      <c r="E6" s="11"/>
      <c r="F6" s="11"/>
      <c r="G6" s="10"/>
      <c r="H6" s="10">
        <f t="shared" si="0"/>
        <v>0</v>
      </c>
      <c r="I6" s="22"/>
      <c r="J6" s="10">
        <f t="shared" si="1"/>
        <v>2500</v>
      </c>
      <c r="K6" s="138"/>
    </row>
    <row r="7" spans="1:11" s="7" customFormat="1" ht="14.25">
      <c r="A7" s="14"/>
      <c r="B7" s="12"/>
      <c r="C7" s="10">
        <f t="shared" si="2"/>
        <v>2500</v>
      </c>
      <c r="D7" s="8"/>
      <c r="E7" s="11"/>
      <c r="F7" s="11"/>
      <c r="G7" s="10"/>
      <c r="H7" s="10">
        <f t="shared" si="0"/>
        <v>0</v>
      </c>
      <c r="I7" s="22"/>
      <c r="J7" s="10">
        <f t="shared" si="1"/>
        <v>2500</v>
      </c>
      <c r="K7" s="138"/>
    </row>
    <row r="8" spans="1:11" s="7" customFormat="1" ht="14.25">
      <c r="A8" s="14"/>
      <c r="B8" s="12"/>
      <c r="C8" s="10">
        <f t="shared" si="2"/>
        <v>2500</v>
      </c>
      <c r="D8" s="8"/>
      <c r="E8" s="11"/>
      <c r="F8" s="11"/>
      <c r="G8" s="10"/>
      <c r="H8" s="10">
        <f t="shared" si="0"/>
        <v>0</v>
      </c>
      <c r="I8" s="22"/>
      <c r="J8" s="10">
        <f t="shared" si="1"/>
        <v>2500</v>
      </c>
      <c r="K8" s="23"/>
    </row>
    <row r="9" spans="1:11" s="7" customFormat="1" ht="14.25">
      <c r="A9" s="15"/>
      <c r="B9" s="12"/>
      <c r="C9" s="10">
        <f t="shared" si="2"/>
        <v>2500</v>
      </c>
      <c r="D9" s="8"/>
      <c r="E9" s="11"/>
      <c r="F9" s="11"/>
      <c r="G9" s="10"/>
      <c r="H9" s="10">
        <f t="shared" si="0"/>
        <v>0</v>
      </c>
      <c r="I9" s="22"/>
      <c r="J9" s="10">
        <f t="shared" si="1"/>
        <v>2500</v>
      </c>
      <c r="K9" s="23"/>
    </row>
    <row r="10" spans="1:11" s="1" customFormat="1" ht="14.25">
      <c r="A10" s="15"/>
      <c r="B10" s="16"/>
      <c r="C10" s="22">
        <f t="shared" si="2"/>
        <v>2500</v>
      </c>
      <c r="D10" s="31"/>
      <c r="E10" s="32"/>
      <c r="F10" s="32"/>
      <c r="G10" s="22"/>
      <c r="H10" s="10">
        <f t="shared" si="0"/>
        <v>0</v>
      </c>
      <c r="I10" s="22"/>
      <c r="J10" s="22">
        <f t="shared" si="1"/>
        <v>2500</v>
      </c>
      <c r="K10" s="24"/>
    </row>
    <row r="11" spans="1:11" s="7" customFormat="1" ht="14.25">
      <c r="A11" s="14"/>
      <c r="B11" s="12"/>
      <c r="C11" s="10">
        <f t="shared" si="2"/>
        <v>2500</v>
      </c>
      <c r="D11" s="8"/>
      <c r="E11" s="11"/>
      <c r="F11" s="11"/>
      <c r="G11" s="10"/>
      <c r="H11" s="10">
        <f t="shared" si="0"/>
        <v>0</v>
      </c>
      <c r="I11" s="22"/>
      <c r="J11" s="10">
        <f t="shared" si="1"/>
        <v>2500</v>
      </c>
      <c r="K11" s="23"/>
    </row>
    <row r="12" spans="1:11" s="7" customFormat="1" ht="14.25">
      <c r="A12" s="14"/>
      <c r="B12" s="12"/>
      <c r="C12" s="10">
        <f t="shared" si="2"/>
        <v>2500</v>
      </c>
      <c r="D12" s="8"/>
      <c r="E12" s="11"/>
      <c r="F12" s="11"/>
      <c r="G12" s="10"/>
      <c r="H12" s="10">
        <f t="shared" si="0"/>
        <v>0</v>
      </c>
      <c r="I12" s="22"/>
      <c r="J12" s="10">
        <f t="shared" si="1"/>
        <v>2500</v>
      </c>
      <c r="K12" s="23"/>
    </row>
    <row r="13" spans="1:11" s="7" customFormat="1" ht="14.25">
      <c r="A13" s="14"/>
      <c r="B13" s="12"/>
      <c r="C13" s="10">
        <f t="shared" si="2"/>
        <v>2500</v>
      </c>
      <c r="D13" s="8"/>
      <c r="E13" s="11"/>
      <c r="F13" s="11"/>
      <c r="G13" s="10"/>
      <c r="H13" s="10">
        <f t="shared" si="0"/>
        <v>0</v>
      </c>
      <c r="I13" s="10"/>
      <c r="J13" s="10">
        <f t="shared" si="1"/>
        <v>2500</v>
      </c>
      <c r="K13" s="23"/>
    </row>
    <row r="14" spans="1:11" s="7" customFormat="1" ht="14.25">
      <c r="A14" s="8"/>
      <c r="B14" s="12"/>
      <c r="C14" s="10">
        <f t="shared" si="2"/>
        <v>2500</v>
      </c>
      <c r="D14" s="8"/>
      <c r="E14" s="11"/>
      <c r="F14" s="11"/>
      <c r="G14" s="10"/>
      <c r="H14" s="10">
        <f t="shared" si="0"/>
        <v>0</v>
      </c>
      <c r="I14" s="10"/>
      <c r="J14" s="10">
        <f t="shared" si="1"/>
        <v>2500</v>
      </c>
      <c r="K14" s="23"/>
    </row>
    <row r="15" spans="1:11" s="7" customFormat="1" ht="14.25">
      <c r="A15" s="8"/>
      <c r="B15" s="12"/>
      <c r="C15" s="10">
        <f t="shared" si="2"/>
        <v>2500</v>
      </c>
      <c r="D15" s="8"/>
      <c r="E15" s="11"/>
      <c r="F15" s="11"/>
      <c r="G15" s="10"/>
      <c r="H15" s="10">
        <f t="shared" si="0"/>
        <v>0</v>
      </c>
      <c r="I15" s="10"/>
      <c r="J15" s="10">
        <f t="shared" si="1"/>
        <v>2500</v>
      </c>
      <c r="K15" s="23"/>
    </row>
    <row r="16" spans="1:11" s="7" customFormat="1" ht="14.25">
      <c r="A16" s="8"/>
      <c r="B16" s="12"/>
      <c r="C16" s="10">
        <f t="shared" si="2"/>
        <v>2500</v>
      </c>
      <c r="D16" s="8"/>
      <c r="E16" s="11"/>
      <c r="F16" s="11"/>
      <c r="G16" s="10"/>
      <c r="H16" s="10">
        <f t="shared" si="0"/>
        <v>0</v>
      </c>
      <c r="I16" s="10"/>
      <c r="J16" s="10">
        <f t="shared" si="1"/>
        <v>2500</v>
      </c>
      <c r="K16" s="23"/>
    </row>
    <row r="17" spans="1:11" s="7" customFormat="1" ht="14.25">
      <c r="A17" s="14"/>
      <c r="B17" s="12"/>
      <c r="C17" s="10">
        <f t="shared" si="2"/>
        <v>2500</v>
      </c>
      <c r="D17" s="8"/>
      <c r="E17" s="11"/>
      <c r="F17" s="11"/>
      <c r="G17" s="10"/>
      <c r="H17" s="10">
        <f t="shared" si="0"/>
        <v>0</v>
      </c>
      <c r="I17" s="10"/>
      <c r="J17" s="10">
        <f t="shared" si="1"/>
        <v>2500</v>
      </c>
      <c r="K17" s="23"/>
    </row>
    <row r="18" spans="1:11" s="7" customFormat="1" ht="14.25">
      <c r="A18" s="14"/>
      <c r="B18" s="12"/>
      <c r="C18" s="10">
        <f t="shared" si="2"/>
        <v>2500</v>
      </c>
      <c r="D18" s="8"/>
      <c r="E18" s="11"/>
      <c r="F18" s="11"/>
      <c r="G18" s="10"/>
      <c r="H18" s="10">
        <f t="shared" si="0"/>
        <v>0</v>
      </c>
      <c r="I18" s="10"/>
      <c r="J18" s="10">
        <f t="shared" si="1"/>
        <v>2500</v>
      </c>
      <c r="K18" s="23"/>
    </row>
    <row r="19" spans="1:11" s="7" customFormat="1" ht="14.25">
      <c r="A19" s="14"/>
      <c r="B19" s="12"/>
      <c r="C19" s="10">
        <f t="shared" si="2"/>
        <v>2500</v>
      </c>
      <c r="D19" s="8"/>
      <c r="E19" s="11"/>
      <c r="F19" s="11"/>
      <c r="G19" s="10"/>
      <c r="H19" s="10">
        <f t="shared" si="0"/>
        <v>0</v>
      </c>
      <c r="I19" s="10"/>
      <c r="J19" s="10">
        <f t="shared" si="1"/>
        <v>2500</v>
      </c>
      <c r="K19" s="23"/>
    </row>
    <row r="20" spans="1:11" s="7" customFormat="1" ht="14.25">
      <c r="A20" s="8"/>
      <c r="B20" s="12"/>
      <c r="C20" s="10">
        <f t="shared" si="2"/>
        <v>2500</v>
      </c>
      <c r="D20" s="8"/>
      <c r="E20" s="11"/>
      <c r="F20" s="11"/>
      <c r="G20" s="10"/>
      <c r="H20" s="10">
        <f t="shared" si="0"/>
        <v>0</v>
      </c>
      <c r="I20" s="10"/>
      <c r="J20" s="10">
        <f t="shared" si="1"/>
        <v>2500</v>
      </c>
      <c r="K20" s="23"/>
    </row>
    <row r="21" spans="1:11" s="7" customFormat="1" ht="14.25">
      <c r="A21" s="8"/>
      <c r="B21" s="12"/>
      <c r="C21" s="10">
        <f t="shared" si="2"/>
        <v>2500</v>
      </c>
      <c r="D21" s="8"/>
      <c r="E21" s="11"/>
      <c r="F21" s="11"/>
      <c r="G21" s="10"/>
      <c r="H21" s="10">
        <f t="shared" si="0"/>
        <v>0</v>
      </c>
      <c r="I21" s="10"/>
      <c r="J21" s="10">
        <f t="shared" si="1"/>
        <v>2500</v>
      </c>
      <c r="K21" s="23"/>
    </row>
    <row r="22" spans="1:11" s="7" customFormat="1" ht="14.25">
      <c r="A22" s="8"/>
      <c r="B22" s="12"/>
      <c r="C22" s="10">
        <f t="shared" si="2"/>
        <v>2500</v>
      </c>
      <c r="D22" s="8"/>
      <c r="E22" s="11"/>
      <c r="F22" s="11"/>
      <c r="G22" s="10"/>
      <c r="H22" s="10">
        <f t="shared" si="0"/>
        <v>0</v>
      </c>
      <c r="I22" s="10"/>
      <c r="J22" s="10">
        <f t="shared" si="1"/>
        <v>2500</v>
      </c>
      <c r="K22" s="23"/>
    </row>
    <row r="23" spans="1:11" s="7" customFormat="1" ht="14.25">
      <c r="A23" s="8"/>
      <c r="B23" s="12"/>
      <c r="C23" s="10">
        <f t="shared" si="2"/>
        <v>2500</v>
      </c>
      <c r="D23" s="8"/>
      <c r="E23" s="11"/>
      <c r="F23" s="11"/>
      <c r="G23" s="10"/>
      <c r="H23" s="10">
        <f t="shared" si="0"/>
        <v>0</v>
      </c>
      <c r="I23" s="10"/>
      <c r="J23" s="10">
        <f t="shared" si="1"/>
        <v>2500</v>
      </c>
      <c r="K23" s="23"/>
    </row>
    <row r="24" spans="1:11" s="7" customFormat="1" ht="14.25">
      <c r="A24" s="8"/>
      <c r="B24" s="12"/>
      <c r="C24" s="10">
        <f t="shared" si="2"/>
        <v>2500</v>
      </c>
      <c r="D24" s="8"/>
      <c r="E24" s="11"/>
      <c r="F24" s="11"/>
      <c r="G24" s="10"/>
      <c r="H24" s="10">
        <f t="shared" si="0"/>
        <v>0</v>
      </c>
      <c r="I24" s="10"/>
      <c r="J24" s="10">
        <f t="shared" si="1"/>
        <v>2500</v>
      </c>
      <c r="K24" s="23"/>
    </row>
    <row r="25" spans="1:11" s="7" customFormat="1" ht="14.25">
      <c r="A25" s="8"/>
      <c r="B25" s="12"/>
      <c r="C25" s="10">
        <f t="shared" si="2"/>
        <v>2500</v>
      </c>
      <c r="D25" s="8"/>
      <c r="E25" s="11"/>
      <c r="F25" s="11"/>
      <c r="G25" s="10"/>
      <c r="H25" s="10">
        <f t="shared" si="0"/>
        <v>0</v>
      </c>
      <c r="I25" s="10"/>
      <c r="J25" s="10">
        <f t="shared" si="1"/>
        <v>2500</v>
      </c>
      <c r="K25" s="23"/>
    </row>
    <row r="26" spans="1:11" s="7" customFormat="1" ht="14.25">
      <c r="A26" s="8"/>
      <c r="B26" s="12"/>
      <c r="C26" s="10">
        <f t="shared" si="2"/>
        <v>2500</v>
      </c>
      <c r="D26" s="8"/>
      <c r="E26" s="11"/>
      <c r="F26" s="11"/>
      <c r="G26" s="10"/>
      <c r="H26" s="10">
        <f t="shared" si="0"/>
        <v>0</v>
      </c>
      <c r="I26" s="10"/>
      <c r="J26" s="10">
        <f t="shared" si="1"/>
        <v>2500</v>
      </c>
      <c r="K26" s="23"/>
    </row>
    <row r="27" spans="1:11" s="7" customFormat="1" ht="14.25">
      <c r="A27" s="8"/>
      <c r="B27" s="12"/>
      <c r="C27" s="10">
        <f t="shared" si="2"/>
        <v>2500</v>
      </c>
      <c r="D27" s="8"/>
      <c r="E27" s="11"/>
      <c r="F27" s="11"/>
      <c r="G27" s="10"/>
      <c r="H27" s="10">
        <f t="shared" si="0"/>
        <v>0</v>
      </c>
      <c r="I27" s="10"/>
      <c r="J27" s="10">
        <f t="shared" si="1"/>
        <v>2500</v>
      </c>
      <c r="K27" s="23"/>
    </row>
    <row r="28" spans="1:11" s="7" customFormat="1" ht="14.25">
      <c r="A28" s="8"/>
      <c r="B28" s="12"/>
      <c r="C28" s="10">
        <f t="shared" si="2"/>
        <v>2500</v>
      </c>
      <c r="D28" s="8"/>
      <c r="E28" s="11"/>
      <c r="F28" s="11"/>
      <c r="G28" s="10"/>
      <c r="H28" s="10">
        <f t="shared" si="0"/>
        <v>0</v>
      </c>
      <c r="I28" s="10"/>
      <c r="J28" s="10">
        <f t="shared" si="1"/>
        <v>2500</v>
      </c>
      <c r="K28" s="23"/>
    </row>
    <row r="29" spans="1:11" s="7" customFormat="1" ht="14.25">
      <c r="A29" s="8"/>
      <c r="B29" s="12"/>
      <c r="C29" s="10">
        <f t="shared" si="2"/>
        <v>2500</v>
      </c>
      <c r="D29" s="8"/>
      <c r="E29" s="11"/>
      <c r="F29" s="11"/>
      <c r="G29" s="10"/>
      <c r="H29" s="10">
        <f t="shared" si="0"/>
        <v>0</v>
      </c>
      <c r="I29" s="10"/>
      <c r="J29" s="10">
        <f t="shared" si="1"/>
        <v>2500</v>
      </c>
      <c r="K29" s="23"/>
    </row>
    <row r="30" spans="1:11" s="7" customFormat="1" ht="14.25">
      <c r="A30" s="8"/>
      <c r="B30" s="12"/>
      <c r="C30" s="10">
        <f t="shared" si="2"/>
        <v>2500</v>
      </c>
      <c r="D30" s="8"/>
      <c r="E30" s="11"/>
      <c r="F30" s="11"/>
      <c r="G30" s="10"/>
      <c r="H30" s="10">
        <f t="shared" si="0"/>
        <v>0</v>
      </c>
      <c r="I30" s="10"/>
      <c r="J30" s="10">
        <f t="shared" si="1"/>
        <v>2500</v>
      </c>
      <c r="K30" s="23"/>
    </row>
    <row r="31" spans="1:11" s="7" customFormat="1" ht="14.25">
      <c r="A31" s="8"/>
      <c r="B31" s="12"/>
      <c r="C31" s="10">
        <f t="shared" si="2"/>
        <v>2500</v>
      </c>
      <c r="D31" s="8"/>
      <c r="E31" s="11"/>
      <c r="F31" s="11"/>
      <c r="G31" s="10"/>
      <c r="H31" s="10">
        <f t="shared" si="0"/>
        <v>0</v>
      </c>
      <c r="I31" s="10"/>
      <c r="J31" s="10">
        <f t="shared" si="1"/>
        <v>2500</v>
      </c>
      <c r="K31" s="23"/>
    </row>
    <row r="32" spans="1:11" s="7" customFormat="1" ht="14.25">
      <c r="A32" s="8"/>
      <c r="B32" s="12"/>
      <c r="C32" s="10">
        <f t="shared" si="2"/>
        <v>2500</v>
      </c>
      <c r="D32" s="8"/>
      <c r="E32" s="11"/>
      <c r="F32" s="11"/>
      <c r="G32" s="10"/>
      <c r="H32" s="10">
        <f t="shared" si="0"/>
        <v>0</v>
      </c>
      <c r="I32" s="10"/>
      <c r="J32" s="10">
        <f t="shared" si="1"/>
        <v>2500</v>
      </c>
      <c r="K32" s="23"/>
    </row>
    <row r="33" spans="1:11" s="7" customFormat="1" ht="14.25">
      <c r="A33" s="8"/>
      <c r="B33" s="12"/>
      <c r="C33" s="10">
        <f t="shared" si="2"/>
        <v>2500</v>
      </c>
      <c r="D33" s="107"/>
      <c r="E33" s="11"/>
      <c r="F33" s="11"/>
      <c r="G33" s="10"/>
      <c r="H33" s="10">
        <f t="shared" si="0"/>
        <v>0</v>
      </c>
      <c r="I33" s="10"/>
      <c r="J33" s="10">
        <f t="shared" si="1"/>
        <v>2500</v>
      </c>
      <c r="K33" s="23"/>
    </row>
    <row r="34" spans="1:11" s="7" customFormat="1" ht="14.25">
      <c r="A34" s="8"/>
      <c r="B34" s="12"/>
      <c r="C34" s="10">
        <f t="shared" si="2"/>
        <v>2500</v>
      </c>
      <c r="D34" s="107"/>
      <c r="E34" s="11"/>
      <c r="F34" s="11"/>
      <c r="G34" s="10"/>
      <c r="H34" s="10">
        <f t="shared" si="0"/>
        <v>0</v>
      </c>
      <c r="I34" s="10"/>
      <c r="J34" s="10">
        <f t="shared" si="1"/>
        <v>2500</v>
      </c>
      <c r="K34" s="23"/>
    </row>
    <row r="35" spans="1:11" s="7" customFormat="1" ht="14.25">
      <c r="A35" s="8"/>
      <c r="B35" s="12"/>
      <c r="C35" s="10">
        <f t="shared" si="2"/>
        <v>2500</v>
      </c>
      <c r="D35" s="8"/>
      <c r="E35" s="11"/>
      <c r="F35" s="11"/>
      <c r="G35" s="10"/>
      <c r="H35" s="10">
        <f t="shared" si="0"/>
        <v>0</v>
      </c>
      <c r="I35" s="10"/>
      <c r="J35" s="10">
        <f t="shared" si="1"/>
        <v>2500</v>
      </c>
      <c r="K35" s="23"/>
    </row>
    <row r="36" spans="1:11" s="7" customFormat="1" ht="14.25">
      <c r="A36" s="8"/>
      <c r="B36" s="12"/>
      <c r="C36" s="10">
        <f t="shared" si="2"/>
        <v>2500</v>
      </c>
      <c r="D36" s="8"/>
      <c r="E36" s="11"/>
      <c r="F36" s="11"/>
      <c r="G36" s="10"/>
      <c r="H36" s="10">
        <f t="shared" si="0"/>
        <v>0</v>
      </c>
      <c r="I36" s="10"/>
      <c r="J36" s="10">
        <f t="shared" si="1"/>
        <v>2500</v>
      </c>
      <c r="K36" s="23"/>
    </row>
    <row r="37" spans="1:11" s="7" customFormat="1" ht="14.25">
      <c r="A37" s="8"/>
      <c r="B37" s="12"/>
      <c r="C37" s="10">
        <f t="shared" si="2"/>
        <v>2500</v>
      </c>
      <c r="D37" s="8"/>
      <c r="E37" s="11"/>
      <c r="F37" s="11"/>
      <c r="G37" s="10"/>
      <c r="H37" s="10">
        <f t="shared" si="0"/>
        <v>0</v>
      </c>
      <c r="I37" s="10"/>
      <c r="J37" s="10">
        <f t="shared" si="1"/>
        <v>2500</v>
      </c>
      <c r="K37" s="23"/>
    </row>
    <row r="38" spans="1:11" s="7" customFormat="1" ht="14.25">
      <c r="A38" s="8"/>
      <c r="B38" s="12"/>
      <c r="C38" s="10">
        <f t="shared" si="2"/>
        <v>2500</v>
      </c>
      <c r="D38" s="8"/>
      <c r="E38" s="11"/>
      <c r="F38" s="11"/>
      <c r="G38" s="10"/>
      <c r="H38" s="10">
        <f t="shared" si="0"/>
        <v>0</v>
      </c>
      <c r="I38" s="10"/>
      <c r="J38" s="10">
        <f t="shared" si="1"/>
        <v>2500</v>
      </c>
      <c r="K38" s="23"/>
    </row>
    <row r="39" spans="1:11" s="7" customFormat="1" ht="14.25">
      <c r="A39" s="8"/>
      <c r="B39" s="12"/>
      <c r="C39" s="10">
        <f t="shared" si="2"/>
        <v>2500</v>
      </c>
      <c r="D39" s="8"/>
      <c r="E39" s="11"/>
      <c r="F39" s="11"/>
      <c r="G39" s="10"/>
      <c r="H39" s="10">
        <f t="shared" si="0"/>
        <v>0</v>
      </c>
      <c r="I39" s="10"/>
      <c r="J39" s="10">
        <f t="shared" si="1"/>
        <v>2500</v>
      </c>
      <c r="K39" s="23"/>
    </row>
    <row r="40" spans="1:11" s="7" customFormat="1" ht="14.25">
      <c r="A40" s="8"/>
      <c r="B40" s="12"/>
      <c r="C40" s="10">
        <f t="shared" si="2"/>
        <v>2500</v>
      </c>
      <c r="D40" s="8"/>
      <c r="E40" s="11"/>
      <c r="F40" s="11"/>
      <c r="G40" s="10"/>
      <c r="H40" s="10">
        <f t="shared" si="0"/>
        <v>0</v>
      </c>
      <c r="I40" s="10"/>
      <c r="J40" s="10">
        <f t="shared" si="1"/>
        <v>2500</v>
      </c>
      <c r="K40" s="23"/>
    </row>
    <row r="41" spans="1:11" s="7" customFormat="1" ht="14.25">
      <c r="A41" s="8"/>
      <c r="B41" s="12"/>
      <c r="C41" s="10">
        <f t="shared" si="2"/>
        <v>2500</v>
      </c>
      <c r="D41" s="8"/>
      <c r="E41" s="11"/>
      <c r="F41" s="11"/>
      <c r="G41" s="10"/>
      <c r="H41" s="10">
        <f t="shared" si="0"/>
        <v>0</v>
      </c>
      <c r="I41" s="10"/>
      <c r="J41" s="10">
        <f t="shared" si="1"/>
        <v>2500</v>
      </c>
      <c r="K41" s="23"/>
    </row>
    <row r="42" spans="1:11" s="7" customFormat="1" ht="14.25">
      <c r="A42" s="8"/>
      <c r="B42" s="12"/>
      <c r="C42" s="10">
        <f t="shared" si="2"/>
        <v>2500</v>
      </c>
      <c r="D42" s="8"/>
      <c r="E42" s="11"/>
      <c r="F42" s="11"/>
      <c r="G42" s="10"/>
      <c r="H42" s="10">
        <f t="shared" si="0"/>
        <v>0</v>
      </c>
      <c r="I42" s="10"/>
      <c r="J42" s="10">
        <f t="shared" si="1"/>
        <v>2500</v>
      </c>
      <c r="K42" s="23"/>
    </row>
    <row r="43" spans="1:11" s="7" customFormat="1" ht="14.25">
      <c r="A43" s="8"/>
      <c r="B43" s="12"/>
      <c r="C43" s="10">
        <f t="shared" si="2"/>
        <v>2500</v>
      </c>
      <c r="D43" s="8"/>
      <c r="E43" s="11"/>
      <c r="F43" s="11"/>
      <c r="G43" s="10"/>
      <c r="H43" s="10">
        <f t="shared" si="0"/>
        <v>0</v>
      </c>
      <c r="I43" s="10"/>
      <c r="J43" s="10">
        <f t="shared" si="1"/>
        <v>2500</v>
      </c>
      <c r="K43" s="23"/>
    </row>
    <row r="44" spans="1:11" s="7" customFormat="1" ht="14.25">
      <c r="A44" s="8"/>
      <c r="B44" s="12"/>
      <c r="C44" s="10">
        <f t="shared" si="2"/>
        <v>2500</v>
      </c>
      <c r="D44" s="8"/>
      <c r="E44" s="11"/>
      <c r="F44" s="11"/>
      <c r="G44" s="10"/>
      <c r="H44" s="10">
        <f t="shared" si="0"/>
        <v>0</v>
      </c>
      <c r="I44" s="10"/>
      <c r="J44" s="10">
        <f t="shared" si="1"/>
        <v>2500</v>
      </c>
      <c r="K44" s="23"/>
    </row>
    <row r="45" spans="1:11" s="7" customFormat="1" ht="14.25">
      <c r="A45" s="8"/>
      <c r="B45" s="12"/>
      <c r="C45" s="10">
        <f t="shared" si="2"/>
        <v>2500</v>
      </c>
      <c r="D45" s="8"/>
      <c r="E45" s="11"/>
      <c r="F45" s="11"/>
      <c r="G45" s="10"/>
      <c r="H45" s="10">
        <f t="shared" si="0"/>
        <v>0</v>
      </c>
      <c r="I45" s="10"/>
      <c r="J45" s="10">
        <f t="shared" si="1"/>
        <v>2500</v>
      </c>
      <c r="K45" s="23"/>
    </row>
    <row r="46" spans="1:11" s="7" customFormat="1" ht="14.25">
      <c r="A46" s="8"/>
      <c r="B46" s="12"/>
      <c r="C46" s="10">
        <f t="shared" si="2"/>
        <v>2500</v>
      </c>
      <c r="D46" s="8"/>
      <c r="E46" s="11"/>
      <c r="F46" s="11"/>
      <c r="G46" s="10"/>
      <c r="H46" s="10">
        <f t="shared" si="0"/>
        <v>0</v>
      </c>
      <c r="I46" s="10"/>
      <c r="J46" s="10">
        <f t="shared" si="1"/>
        <v>2500</v>
      </c>
      <c r="K46" s="23"/>
    </row>
    <row r="47" spans="1:11" s="7" customFormat="1" ht="14.25">
      <c r="A47" s="8"/>
      <c r="B47" s="12"/>
      <c r="C47" s="10">
        <f t="shared" si="2"/>
        <v>2500</v>
      </c>
      <c r="D47" s="8"/>
      <c r="E47" s="11"/>
      <c r="F47" s="11"/>
      <c r="G47" s="10"/>
      <c r="H47" s="10">
        <f t="shared" si="0"/>
        <v>0</v>
      </c>
      <c r="I47" s="10"/>
      <c r="J47" s="10">
        <f t="shared" si="1"/>
        <v>2500</v>
      </c>
      <c r="K47" s="23"/>
    </row>
    <row r="48" spans="1:11" s="7" customFormat="1" ht="14.25">
      <c r="A48" s="8"/>
      <c r="B48" s="12"/>
      <c r="C48" s="10">
        <f t="shared" si="2"/>
        <v>2500</v>
      </c>
      <c r="D48" s="8"/>
      <c r="E48" s="11"/>
      <c r="F48" s="11"/>
      <c r="G48" s="10"/>
      <c r="H48" s="10">
        <f t="shared" si="0"/>
        <v>0</v>
      </c>
      <c r="I48" s="10"/>
      <c r="J48" s="10">
        <f t="shared" si="1"/>
        <v>2500</v>
      </c>
      <c r="K48" s="23"/>
    </row>
    <row r="49" spans="1:11" s="7" customFormat="1" ht="14.25">
      <c r="A49" s="8"/>
      <c r="B49" s="12"/>
      <c r="C49" s="10">
        <f t="shared" si="2"/>
        <v>2500</v>
      </c>
      <c r="D49" s="8"/>
      <c r="E49" s="11"/>
      <c r="F49" s="11"/>
      <c r="G49" s="10"/>
      <c r="H49" s="10">
        <f t="shared" si="0"/>
        <v>0</v>
      </c>
      <c r="I49" s="10"/>
      <c r="J49" s="10">
        <f t="shared" si="1"/>
        <v>2500</v>
      </c>
      <c r="K49" s="23"/>
    </row>
    <row r="50" spans="1:11" s="7" customFormat="1" ht="14.25">
      <c r="A50" s="8"/>
      <c r="B50" s="12"/>
      <c r="C50" s="10">
        <f t="shared" si="2"/>
        <v>2500</v>
      </c>
      <c r="D50" s="8"/>
      <c r="E50" s="11"/>
      <c r="F50" s="11"/>
      <c r="G50" s="10"/>
      <c r="H50" s="10">
        <f t="shared" si="0"/>
        <v>0</v>
      </c>
      <c r="I50" s="10"/>
      <c r="J50" s="10">
        <f t="shared" si="1"/>
        <v>2500</v>
      </c>
      <c r="K50" s="23"/>
    </row>
    <row r="51" spans="1:11" s="3" customFormat="1" ht="14.25">
      <c r="A51" s="18"/>
      <c r="B51" s="19"/>
      <c r="C51" s="13"/>
      <c r="D51" s="21" t="s">
        <v>314</v>
      </c>
      <c r="E51" s="18"/>
      <c r="F51" s="18"/>
      <c r="G51" s="13"/>
      <c r="H51" s="13">
        <f>SUM(H1:H50)</f>
        <v>2500</v>
      </c>
      <c r="I51" s="13">
        <f>SUM(I1:I50)</f>
        <v>0</v>
      </c>
      <c r="J51" s="13">
        <f>H51-I51</f>
        <v>2500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39305555555555555" right="0.39305555555555555" top="0.59027777777777779" bottom="0.39305555555555555" header="0.5" footer="0.5"/>
  <pageSetup paperSize="9" orientation="landscape" verticalDpi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E41" sqref="E41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K4" sqref="K4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 t="s">
        <v>736</v>
      </c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 t="s">
        <v>737</v>
      </c>
      <c r="B4" s="12">
        <v>44415</v>
      </c>
      <c r="C4" s="10">
        <v>0</v>
      </c>
      <c r="D4" s="8" t="s">
        <v>738</v>
      </c>
      <c r="E4" s="11">
        <v>60</v>
      </c>
      <c r="F4" s="11">
        <v>4</v>
      </c>
      <c r="G4" s="10">
        <v>150</v>
      </c>
      <c r="H4" s="10">
        <f>F4*G4</f>
        <v>600</v>
      </c>
      <c r="I4" s="22"/>
      <c r="J4" s="10">
        <f>C4+H4-I4</f>
        <v>600</v>
      </c>
      <c r="K4" s="23" t="s">
        <v>435</v>
      </c>
    </row>
    <row r="5" spans="1:11">
      <c r="A5" s="8"/>
      <c r="B5" s="12"/>
      <c r="C5" s="10">
        <f>J4</f>
        <v>600</v>
      </c>
      <c r="D5" s="8"/>
      <c r="E5" s="11"/>
      <c r="F5" s="11"/>
      <c r="G5" s="10"/>
      <c r="H5" s="10"/>
      <c r="I5" s="22"/>
      <c r="J5" s="10">
        <f t="shared" ref="J5:J50" si="0">C5+H5-I5</f>
        <v>600</v>
      </c>
      <c r="K5" s="23"/>
    </row>
    <row r="6" spans="1:11">
      <c r="A6" s="14"/>
      <c r="B6" s="12"/>
      <c r="C6" s="10">
        <f>J5</f>
        <v>600</v>
      </c>
      <c r="D6" s="8"/>
      <c r="E6" s="11"/>
      <c r="F6" s="11"/>
      <c r="G6" s="10"/>
      <c r="H6" s="10"/>
      <c r="I6" s="22"/>
      <c r="J6" s="10">
        <f t="shared" si="0"/>
        <v>600</v>
      </c>
      <c r="K6" s="23"/>
    </row>
    <row r="7" spans="1:11">
      <c r="A7" s="14"/>
      <c r="B7" s="12"/>
      <c r="C7" s="10">
        <f t="shared" ref="C7:C50" si="1">J6</f>
        <v>600</v>
      </c>
      <c r="D7" s="8"/>
      <c r="E7" s="11"/>
      <c r="F7" s="11"/>
      <c r="G7" s="10"/>
      <c r="H7" s="10"/>
      <c r="I7" s="22"/>
      <c r="J7" s="10">
        <f t="shared" si="0"/>
        <v>600</v>
      </c>
      <c r="K7" s="23"/>
    </row>
    <row r="8" spans="1:11">
      <c r="A8" s="14"/>
      <c r="B8" s="12"/>
      <c r="C8" s="10">
        <f t="shared" si="1"/>
        <v>600</v>
      </c>
      <c r="D8" s="8"/>
      <c r="E8" s="11"/>
      <c r="F8" s="11"/>
      <c r="G8" s="10"/>
      <c r="H8" s="10"/>
      <c r="I8" s="22"/>
      <c r="J8" s="10">
        <f t="shared" si="0"/>
        <v>600</v>
      </c>
      <c r="K8" s="23"/>
    </row>
    <row r="9" spans="1:11">
      <c r="A9" s="15"/>
      <c r="B9" s="12"/>
      <c r="C9" s="10">
        <f t="shared" si="1"/>
        <v>600</v>
      </c>
      <c r="D9" s="8"/>
      <c r="E9" s="11"/>
      <c r="F9" s="11"/>
      <c r="G9" s="10"/>
      <c r="H9" s="10"/>
      <c r="I9" s="22"/>
      <c r="J9" s="10">
        <f t="shared" si="0"/>
        <v>600</v>
      </c>
      <c r="K9" s="23"/>
    </row>
    <row r="10" spans="1:11" s="1" customFormat="1">
      <c r="A10" s="15"/>
      <c r="B10" s="16"/>
      <c r="C10" s="10">
        <f t="shared" si="1"/>
        <v>600</v>
      </c>
      <c r="D10" s="8"/>
      <c r="E10" s="11"/>
      <c r="F10" s="11"/>
      <c r="G10" s="10"/>
      <c r="H10" s="10"/>
      <c r="I10" s="22"/>
      <c r="J10" s="10">
        <f t="shared" si="0"/>
        <v>600</v>
      </c>
      <c r="K10" s="24"/>
    </row>
    <row r="11" spans="1:11">
      <c r="A11" s="14"/>
      <c r="B11" s="12"/>
      <c r="C11" s="10">
        <f t="shared" si="1"/>
        <v>600</v>
      </c>
      <c r="D11" s="8"/>
      <c r="E11" s="11"/>
      <c r="F11" s="11"/>
      <c r="G11" s="10"/>
      <c r="H11" s="10"/>
      <c r="I11" s="22"/>
      <c r="J11" s="10">
        <f t="shared" si="0"/>
        <v>600</v>
      </c>
      <c r="K11" s="24"/>
    </row>
    <row r="12" spans="1:11" s="2" customFormat="1">
      <c r="A12" s="17"/>
      <c r="B12" s="9"/>
      <c r="C12" s="10">
        <f t="shared" si="1"/>
        <v>600</v>
      </c>
      <c r="D12" s="8"/>
      <c r="E12" s="11"/>
      <c r="F12" s="11"/>
      <c r="G12" s="10"/>
      <c r="H12" s="10"/>
      <c r="I12" s="22"/>
      <c r="J12" s="10">
        <f t="shared" si="0"/>
        <v>600</v>
      </c>
      <c r="K12" s="11"/>
    </row>
    <row r="13" spans="1:11" s="2" customFormat="1">
      <c r="A13" s="17"/>
      <c r="B13" s="9"/>
      <c r="C13" s="10">
        <f t="shared" si="1"/>
        <v>600</v>
      </c>
      <c r="D13" s="8"/>
      <c r="E13" s="11"/>
      <c r="F13" s="11"/>
      <c r="G13" s="10"/>
      <c r="H13" s="10"/>
      <c r="I13" s="22"/>
      <c r="J13" s="10">
        <f t="shared" si="0"/>
        <v>600</v>
      </c>
      <c r="K13" s="11"/>
    </row>
    <row r="14" spans="1:11">
      <c r="A14" s="8"/>
      <c r="B14" s="12"/>
      <c r="C14" s="10">
        <f t="shared" si="1"/>
        <v>600</v>
      </c>
      <c r="D14" s="8"/>
      <c r="E14" s="11"/>
      <c r="F14" s="11"/>
      <c r="G14" s="10"/>
      <c r="H14" s="10"/>
      <c r="I14" s="22"/>
      <c r="J14" s="10">
        <f t="shared" si="0"/>
        <v>600</v>
      </c>
      <c r="K14" s="23"/>
    </row>
    <row r="15" spans="1:11">
      <c r="A15" s="8"/>
      <c r="B15" s="12"/>
      <c r="C15" s="10">
        <f t="shared" si="1"/>
        <v>600</v>
      </c>
      <c r="D15" s="8"/>
      <c r="E15" s="11"/>
      <c r="F15" s="11"/>
      <c r="G15" s="10"/>
      <c r="H15" s="10"/>
      <c r="I15" s="22"/>
      <c r="J15" s="10">
        <f t="shared" si="0"/>
        <v>600</v>
      </c>
      <c r="K15" s="23"/>
    </row>
    <row r="16" spans="1:11">
      <c r="A16" s="8"/>
      <c r="B16" s="12"/>
      <c r="C16" s="10">
        <f t="shared" si="1"/>
        <v>600</v>
      </c>
      <c r="D16" s="8"/>
      <c r="E16" s="11"/>
      <c r="F16" s="11"/>
      <c r="G16" s="10"/>
      <c r="H16" s="10"/>
      <c r="I16" s="22"/>
      <c r="J16" s="10">
        <f t="shared" si="0"/>
        <v>600</v>
      </c>
      <c r="K16" s="23"/>
    </row>
    <row r="17" spans="1:11">
      <c r="A17" s="14"/>
      <c r="B17" s="12"/>
      <c r="C17" s="10">
        <f t="shared" si="1"/>
        <v>600</v>
      </c>
      <c r="D17" s="8"/>
      <c r="E17" s="11"/>
      <c r="F17" s="11"/>
      <c r="G17" s="10"/>
      <c r="H17" s="10"/>
      <c r="I17" s="22"/>
      <c r="J17" s="10">
        <f t="shared" si="0"/>
        <v>600</v>
      </c>
      <c r="K17" s="23"/>
    </row>
    <row r="18" spans="1:11">
      <c r="A18" s="14"/>
      <c r="B18" s="12"/>
      <c r="C18" s="10">
        <f t="shared" si="1"/>
        <v>600</v>
      </c>
      <c r="D18" s="8"/>
      <c r="E18" s="11"/>
      <c r="F18" s="11"/>
      <c r="G18" s="10"/>
      <c r="H18" s="10"/>
      <c r="I18" s="22"/>
      <c r="J18" s="10">
        <f t="shared" si="0"/>
        <v>600</v>
      </c>
      <c r="K18" s="23"/>
    </row>
    <row r="19" spans="1:11">
      <c r="A19" s="14"/>
      <c r="B19" s="12"/>
      <c r="C19" s="10">
        <f t="shared" si="1"/>
        <v>600</v>
      </c>
      <c r="D19" s="8"/>
      <c r="E19" s="11"/>
      <c r="F19" s="11"/>
      <c r="G19" s="10"/>
      <c r="H19" s="10"/>
      <c r="I19" s="22"/>
      <c r="J19" s="10">
        <f t="shared" si="0"/>
        <v>600</v>
      </c>
      <c r="K19" s="23"/>
    </row>
    <row r="20" spans="1:11">
      <c r="A20" s="8"/>
      <c r="B20" s="12"/>
      <c r="C20" s="10">
        <f t="shared" si="1"/>
        <v>600</v>
      </c>
      <c r="D20" s="8"/>
      <c r="E20" s="11"/>
      <c r="F20" s="11"/>
      <c r="G20" s="10"/>
      <c r="H20" s="10"/>
      <c r="I20" s="22"/>
      <c r="J20" s="10">
        <f t="shared" si="0"/>
        <v>600</v>
      </c>
      <c r="K20" s="23"/>
    </row>
    <row r="21" spans="1:11">
      <c r="A21" s="8"/>
      <c r="B21" s="12"/>
      <c r="C21" s="10">
        <f t="shared" si="1"/>
        <v>600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600</v>
      </c>
      <c r="K21" s="23"/>
    </row>
    <row r="22" spans="1:11">
      <c r="A22" s="8"/>
      <c r="B22" s="12"/>
      <c r="C22" s="10">
        <f t="shared" si="1"/>
        <v>600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600</v>
      </c>
      <c r="K22" s="23"/>
    </row>
    <row r="23" spans="1:11">
      <c r="A23" s="8"/>
      <c r="B23" s="12"/>
      <c r="C23" s="10">
        <f t="shared" si="1"/>
        <v>600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600</v>
      </c>
      <c r="K23" s="23"/>
    </row>
    <row r="24" spans="1:11">
      <c r="A24" s="8"/>
      <c r="B24" s="12"/>
      <c r="C24" s="10">
        <f t="shared" si="1"/>
        <v>600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600</v>
      </c>
      <c r="K24" s="23"/>
    </row>
    <row r="25" spans="1:11">
      <c r="A25" s="8"/>
      <c r="B25" s="12"/>
      <c r="C25" s="10">
        <f t="shared" si="1"/>
        <v>600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600</v>
      </c>
      <c r="K25" s="23"/>
    </row>
    <row r="26" spans="1:11">
      <c r="A26" s="8"/>
      <c r="B26" s="12"/>
      <c r="C26" s="10">
        <f t="shared" si="1"/>
        <v>600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600</v>
      </c>
      <c r="K26" s="23"/>
    </row>
    <row r="27" spans="1:11">
      <c r="A27" s="8"/>
      <c r="B27" s="12"/>
      <c r="C27" s="10">
        <f t="shared" si="1"/>
        <v>600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600</v>
      </c>
      <c r="K27" s="23"/>
    </row>
    <row r="28" spans="1:11">
      <c r="A28" s="8"/>
      <c r="B28" s="12"/>
      <c r="C28" s="10">
        <f t="shared" si="1"/>
        <v>600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600</v>
      </c>
      <c r="K28" s="23"/>
    </row>
    <row r="29" spans="1:11">
      <c r="A29" s="8"/>
      <c r="B29" s="12"/>
      <c r="C29" s="10">
        <f t="shared" si="1"/>
        <v>600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600</v>
      </c>
      <c r="K29" s="23"/>
    </row>
    <row r="30" spans="1:11">
      <c r="A30" s="8"/>
      <c r="B30" s="12"/>
      <c r="C30" s="10">
        <f t="shared" si="1"/>
        <v>600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600</v>
      </c>
      <c r="K30" s="23"/>
    </row>
    <row r="31" spans="1:11">
      <c r="A31" s="8"/>
      <c r="B31" s="12"/>
      <c r="C31" s="10">
        <f t="shared" si="1"/>
        <v>600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600</v>
      </c>
      <c r="K31" s="23"/>
    </row>
    <row r="32" spans="1:11">
      <c r="A32" s="8"/>
      <c r="B32" s="12"/>
      <c r="C32" s="10">
        <f t="shared" si="1"/>
        <v>600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600</v>
      </c>
      <c r="K32" s="23"/>
    </row>
    <row r="33" spans="1:11">
      <c r="A33" s="8"/>
      <c r="B33" s="12"/>
      <c r="C33" s="10">
        <f t="shared" si="1"/>
        <v>600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600</v>
      </c>
      <c r="K33" s="23"/>
    </row>
    <row r="34" spans="1:11">
      <c r="A34" s="8"/>
      <c r="B34" s="12"/>
      <c r="C34" s="10">
        <f t="shared" si="1"/>
        <v>600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600</v>
      </c>
      <c r="K34" s="23"/>
    </row>
    <row r="35" spans="1:11">
      <c r="A35" s="8"/>
      <c r="B35" s="12"/>
      <c r="C35" s="10">
        <f t="shared" si="1"/>
        <v>600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600</v>
      </c>
      <c r="K35" s="23"/>
    </row>
    <row r="36" spans="1:11">
      <c r="A36" s="8"/>
      <c r="B36" s="12"/>
      <c r="C36" s="10">
        <f t="shared" si="1"/>
        <v>600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600</v>
      </c>
      <c r="K36" s="23"/>
    </row>
    <row r="37" spans="1:11">
      <c r="A37" s="8"/>
      <c r="B37" s="12"/>
      <c r="C37" s="10">
        <f t="shared" si="1"/>
        <v>600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600</v>
      </c>
      <c r="K37" s="23"/>
    </row>
    <row r="38" spans="1:11">
      <c r="A38" s="8"/>
      <c r="B38" s="12"/>
      <c r="C38" s="10">
        <f t="shared" si="1"/>
        <v>600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600</v>
      </c>
      <c r="K38" s="23"/>
    </row>
    <row r="39" spans="1:11">
      <c r="A39" s="8"/>
      <c r="B39" s="12"/>
      <c r="C39" s="10">
        <f t="shared" si="1"/>
        <v>600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600</v>
      </c>
      <c r="K39" s="23"/>
    </row>
    <row r="40" spans="1:11">
      <c r="A40" s="8"/>
      <c r="B40" s="12"/>
      <c r="C40" s="10">
        <f t="shared" si="1"/>
        <v>600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600</v>
      </c>
      <c r="K40" s="23"/>
    </row>
    <row r="41" spans="1:11">
      <c r="A41" s="8"/>
      <c r="B41" s="12"/>
      <c r="C41" s="10">
        <f t="shared" si="1"/>
        <v>600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600</v>
      </c>
      <c r="K41" s="23"/>
    </row>
    <row r="42" spans="1:11">
      <c r="A42" s="8"/>
      <c r="B42" s="12"/>
      <c r="C42" s="10">
        <f t="shared" si="1"/>
        <v>600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600</v>
      </c>
      <c r="K42" s="23"/>
    </row>
    <row r="43" spans="1:11">
      <c r="A43" s="8"/>
      <c r="B43" s="12"/>
      <c r="C43" s="10">
        <f t="shared" si="1"/>
        <v>600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600</v>
      </c>
      <c r="K43" s="23"/>
    </row>
    <row r="44" spans="1:11">
      <c r="A44" s="8"/>
      <c r="B44" s="12"/>
      <c r="C44" s="10">
        <f t="shared" si="1"/>
        <v>600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600</v>
      </c>
      <c r="K44" s="23"/>
    </row>
    <row r="45" spans="1:11">
      <c r="A45" s="8"/>
      <c r="B45" s="12"/>
      <c r="C45" s="10">
        <f t="shared" si="1"/>
        <v>600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600</v>
      </c>
      <c r="K45" s="23"/>
    </row>
    <row r="46" spans="1:11">
      <c r="A46" s="8"/>
      <c r="B46" s="12"/>
      <c r="C46" s="10">
        <f t="shared" si="1"/>
        <v>600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600</v>
      </c>
      <c r="K46" s="23"/>
    </row>
    <row r="47" spans="1:11">
      <c r="A47" s="8"/>
      <c r="B47" s="12"/>
      <c r="C47" s="10">
        <f t="shared" si="1"/>
        <v>600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600</v>
      </c>
      <c r="K47" s="23"/>
    </row>
    <row r="48" spans="1:11">
      <c r="A48" s="8"/>
      <c r="B48" s="12"/>
      <c r="C48" s="10">
        <f t="shared" si="1"/>
        <v>600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600</v>
      </c>
      <c r="K48" s="23"/>
    </row>
    <row r="49" spans="1:11">
      <c r="A49" s="8"/>
      <c r="B49" s="12"/>
      <c r="C49" s="10">
        <f t="shared" si="1"/>
        <v>600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600</v>
      </c>
      <c r="K49" s="23"/>
    </row>
    <row r="50" spans="1:11">
      <c r="A50" s="8"/>
      <c r="B50" s="12"/>
      <c r="C50" s="10">
        <f t="shared" si="1"/>
        <v>600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600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600</v>
      </c>
      <c r="I51" s="20">
        <f>SUM(I1:I50)</f>
        <v>0</v>
      </c>
      <c r="J51" s="20">
        <f>H51-I51</f>
        <v>600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J1"/>
    </sheetView>
  </sheetViews>
  <sheetFormatPr defaultRowHeight="14.25"/>
  <cols>
    <col min="1" max="1" width="10.375" style="2" customWidth="1"/>
    <col min="2" max="2" width="11.5" style="5" customWidth="1"/>
    <col min="3" max="3" width="12.875" style="30" customWidth="1"/>
    <col min="4" max="4" width="24.625" style="2" customWidth="1"/>
    <col min="5" max="5" width="6.75" style="2" customWidth="1"/>
    <col min="6" max="6" width="5.375" style="2" customWidth="1"/>
    <col min="7" max="7" width="9.875" style="30" customWidth="1"/>
    <col min="8" max="8" width="13.25" style="30" customWidth="1"/>
    <col min="9" max="9" width="11.375" style="30" customWidth="1"/>
    <col min="10" max="10" width="16.75" style="30" customWidth="1"/>
    <col min="11" max="11" width="7.375" style="2" customWidth="1"/>
    <col min="12" max="16384" width="9" style="34"/>
  </cols>
  <sheetData>
    <row r="1" spans="1:11" ht="33.75" customHeight="1">
      <c r="A1" s="429" t="s">
        <v>739</v>
      </c>
      <c r="B1" s="403"/>
      <c r="C1" s="456"/>
      <c r="D1" s="429"/>
      <c r="E1" s="429"/>
      <c r="F1" s="429"/>
      <c r="G1" s="456"/>
      <c r="H1" s="456"/>
      <c r="I1" s="456"/>
      <c r="J1" s="456"/>
    </row>
    <row r="2" spans="1:11" s="7" customFormat="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 s="7" customFormat="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 s="7" customFormat="1">
      <c r="A4" s="8">
        <v>10869</v>
      </c>
      <c r="B4" s="12">
        <v>44381</v>
      </c>
      <c r="C4" s="10">
        <v>0</v>
      </c>
      <c r="D4" s="8" t="s">
        <v>740</v>
      </c>
      <c r="E4" s="11">
        <v>60</v>
      </c>
      <c r="F4" s="11">
        <v>5</v>
      </c>
      <c r="G4" s="10">
        <v>180</v>
      </c>
      <c r="H4" s="13">
        <f>F4*G4</f>
        <v>900</v>
      </c>
      <c r="I4" s="22"/>
      <c r="J4" s="10">
        <f t="shared" ref="J4:J50" si="0">C4+H4-I4</f>
        <v>900</v>
      </c>
      <c r="K4" s="23" t="s">
        <v>435</v>
      </c>
    </row>
    <row r="5" spans="1:11" s="7" customFormat="1">
      <c r="A5" s="8"/>
      <c r="B5" s="12">
        <v>44382</v>
      </c>
      <c r="C5" s="10">
        <f>J4</f>
        <v>900</v>
      </c>
      <c r="D5" s="8" t="s">
        <v>741</v>
      </c>
      <c r="E5" s="11"/>
      <c r="F5" s="11"/>
      <c r="G5" s="10"/>
      <c r="H5" s="13">
        <f>F5*G5</f>
        <v>0</v>
      </c>
      <c r="I5" s="22">
        <v>900</v>
      </c>
      <c r="J5" s="10">
        <f t="shared" si="0"/>
        <v>0</v>
      </c>
      <c r="K5" s="23"/>
    </row>
    <row r="6" spans="1:11" s="7" customFormat="1">
      <c r="A6" s="14">
        <v>10873</v>
      </c>
      <c r="B6" s="12">
        <v>44383</v>
      </c>
      <c r="C6" s="10">
        <f t="shared" ref="C6:C50" si="1">J5</f>
        <v>0</v>
      </c>
      <c r="D6" s="8" t="s">
        <v>417</v>
      </c>
      <c r="E6" s="11">
        <v>50</v>
      </c>
      <c r="F6" s="11">
        <v>2</v>
      </c>
      <c r="G6" s="10">
        <v>400</v>
      </c>
      <c r="H6" s="13">
        <f t="shared" ref="H6:H50" si="2">F6*G6</f>
        <v>800</v>
      </c>
      <c r="I6" s="22"/>
      <c r="J6" s="10">
        <f t="shared" si="0"/>
        <v>800</v>
      </c>
      <c r="K6" s="23" t="s">
        <v>435</v>
      </c>
    </row>
    <row r="7" spans="1:11" s="7" customFormat="1">
      <c r="A7" s="14">
        <v>10887</v>
      </c>
      <c r="B7" s="12">
        <v>44392</v>
      </c>
      <c r="C7" s="10">
        <f t="shared" si="1"/>
        <v>800</v>
      </c>
      <c r="D7" s="8" t="s">
        <v>740</v>
      </c>
      <c r="E7" s="11">
        <v>50</v>
      </c>
      <c r="F7" s="11">
        <v>4</v>
      </c>
      <c r="G7" s="10">
        <v>150</v>
      </c>
      <c r="H7" s="13">
        <f t="shared" si="2"/>
        <v>600</v>
      </c>
      <c r="I7" s="22"/>
      <c r="J7" s="10">
        <f t="shared" si="0"/>
        <v>1400</v>
      </c>
      <c r="K7" s="23" t="s">
        <v>435</v>
      </c>
    </row>
    <row r="8" spans="1:11" s="7" customFormat="1">
      <c r="A8" s="14">
        <v>10891</v>
      </c>
      <c r="B8" s="12">
        <v>44396</v>
      </c>
      <c r="C8" s="10">
        <f t="shared" si="1"/>
        <v>1400</v>
      </c>
      <c r="D8" s="8" t="s">
        <v>740</v>
      </c>
      <c r="E8" s="11">
        <v>50</v>
      </c>
      <c r="F8" s="11">
        <v>4</v>
      </c>
      <c r="G8" s="10">
        <v>150</v>
      </c>
      <c r="H8" s="13">
        <f t="shared" si="2"/>
        <v>600</v>
      </c>
      <c r="I8" s="22"/>
      <c r="J8" s="10">
        <f t="shared" si="0"/>
        <v>2000</v>
      </c>
      <c r="K8" s="23" t="s">
        <v>435</v>
      </c>
    </row>
    <row r="9" spans="1:11" s="7" customFormat="1">
      <c r="A9" s="14"/>
      <c r="B9" s="12">
        <v>44383</v>
      </c>
      <c r="C9" s="10">
        <f t="shared" si="1"/>
        <v>2000</v>
      </c>
      <c r="D9" s="8" t="s">
        <v>742</v>
      </c>
      <c r="E9" s="11"/>
      <c r="F9" s="11"/>
      <c r="G9" s="10"/>
      <c r="H9" s="10">
        <f t="shared" si="2"/>
        <v>0</v>
      </c>
      <c r="I9" s="22">
        <v>800</v>
      </c>
      <c r="J9" s="10">
        <f t="shared" si="0"/>
        <v>1200</v>
      </c>
      <c r="K9" s="23"/>
    </row>
    <row r="10" spans="1:11" s="7" customFormat="1">
      <c r="A10" s="15"/>
      <c r="B10" s="12">
        <v>44396</v>
      </c>
      <c r="C10" s="10">
        <f t="shared" si="1"/>
        <v>1200</v>
      </c>
      <c r="D10" s="8" t="s">
        <v>726</v>
      </c>
      <c r="E10" s="11"/>
      <c r="F10" s="11"/>
      <c r="G10" s="10"/>
      <c r="H10" s="10">
        <f t="shared" si="2"/>
        <v>0</v>
      </c>
      <c r="I10" s="22">
        <v>1200</v>
      </c>
      <c r="J10" s="10">
        <f t="shared" si="0"/>
        <v>0</v>
      </c>
      <c r="K10" s="23"/>
    </row>
    <row r="11" spans="1:11" s="1" customFormat="1">
      <c r="A11" s="15"/>
      <c r="B11" s="16"/>
      <c r="C11" s="10">
        <f t="shared" si="1"/>
        <v>0</v>
      </c>
      <c r="D11" s="31"/>
      <c r="E11" s="32"/>
      <c r="F11" s="32"/>
      <c r="G11" s="22"/>
      <c r="H11" s="10">
        <f t="shared" si="2"/>
        <v>0</v>
      </c>
      <c r="I11" s="22"/>
      <c r="J11" s="10">
        <f t="shared" si="0"/>
        <v>0</v>
      </c>
      <c r="K11" s="24"/>
    </row>
    <row r="12" spans="1:11" s="7" customFormat="1">
      <c r="A12" s="14"/>
      <c r="B12" s="12"/>
      <c r="C12" s="10">
        <f t="shared" si="1"/>
        <v>0</v>
      </c>
      <c r="D12" s="8"/>
      <c r="E12" s="11"/>
      <c r="F12" s="11"/>
      <c r="G12" s="10"/>
      <c r="H12" s="10">
        <f t="shared" si="2"/>
        <v>0</v>
      </c>
      <c r="I12" s="22"/>
      <c r="J12" s="10">
        <f t="shared" si="0"/>
        <v>0</v>
      </c>
      <c r="K12" s="23"/>
    </row>
    <row r="13" spans="1:11" s="7" customFormat="1">
      <c r="A13" s="14"/>
      <c r="B13" s="12"/>
      <c r="C13" s="10">
        <f t="shared" si="1"/>
        <v>0</v>
      </c>
      <c r="D13" s="8"/>
      <c r="E13" s="11"/>
      <c r="F13" s="11"/>
      <c r="G13" s="10"/>
      <c r="H13" s="10">
        <f t="shared" si="2"/>
        <v>0</v>
      </c>
      <c r="I13" s="22"/>
      <c r="J13" s="10">
        <f t="shared" si="0"/>
        <v>0</v>
      </c>
      <c r="K13" s="23"/>
    </row>
    <row r="14" spans="1:11" s="7" customFormat="1">
      <c r="A14" s="14"/>
      <c r="B14" s="12"/>
      <c r="C14" s="10">
        <f t="shared" si="1"/>
        <v>0</v>
      </c>
      <c r="D14" s="8"/>
      <c r="E14" s="11"/>
      <c r="F14" s="11"/>
      <c r="G14" s="10"/>
      <c r="H14" s="10">
        <f t="shared" si="2"/>
        <v>0</v>
      </c>
      <c r="I14" s="10"/>
      <c r="J14" s="10">
        <f t="shared" si="0"/>
        <v>0</v>
      </c>
      <c r="K14" s="23"/>
    </row>
    <row r="15" spans="1:11" s="7" customFormat="1">
      <c r="A15" s="8"/>
      <c r="B15" s="12"/>
      <c r="C15" s="10">
        <f t="shared" si="1"/>
        <v>0</v>
      </c>
      <c r="D15" s="8"/>
      <c r="E15" s="11"/>
      <c r="F15" s="11"/>
      <c r="G15" s="10"/>
      <c r="H15" s="10">
        <f t="shared" si="2"/>
        <v>0</v>
      </c>
      <c r="I15" s="10"/>
      <c r="J15" s="10">
        <f t="shared" si="0"/>
        <v>0</v>
      </c>
      <c r="K15" s="23"/>
    </row>
    <row r="16" spans="1:11" s="7" customFormat="1">
      <c r="A16" s="8"/>
      <c r="B16" s="12"/>
      <c r="C16" s="10">
        <f t="shared" si="1"/>
        <v>0</v>
      </c>
      <c r="D16" s="8"/>
      <c r="E16" s="11"/>
      <c r="F16" s="11"/>
      <c r="G16" s="10"/>
      <c r="H16" s="10">
        <f t="shared" si="2"/>
        <v>0</v>
      </c>
      <c r="I16" s="10"/>
      <c r="J16" s="10">
        <f t="shared" si="0"/>
        <v>0</v>
      </c>
      <c r="K16" s="23"/>
    </row>
    <row r="17" spans="1:11" s="7" customFormat="1">
      <c r="A17" s="8"/>
      <c r="B17" s="12"/>
      <c r="C17" s="10">
        <f t="shared" si="1"/>
        <v>0</v>
      </c>
      <c r="D17" s="8"/>
      <c r="E17" s="11"/>
      <c r="F17" s="11"/>
      <c r="G17" s="10"/>
      <c r="H17" s="10">
        <f t="shared" si="2"/>
        <v>0</v>
      </c>
      <c r="I17" s="10"/>
      <c r="J17" s="10">
        <f t="shared" si="0"/>
        <v>0</v>
      </c>
      <c r="K17" s="23"/>
    </row>
    <row r="18" spans="1:11" s="7" customFormat="1">
      <c r="A18" s="14"/>
      <c r="B18" s="12"/>
      <c r="C18" s="10">
        <f t="shared" si="1"/>
        <v>0</v>
      </c>
      <c r="D18" s="8"/>
      <c r="E18" s="11"/>
      <c r="F18" s="11"/>
      <c r="G18" s="10"/>
      <c r="H18" s="10">
        <f t="shared" si="2"/>
        <v>0</v>
      </c>
      <c r="I18" s="10"/>
      <c r="J18" s="10">
        <f t="shared" si="0"/>
        <v>0</v>
      </c>
      <c r="K18" s="23"/>
    </row>
    <row r="19" spans="1:11" s="7" customFormat="1">
      <c r="A19" s="14"/>
      <c r="B19" s="12"/>
      <c r="C19" s="10">
        <f t="shared" si="1"/>
        <v>0</v>
      </c>
      <c r="D19" s="8"/>
      <c r="E19" s="11"/>
      <c r="F19" s="11"/>
      <c r="G19" s="10"/>
      <c r="H19" s="10">
        <f t="shared" si="2"/>
        <v>0</v>
      </c>
      <c r="I19" s="10"/>
      <c r="J19" s="10">
        <f t="shared" si="0"/>
        <v>0</v>
      </c>
      <c r="K19" s="23"/>
    </row>
    <row r="20" spans="1:11" s="7" customFormat="1">
      <c r="A20" s="14"/>
      <c r="B20" s="12"/>
      <c r="C20" s="10">
        <f t="shared" si="1"/>
        <v>0</v>
      </c>
      <c r="D20" s="8"/>
      <c r="E20" s="11"/>
      <c r="F20" s="11"/>
      <c r="G20" s="10"/>
      <c r="H20" s="10">
        <f t="shared" si="2"/>
        <v>0</v>
      </c>
      <c r="I20" s="10"/>
      <c r="J20" s="10">
        <f t="shared" si="0"/>
        <v>0</v>
      </c>
      <c r="K20" s="23"/>
    </row>
    <row r="21" spans="1:11" s="7" customFormat="1">
      <c r="A21" s="8"/>
      <c r="B21" s="12"/>
      <c r="C21" s="10">
        <f t="shared" si="1"/>
        <v>0</v>
      </c>
      <c r="D21" s="8"/>
      <c r="E21" s="11"/>
      <c r="F21" s="33"/>
      <c r="G21" s="10"/>
      <c r="H21" s="10">
        <f t="shared" si="2"/>
        <v>0</v>
      </c>
      <c r="I21" s="10"/>
      <c r="J21" s="10">
        <f t="shared" si="0"/>
        <v>0</v>
      </c>
      <c r="K21" s="23"/>
    </row>
    <row r="22" spans="1:11" s="7" customFormat="1">
      <c r="A22" s="8"/>
      <c r="B22" s="12"/>
      <c r="C22" s="10">
        <f t="shared" si="1"/>
        <v>0</v>
      </c>
      <c r="D22" s="8"/>
      <c r="E22" s="11"/>
      <c r="F22" s="33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 s="7" customFormat="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 s="7" customFormat="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 s="7" customFormat="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 s="7" customFormat="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 s="7" customFormat="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 s="7" customFormat="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 s="7" customFormat="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 s="7" customFormat="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 s="7" customFormat="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 s="7" customFormat="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 s="7" customFormat="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 s="7" customFormat="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 s="7" customFormat="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 s="7" customFormat="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 s="7" customFormat="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 s="7" customFormat="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 s="7" customFormat="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 s="7" customFormat="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 s="7" customFormat="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 s="7" customFormat="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 s="7" customFormat="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 s="7" customFormat="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 s="7" customFormat="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 s="7" customFormat="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 s="7" customFormat="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 s="7" customFormat="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 s="7" customFormat="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 s="7" customFormat="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2900</v>
      </c>
      <c r="I51" s="20">
        <f>SUM(I1:I50)</f>
        <v>2900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A51" sqref="A51:IV51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G22" sqref="G21:G22"/>
    </sheetView>
  </sheetViews>
  <sheetFormatPr defaultRowHeight="13.5"/>
  <cols>
    <col min="1" max="1" width="10.375" style="46" customWidth="1"/>
    <col min="2" max="2" width="11.625" style="44" customWidth="1"/>
    <col min="3" max="3" width="12" style="125" customWidth="1"/>
    <col min="4" max="4" width="24.5" style="46" customWidth="1"/>
    <col min="5" max="5" width="6.75" style="46" customWidth="1"/>
    <col min="6" max="6" width="5.375" style="46" customWidth="1"/>
    <col min="7" max="8" width="14" style="125" customWidth="1"/>
    <col min="9" max="9" width="14.125" style="125" customWidth="1"/>
    <col min="10" max="10" width="14.375" style="125" customWidth="1"/>
    <col min="11" max="11" width="9.375" style="132" customWidth="1"/>
    <col min="12" max="16384" width="9" style="133"/>
  </cols>
  <sheetData>
    <row r="1" spans="1:11" ht="20.25">
      <c r="A1" s="392" t="s">
        <v>743</v>
      </c>
      <c r="B1" s="479"/>
      <c r="C1" s="500"/>
      <c r="D1" s="392"/>
      <c r="E1" s="392"/>
      <c r="F1" s="392"/>
      <c r="G1" s="501"/>
      <c r="H1" s="501"/>
      <c r="I1" s="501"/>
      <c r="J1" s="501"/>
    </row>
    <row r="2" spans="1:11">
      <c r="A2" s="503" t="s">
        <v>1</v>
      </c>
      <c r="B2" s="505" t="s">
        <v>331</v>
      </c>
      <c r="C2" s="482" t="s">
        <v>356</v>
      </c>
      <c r="D2" s="503" t="s">
        <v>332</v>
      </c>
      <c r="E2" s="48" t="s">
        <v>333</v>
      </c>
      <c r="F2" s="485" t="s">
        <v>334</v>
      </c>
      <c r="G2" s="502"/>
      <c r="H2" s="502"/>
      <c r="I2" s="106"/>
      <c r="J2" s="482" t="s">
        <v>335</v>
      </c>
      <c r="K2" s="507" t="s">
        <v>396</v>
      </c>
    </row>
    <row r="3" spans="1:11">
      <c r="A3" s="504"/>
      <c r="B3" s="506"/>
      <c r="C3" s="483"/>
      <c r="D3" s="504"/>
      <c r="E3" s="53"/>
      <c r="F3" s="49" t="s">
        <v>336</v>
      </c>
      <c r="G3" s="106" t="s">
        <v>337</v>
      </c>
      <c r="H3" s="106" t="s">
        <v>338</v>
      </c>
      <c r="I3" s="106" t="s">
        <v>338</v>
      </c>
      <c r="J3" s="483"/>
      <c r="K3" s="507"/>
    </row>
    <row r="4" spans="1:11">
      <c r="A4" s="134" t="s">
        <v>744</v>
      </c>
      <c r="B4" s="135">
        <v>44260</v>
      </c>
      <c r="C4" s="106"/>
      <c r="D4" s="56" t="s">
        <v>745</v>
      </c>
      <c r="E4" s="56">
        <v>25</v>
      </c>
      <c r="F4" s="49">
        <v>200</v>
      </c>
      <c r="G4" s="106">
        <v>80</v>
      </c>
      <c r="H4" s="136">
        <f>F4*G4</f>
        <v>16000</v>
      </c>
      <c r="I4" s="106"/>
      <c r="J4" s="106">
        <f>C4+H4-I4</f>
        <v>16000</v>
      </c>
      <c r="K4" s="127" t="s">
        <v>501</v>
      </c>
    </row>
    <row r="5" spans="1:11">
      <c r="A5" s="134" t="s">
        <v>744</v>
      </c>
      <c r="B5" s="135">
        <v>44260</v>
      </c>
      <c r="C5" s="106">
        <f>J4</f>
        <v>16000</v>
      </c>
      <c r="D5" s="56" t="s">
        <v>399</v>
      </c>
      <c r="E5" s="56">
        <v>25</v>
      </c>
      <c r="F5" s="49">
        <v>35</v>
      </c>
      <c r="G5" s="106">
        <v>150</v>
      </c>
      <c r="H5" s="136">
        <f t="shared" ref="H5:H22" si="0">F5*G5</f>
        <v>5250</v>
      </c>
      <c r="I5" s="106"/>
      <c r="J5" s="106">
        <f>C5+H5-I5</f>
        <v>21250</v>
      </c>
      <c r="K5" s="127" t="s">
        <v>418</v>
      </c>
    </row>
    <row r="6" spans="1:11">
      <c r="A6" s="134" t="s">
        <v>744</v>
      </c>
      <c r="B6" s="135">
        <v>44260</v>
      </c>
      <c r="C6" s="106">
        <f t="shared" ref="C6:C35" si="1">J5</f>
        <v>21250</v>
      </c>
      <c r="D6" s="56" t="s">
        <v>640</v>
      </c>
      <c r="E6" s="56">
        <v>25</v>
      </c>
      <c r="F6" s="49">
        <v>80</v>
      </c>
      <c r="G6" s="106">
        <v>150</v>
      </c>
      <c r="H6" s="106">
        <f t="shared" si="0"/>
        <v>12000</v>
      </c>
      <c r="I6" s="106"/>
      <c r="J6" s="106">
        <f>C6+H6-I6</f>
        <v>33250</v>
      </c>
      <c r="K6" s="127" t="s">
        <v>437</v>
      </c>
    </row>
    <row r="7" spans="1:11">
      <c r="A7" s="134" t="s">
        <v>744</v>
      </c>
      <c r="B7" s="135">
        <v>44260</v>
      </c>
      <c r="C7" s="106">
        <f t="shared" si="1"/>
        <v>33250</v>
      </c>
      <c r="D7" s="56" t="s">
        <v>408</v>
      </c>
      <c r="E7" s="56">
        <v>25</v>
      </c>
      <c r="F7" s="49">
        <v>60</v>
      </c>
      <c r="G7" s="106">
        <v>150</v>
      </c>
      <c r="H7" s="106">
        <f t="shared" si="0"/>
        <v>9000</v>
      </c>
      <c r="I7" s="106"/>
      <c r="J7" s="106">
        <f>C7+H7-I7</f>
        <v>42250</v>
      </c>
      <c r="K7" s="127" t="s">
        <v>409</v>
      </c>
    </row>
    <row r="8" spans="1:11">
      <c r="A8" s="56" t="s">
        <v>746</v>
      </c>
      <c r="B8" s="135">
        <v>44301</v>
      </c>
      <c r="C8" s="106">
        <f t="shared" si="1"/>
        <v>42250</v>
      </c>
      <c r="D8" s="56" t="s">
        <v>724</v>
      </c>
      <c r="E8" s="56">
        <v>25</v>
      </c>
      <c r="F8" s="49">
        <v>1</v>
      </c>
      <c r="G8" s="106">
        <v>200</v>
      </c>
      <c r="H8" s="106">
        <f t="shared" si="0"/>
        <v>200</v>
      </c>
      <c r="I8" s="106"/>
      <c r="J8" s="106">
        <f t="shared" ref="J8:J26" si="2">C8+H8-I8</f>
        <v>42450</v>
      </c>
      <c r="K8" s="127" t="s">
        <v>405</v>
      </c>
    </row>
    <row r="9" spans="1:11">
      <c r="A9" s="56"/>
      <c r="B9" s="135">
        <v>44316</v>
      </c>
      <c r="C9" s="106">
        <f t="shared" si="1"/>
        <v>42450</v>
      </c>
      <c r="D9" s="56" t="s">
        <v>747</v>
      </c>
      <c r="E9" s="56"/>
      <c r="F9" s="49"/>
      <c r="G9" s="106"/>
      <c r="H9" s="106"/>
      <c r="I9" s="106">
        <v>15000</v>
      </c>
      <c r="J9" s="106">
        <f t="shared" si="2"/>
        <v>27450</v>
      </c>
      <c r="K9" s="127"/>
    </row>
    <row r="10" spans="1:11">
      <c r="A10" s="56" t="s">
        <v>748</v>
      </c>
      <c r="B10" s="135">
        <v>44335</v>
      </c>
      <c r="C10" s="106">
        <f t="shared" si="1"/>
        <v>27450</v>
      </c>
      <c r="D10" s="56" t="s">
        <v>745</v>
      </c>
      <c r="E10" s="56">
        <v>25</v>
      </c>
      <c r="F10" s="49">
        <v>135</v>
      </c>
      <c r="G10" s="106">
        <v>80</v>
      </c>
      <c r="H10" s="106">
        <f t="shared" si="0"/>
        <v>10800</v>
      </c>
      <c r="I10" s="106"/>
      <c r="J10" s="106">
        <f t="shared" si="2"/>
        <v>38250</v>
      </c>
      <c r="K10" s="127" t="s">
        <v>527</v>
      </c>
    </row>
    <row r="11" spans="1:11">
      <c r="A11" s="56" t="s">
        <v>748</v>
      </c>
      <c r="B11" s="135">
        <v>44335</v>
      </c>
      <c r="C11" s="106">
        <f t="shared" si="1"/>
        <v>38250</v>
      </c>
      <c r="D11" s="56" t="s">
        <v>749</v>
      </c>
      <c r="E11" s="56">
        <v>25</v>
      </c>
      <c r="F11" s="49">
        <v>65</v>
      </c>
      <c r="G11" s="106">
        <v>180</v>
      </c>
      <c r="H11" s="106">
        <f t="shared" si="0"/>
        <v>11700</v>
      </c>
      <c r="I11" s="106"/>
      <c r="J11" s="106">
        <f t="shared" si="2"/>
        <v>49950</v>
      </c>
      <c r="K11" s="127" t="s">
        <v>660</v>
      </c>
    </row>
    <row r="12" spans="1:11">
      <c r="A12" s="56" t="s">
        <v>748</v>
      </c>
      <c r="B12" s="135">
        <v>44335</v>
      </c>
      <c r="C12" s="106">
        <f t="shared" si="1"/>
        <v>49950</v>
      </c>
      <c r="D12" s="56" t="s">
        <v>399</v>
      </c>
      <c r="E12" s="56">
        <v>25</v>
      </c>
      <c r="F12" s="49">
        <v>20</v>
      </c>
      <c r="G12" s="106">
        <v>150</v>
      </c>
      <c r="H12" s="106">
        <f t="shared" si="0"/>
        <v>3000</v>
      </c>
      <c r="I12" s="106"/>
      <c r="J12" s="106">
        <f t="shared" si="2"/>
        <v>52950</v>
      </c>
      <c r="K12" s="127" t="s">
        <v>418</v>
      </c>
    </row>
    <row r="13" spans="1:11">
      <c r="A13" s="56"/>
      <c r="B13" s="135">
        <v>44393</v>
      </c>
      <c r="C13" s="106">
        <f t="shared" si="1"/>
        <v>52950</v>
      </c>
      <c r="D13" s="56" t="s">
        <v>747</v>
      </c>
      <c r="E13" s="56"/>
      <c r="F13" s="49"/>
      <c r="G13" s="106"/>
      <c r="H13" s="106">
        <f t="shared" si="0"/>
        <v>0</v>
      </c>
      <c r="I13" s="106">
        <v>10000</v>
      </c>
      <c r="J13" s="106">
        <f t="shared" si="2"/>
        <v>42950</v>
      </c>
      <c r="K13" s="127"/>
    </row>
    <row r="14" spans="1:11">
      <c r="A14" s="56"/>
      <c r="B14" s="135"/>
      <c r="C14" s="106">
        <f t="shared" si="1"/>
        <v>42950</v>
      </c>
      <c r="D14" s="56"/>
      <c r="E14" s="56"/>
      <c r="F14" s="49"/>
      <c r="G14" s="106"/>
      <c r="H14" s="106">
        <f t="shared" si="0"/>
        <v>0</v>
      </c>
      <c r="I14" s="106"/>
      <c r="J14" s="106">
        <f t="shared" si="2"/>
        <v>42950</v>
      </c>
      <c r="K14" s="127"/>
    </row>
    <row r="15" spans="1:11">
      <c r="A15" s="56"/>
      <c r="B15" s="135"/>
      <c r="C15" s="106">
        <f t="shared" si="1"/>
        <v>42950</v>
      </c>
      <c r="D15" s="129"/>
      <c r="E15" s="129"/>
      <c r="F15" s="49"/>
      <c r="G15" s="106"/>
      <c r="H15" s="106">
        <f t="shared" si="0"/>
        <v>0</v>
      </c>
      <c r="J15" s="106">
        <f t="shared" si="2"/>
        <v>42950</v>
      </c>
      <c r="K15" s="127"/>
    </row>
    <row r="16" spans="1:11">
      <c r="A16" s="56"/>
      <c r="B16" s="135"/>
      <c r="C16" s="106">
        <f t="shared" si="1"/>
        <v>42950</v>
      </c>
      <c r="D16" s="56"/>
      <c r="E16" s="56"/>
      <c r="F16" s="49"/>
      <c r="G16" s="106"/>
      <c r="H16" s="106">
        <f t="shared" si="0"/>
        <v>0</v>
      </c>
      <c r="I16" s="106"/>
      <c r="J16" s="106">
        <f t="shared" si="2"/>
        <v>42950</v>
      </c>
      <c r="K16" s="127"/>
    </row>
    <row r="17" spans="1:11">
      <c r="A17" s="130"/>
      <c r="B17" s="135"/>
      <c r="C17" s="106">
        <f t="shared" si="1"/>
        <v>42950</v>
      </c>
      <c r="D17" s="56"/>
      <c r="E17" s="56"/>
      <c r="F17" s="49"/>
      <c r="G17" s="106"/>
      <c r="H17" s="106">
        <f t="shared" si="0"/>
        <v>0</v>
      </c>
      <c r="I17" s="106"/>
      <c r="J17" s="106">
        <f t="shared" si="2"/>
        <v>42950</v>
      </c>
      <c r="K17" s="127"/>
    </row>
    <row r="18" spans="1:11">
      <c r="A18" s="130"/>
      <c r="B18" s="135"/>
      <c r="C18" s="106">
        <f t="shared" si="1"/>
        <v>42950</v>
      </c>
      <c r="D18" s="56"/>
      <c r="E18" s="56"/>
      <c r="F18" s="49"/>
      <c r="G18" s="106"/>
      <c r="H18" s="106">
        <f t="shared" si="0"/>
        <v>0</v>
      </c>
      <c r="I18" s="106"/>
      <c r="J18" s="106">
        <f t="shared" si="2"/>
        <v>42950</v>
      </c>
      <c r="K18" s="127"/>
    </row>
    <row r="19" spans="1:11">
      <c r="A19" s="130"/>
      <c r="B19" s="135"/>
      <c r="C19" s="106">
        <f t="shared" si="1"/>
        <v>42950</v>
      </c>
      <c r="D19" s="56"/>
      <c r="E19" s="56"/>
      <c r="F19" s="49"/>
      <c r="G19" s="106"/>
      <c r="H19" s="106">
        <f t="shared" si="0"/>
        <v>0</v>
      </c>
      <c r="I19" s="106"/>
      <c r="J19" s="106">
        <f t="shared" si="2"/>
        <v>42950</v>
      </c>
      <c r="K19" s="127"/>
    </row>
    <row r="20" spans="1:11">
      <c r="A20" s="49"/>
      <c r="B20" s="135"/>
      <c r="C20" s="106">
        <f t="shared" si="1"/>
        <v>42950</v>
      </c>
      <c r="D20" s="56"/>
      <c r="E20" s="56"/>
      <c r="F20" s="49"/>
      <c r="G20" s="106"/>
      <c r="H20" s="106">
        <f t="shared" si="0"/>
        <v>0</v>
      </c>
      <c r="I20" s="106"/>
      <c r="J20" s="106">
        <f t="shared" si="2"/>
        <v>42950</v>
      </c>
      <c r="K20" s="127"/>
    </row>
    <row r="21" spans="1:11">
      <c r="A21" s="49"/>
      <c r="B21" s="135"/>
      <c r="C21" s="106">
        <f t="shared" si="1"/>
        <v>42950</v>
      </c>
      <c r="D21" s="56"/>
      <c r="E21" s="56"/>
      <c r="F21" s="49"/>
      <c r="G21" s="106"/>
      <c r="H21" s="106">
        <f t="shared" si="0"/>
        <v>0</v>
      </c>
      <c r="I21" s="106"/>
      <c r="J21" s="106">
        <f t="shared" si="2"/>
        <v>42950</v>
      </c>
      <c r="K21" s="127"/>
    </row>
    <row r="22" spans="1:11">
      <c r="A22" s="49"/>
      <c r="B22" s="135"/>
      <c r="C22" s="106">
        <f t="shared" si="1"/>
        <v>42950</v>
      </c>
      <c r="D22" s="56"/>
      <c r="E22" s="56"/>
      <c r="F22" s="49"/>
      <c r="G22" s="106"/>
      <c r="H22" s="106">
        <f t="shared" si="0"/>
        <v>0</v>
      </c>
      <c r="I22" s="106"/>
      <c r="J22" s="106">
        <f t="shared" si="2"/>
        <v>42950</v>
      </c>
      <c r="K22" s="127"/>
    </row>
    <row r="23" spans="1:11">
      <c r="A23" s="49"/>
      <c r="B23" s="135"/>
      <c r="C23" s="106">
        <f t="shared" si="1"/>
        <v>42950</v>
      </c>
      <c r="D23" s="56"/>
      <c r="E23" s="56"/>
      <c r="F23" s="49"/>
      <c r="G23" s="106"/>
      <c r="H23" s="106">
        <f t="shared" ref="H23:H50" si="3">F23*G23</f>
        <v>0</v>
      </c>
      <c r="I23" s="106"/>
      <c r="J23" s="106">
        <f t="shared" si="2"/>
        <v>42950</v>
      </c>
      <c r="K23" s="127"/>
    </row>
    <row r="24" spans="1:11">
      <c r="A24" s="49"/>
      <c r="B24" s="135"/>
      <c r="C24" s="106">
        <f t="shared" si="1"/>
        <v>42950</v>
      </c>
      <c r="D24" s="56"/>
      <c r="E24" s="56"/>
      <c r="F24" s="49"/>
      <c r="G24" s="106"/>
      <c r="H24" s="106">
        <f t="shared" si="3"/>
        <v>0</v>
      </c>
      <c r="I24" s="106"/>
      <c r="J24" s="106">
        <f t="shared" si="2"/>
        <v>42950</v>
      </c>
      <c r="K24" s="127"/>
    </row>
    <row r="25" spans="1:11">
      <c r="A25" s="49"/>
      <c r="B25" s="135"/>
      <c r="C25" s="106">
        <f t="shared" si="1"/>
        <v>42950</v>
      </c>
      <c r="D25" s="56"/>
      <c r="E25" s="56"/>
      <c r="F25" s="49"/>
      <c r="G25" s="106"/>
      <c r="H25" s="106">
        <f t="shared" si="3"/>
        <v>0</v>
      </c>
      <c r="I25" s="106"/>
      <c r="J25" s="106">
        <f t="shared" si="2"/>
        <v>42950</v>
      </c>
      <c r="K25" s="127"/>
    </row>
    <row r="26" spans="1:11">
      <c r="A26" s="49"/>
      <c r="B26" s="135"/>
      <c r="C26" s="106">
        <f t="shared" si="1"/>
        <v>42950</v>
      </c>
      <c r="D26" s="56"/>
      <c r="E26" s="49"/>
      <c r="F26" s="49"/>
      <c r="G26" s="106"/>
      <c r="H26" s="106">
        <f t="shared" si="3"/>
        <v>0</v>
      </c>
      <c r="I26" s="106"/>
      <c r="J26" s="106">
        <f t="shared" si="2"/>
        <v>42950</v>
      </c>
      <c r="K26" s="127"/>
    </row>
    <row r="27" spans="1:11">
      <c r="A27" s="49"/>
      <c r="B27" s="135"/>
      <c r="C27" s="106">
        <f t="shared" si="1"/>
        <v>42950</v>
      </c>
      <c r="D27" s="56"/>
      <c r="E27" s="49"/>
      <c r="F27" s="49"/>
      <c r="G27" s="106"/>
      <c r="H27" s="106">
        <f t="shared" si="3"/>
        <v>0</v>
      </c>
      <c r="I27" s="106"/>
      <c r="J27" s="106">
        <f t="shared" ref="J27:J50" si="4">C27+H27-I27</f>
        <v>42950</v>
      </c>
      <c r="K27" s="127"/>
    </row>
    <row r="28" spans="1:11">
      <c r="A28" s="49"/>
      <c r="B28" s="135"/>
      <c r="C28" s="106">
        <f t="shared" si="1"/>
        <v>42950</v>
      </c>
      <c r="D28" s="49"/>
      <c r="E28" s="49"/>
      <c r="F28" s="49"/>
      <c r="G28" s="106"/>
      <c r="H28" s="106">
        <f t="shared" si="3"/>
        <v>0</v>
      </c>
      <c r="I28" s="106"/>
      <c r="J28" s="106">
        <f t="shared" si="4"/>
        <v>42950</v>
      </c>
      <c r="K28" s="127"/>
    </row>
    <row r="29" spans="1:11">
      <c r="A29" s="49"/>
      <c r="B29" s="135"/>
      <c r="C29" s="106">
        <f t="shared" si="1"/>
        <v>42950</v>
      </c>
      <c r="D29" s="49"/>
      <c r="E29" s="49"/>
      <c r="F29" s="49"/>
      <c r="G29" s="106"/>
      <c r="H29" s="106">
        <f t="shared" si="3"/>
        <v>0</v>
      </c>
      <c r="I29" s="106"/>
      <c r="J29" s="106">
        <f t="shared" si="4"/>
        <v>42950</v>
      </c>
      <c r="K29" s="127"/>
    </row>
    <row r="30" spans="1:11">
      <c r="A30" s="49"/>
      <c r="B30" s="135"/>
      <c r="C30" s="106">
        <f t="shared" si="1"/>
        <v>42950</v>
      </c>
      <c r="D30" s="49"/>
      <c r="E30" s="49"/>
      <c r="F30" s="49"/>
      <c r="G30" s="106"/>
      <c r="H30" s="106">
        <f t="shared" si="3"/>
        <v>0</v>
      </c>
      <c r="I30" s="106"/>
      <c r="J30" s="106">
        <f t="shared" si="4"/>
        <v>42950</v>
      </c>
      <c r="K30" s="127"/>
    </row>
    <row r="31" spans="1:11">
      <c r="A31" s="49">
        <v>27</v>
      </c>
      <c r="B31" s="135"/>
      <c r="C31" s="106">
        <f t="shared" si="1"/>
        <v>42950</v>
      </c>
      <c r="D31" s="49"/>
      <c r="E31" s="49"/>
      <c r="F31" s="49"/>
      <c r="G31" s="106"/>
      <c r="H31" s="106">
        <f t="shared" si="3"/>
        <v>0</v>
      </c>
      <c r="I31" s="106"/>
      <c r="J31" s="106">
        <f t="shared" si="4"/>
        <v>42950</v>
      </c>
      <c r="K31" s="127"/>
    </row>
    <row r="32" spans="1:11">
      <c r="A32" s="49">
        <v>28</v>
      </c>
      <c r="B32" s="135"/>
      <c r="C32" s="106">
        <f t="shared" si="1"/>
        <v>42950</v>
      </c>
      <c r="D32" s="49"/>
      <c r="E32" s="49"/>
      <c r="F32" s="49"/>
      <c r="G32" s="106"/>
      <c r="H32" s="106">
        <f t="shared" si="3"/>
        <v>0</v>
      </c>
      <c r="I32" s="106"/>
      <c r="J32" s="106">
        <f t="shared" si="4"/>
        <v>42950</v>
      </c>
      <c r="K32" s="127"/>
    </row>
    <row r="33" spans="1:11">
      <c r="A33" s="49">
        <v>29</v>
      </c>
      <c r="B33" s="135"/>
      <c r="C33" s="106">
        <f t="shared" si="1"/>
        <v>42950</v>
      </c>
      <c r="D33" s="49"/>
      <c r="E33" s="49"/>
      <c r="F33" s="49"/>
      <c r="G33" s="106"/>
      <c r="H33" s="106">
        <f t="shared" si="3"/>
        <v>0</v>
      </c>
      <c r="I33" s="106"/>
      <c r="J33" s="106">
        <f t="shared" si="4"/>
        <v>42950</v>
      </c>
      <c r="K33" s="127"/>
    </row>
    <row r="34" spans="1:11">
      <c r="A34" s="49">
        <v>30</v>
      </c>
      <c r="B34" s="135"/>
      <c r="C34" s="106">
        <f t="shared" si="1"/>
        <v>42950</v>
      </c>
      <c r="D34" s="49"/>
      <c r="E34" s="49"/>
      <c r="F34" s="49"/>
      <c r="G34" s="106"/>
      <c r="H34" s="106">
        <f t="shared" si="3"/>
        <v>0</v>
      </c>
      <c r="I34" s="106"/>
      <c r="J34" s="106">
        <f t="shared" si="4"/>
        <v>42950</v>
      </c>
      <c r="K34" s="127"/>
    </row>
    <row r="35" spans="1:11">
      <c r="A35" s="49">
        <v>31</v>
      </c>
      <c r="B35" s="135"/>
      <c r="C35" s="106">
        <f t="shared" si="1"/>
        <v>42950</v>
      </c>
      <c r="D35" s="49"/>
      <c r="E35" s="49"/>
      <c r="F35" s="49"/>
      <c r="G35" s="106"/>
      <c r="H35" s="106">
        <f t="shared" si="3"/>
        <v>0</v>
      </c>
      <c r="I35" s="106"/>
      <c r="J35" s="106">
        <f t="shared" si="4"/>
        <v>42950</v>
      </c>
      <c r="K35" s="127"/>
    </row>
    <row r="36" spans="1:11">
      <c r="A36" s="49">
        <v>32</v>
      </c>
      <c r="B36" s="135"/>
      <c r="C36" s="106">
        <f t="shared" ref="C36:C50" si="5">J35</f>
        <v>42950</v>
      </c>
      <c r="D36" s="49"/>
      <c r="E36" s="49"/>
      <c r="F36" s="49"/>
      <c r="G36" s="106"/>
      <c r="H36" s="106">
        <f t="shared" si="3"/>
        <v>0</v>
      </c>
      <c r="I36" s="106"/>
      <c r="J36" s="106">
        <f t="shared" si="4"/>
        <v>42950</v>
      </c>
      <c r="K36" s="127"/>
    </row>
    <row r="37" spans="1:11">
      <c r="A37" s="49">
        <v>33</v>
      </c>
      <c r="B37" s="135"/>
      <c r="C37" s="106">
        <f t="shared" si="5"/>
        <v>42950</v>
      </c>
      <c r="D37" s="49"/>
      <c r="E37" s="49"/>
      <c r="F37" s="49"/>
      <c r="G37" s="106"/>
      <c r="H37" s="106">
        <f t="shared" si="3"/>
        <v>0</v>
      </c>
      <c r="I37" s="106"/>
      <c r="J37" s="106">
        <f t="shared" si="4"/>
        <v>42950</v>
      </c>
      <c r="K37" s="127"/>
    </row>
    <row r="38" spans="1:11">
      <c r="A38" s="49">
        <v>34</v>
      </c>
      <c r="B38" s="135"/>
      <c r="C38" s="106">
        <f t="shared" si="5"/>
        <v>42950</v>
      </c>
      <c r="D38" s="49"/>
      <c r="E38" s="49"/>
      <c r="F38" s="49"/>
      <c r="G38" s="106"/>
      <c r="H38" s="106">
        <f t="shared" si="3"/>
        <v>0</v>
      </c>
      <c r="I38" s="106"/>
      <c r="J38" s="106">
        <f t="shared" si="4"/>
        <v>42950</v>
      </c>
      <c r="K38" s="127"/>
    </row>
    <row r="39" spans="1:11">
      <c r="A39" s="49">
        <v>35</v>
      </c>
      <c r="B39" s="135"/>
      <c r="C39" s="106">
        <f t="shared" si="5"/>
        <v>42950</v>
      </c>
      <c r="D39" s="49"/>
      <c r="E39" s="49"/>
      <c r="F39" s="49"/>
      <c r="G39" s="106"/>
      <c r="H39" s="106">
        <f t="shared" si="3"/>
        <v>0</v>
      </c>
      <c r="I39" s="106"/>
      <c r="J39" s="106">
        <f t="shared" si="4"/>
        <v>42950</v>
      </c>
      <c r="K39" s="127"/>
    </row>
    <row r="40" spans="1:11">
      <c r="A40" s="49">
        <v>36</v>
      </c>
      <c r="B40" s="135"/>
      <c r="C40" s="106">
        <f t="shared" si="5"/>
        <v>42950</v>
      </c>
      <c r="D40" s="49"/>
      <c r="E40" s="49"/>
      <c r="F40" s="49"/>
      <c r="G40" s="106"/>
      <c r="H40" s="106">
        <f t="shared" si="3"/>
        <v>0</v>
      </c>
      <c r="I40" s="106"/>
      <c r="J40" s="106">
        <f t="shared" si="4"/>
        <v>42950</v>
      </c>
      <c r="K40" s="127"/>
    </row>
    <row r="41" spans="1:11">
      <c r="A41" s="49">
        <v>37</v>
      </c>
      <c r="B41" s="135"/>
      <c r="C41" s="106">
        <f t="shared" si="5"/>
        <v>42950</v>
      </c>
      <c r="D41" s="49"/>
      <c r="E41" s="49"/>
      <c r="F41" s="49"/>
      <c r="G41" s="106"/>
      <c r="H41" s="106">
        <f t="shared" si="3"/>
        <v>0</v>
      </c>
      <c r="I41" s="106"/>
      <c r="J41" s="106">
        <f t="shared" si="4"/>
        <v>42950</v>
      </c>
      <c r="K41" s="127"/>
    </row>
    <row r="42" spans="1:11">
      <c r="A42" s="49">
        <v>38</v>
      </c>
      <c r="B42" s="135"/>
      <c r="C42" s="106">
        <f t="shared" si="5"/>
        <v>42950</v>
      </c>
      <c r="D42" s="49"/>
      <c r="E42" s="49"/>
      <c r="F42" s="49"/>
      <c r="G42" s="106"/>
      <c r="H42" s="106">
        <f t="shared" si="3"/>
        <v>0</v>
      </c>
      <c r="I42" s="106"/>
      <c r="J42" s="106">
        <f t="shared" si="4"/>
        <v>42950</v>
      </c>
      <c r="K42" s="127"/>
    </row>
    <row r="43" spans="1:11">
      <c r="A43" s="49">
        <v>39</v>
      </c>
      <c r="B43" s="135"/>
      <c r="C43" s="106">
        <f t="shared" si="5"/>
        <v>42950</v>
      </c>
      <c r="D43" s="49"/>
      <c r="E43" s="49"/>
      <c r="F43" s="49"/>
      <c r="G43" s="106"/>
      <c r="H43" s="106">
        <f t="shared" si="3"/>
        <v>0</v>
      </c>
      <c r="I43" s="106"/>
      <c r="J43" s="106">
        <f t="shared" si="4"/>
        <v>42950</v>
      </c>
      <c r="K43" s="127"/>
    </row>
    <row r="44" spans="1:11">
      <c r="A44" s="49">
        <v>40</v>
      </c>
      <c r="B44" s="135"/>
      <c r="C44" s="106">
        <f t="shared" si="5"/>
        <v>42950</v>
      </c>
      <c r="D44" s="49"/>
      <c r="E44" s="49"/>
      <c r="F44" s="49"/>
      <c r="G44" s="106"/>
      <c r="H44" s="106">
        <f t="shared" si="3"/>
        <v>0</v>
      </c>
      <c r="I44" s="106"/>
      <c r="J44" s="106">
        <f t="shared" si="4"/>
        <v>42950</v>
      </c>
      <c r="K44" s="127"/>
    </row>
    <row r="45" spans="1:11">
      <c r="A45" s="49">
        <v>41</v>
      </c>
      <c r="B45" s="135"/>
      <c r="C45" s="106">
        <f t="shared" si="5"/>
        <v>42950</v>
      </c>
      <c r="D45" s="49"/>
      <c r="E45" s="49"/>
      <c r="F45" s="49"/>
      <c r="G45" s="106"/>
      <c r="H45" s="106">
        <f t="shared" si="3"/>
        <v>0</v>
      </c>
      <c r="I45" s="106"/>
      <c r="J45" s="106">
        <f t="shared" si="4"/>
        <v>42950</v>
      </c>
      <c r="K45" s="127"/>
    </row>
    <row r="46" spans="1:11">
      <c r="A46" s="49">
        <v>42</v>
      </c>
      <c r="B46" s="135"/>
      <c r="C46" s="106">
        <f t="shared" si="5"/>
        <v>42950</v>
      </c>
      <c r="D46" s="49"/>
      <c r="E46" s="49"/>
      <c r="F46" s="49"/>
      <c r="G46" s="106"/>
      <c r="H46" s="106">
        <f t="shared" si="3"/>
        <v>0</v>
      </c>
      <c r="I46" s="106"/>
      <c r="J46" s="106">
        <f t="shared" si="4"/>
        <v>42950</v>
      </c>
      <c r="K46" s="127"/>
    </row>
    <row r="47" spans="1:11">
      <c r="A47" s="49">
        <v>43</v>
      </c>
      <c r="B47" s="135"/>
      <c r="C47" s="106">
        <f t="shared" si="5"/>
        <v>42950</v>
      </c>
      <c r="D47" s="49"/>
      <c r="E47" s="49"/>
      <c r="F47" s="49"/>
      <c r="G47" s="106"/>
      <c r="H47" s="106">
        <f t="shared" si="3"/>
        <v>0</v>
      </c>
      <c r="I47" s="106"/>
      <c r="J47" s="106">
        <f t="shared" si="4"/>
        <v>42950</v>
      </c>
      <c r="K47" s="127"/>
    </row>
    <row r="48" spans="1:11">
      <c r="A48" s="49">
        <v>44</v>
      </c>
      <c r="B48" s="135"/>
      <c r="C48" s="106">
        <f t="shared" si="5"/>
        <v>42950</v>
      </c>
      <c r="D48" s="49"/>
      <c r="E48" s="49"/>
      <c r="F48" s="49"/>
      <c r="G48" s="106"/>
      <c r="H48" s="106">
        <f t="shared" si="3"/>
        <v>0</v>
      </c>
      <c r="I48" s="106"/>
      <c r="J48" s="106">
        <f t="shared" si="4"/>
        <v>42950</v>
      </c>
      <c r="K48" s="127"/>
    </row>
    <row r="49" spans="1:11">
      <c r="A49" s="49">
        <v>45</v>
      </c>
      <c r="B49" s="135"/>
      <c r="C49" s="106">
        <f t="shared" si="5"/>
        <v>42950</v>
      </c>
      <c r="D49" s="49"/>
      <c r="E49" s="49"/>
      <c r="F49" s="49"/>
      <c r="G49" s="106"/>
      <c r="H49" s="106">
        <f t="shared" si="3"/>
        <v>0</v>
      </c>
      <c r="I49" s="106"/>
      <c r="J49" s="106">
        <f t="shared" si="4"/>
        <v>42950</v>
      </c>
      <c r="K49" s="127"/>
    </row>
    <row r="50" spans="1:11">
      <c r="A50" s="49">
        <v>46</v>
      </c>
      <c r="B50" s="135"/>
      <c r="C50" s="106">
        <f t="shared" si="5"/>
        <v>42950</v>
      </c>
      <c r="D50" s="49"/>
      <c r="E50" s="49"/>
      <c r="F50" s="49"/>
      <c r="G50" s="106"/>
      <c r="H50" s="106">
        <f t="shared" si="3"/>
        <v>0</v>
      </c>
      <c r="I50" s="106"/>
      <c r="J50" s="106">
        <f t="shared" si="4"/>
        <v>42950</v>
      </c>
      <c r="K50" s="127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67950</v>
      </c>
      <c r="I51" s="20">
        <f>SUM(I1:I50)</f>
        <v>25000</v>
      </c>
      <c r="J51" s="20">
        <f>H51-I51</f>
        <v>42950</v>
      </c>
      <c r="K51" s="25"/>
    </row>
  </sheetData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workbookViewId="0">
      <pane ySplit="3" topLeftCell="A4" activePane="bottomLeft" state="frozen"/>
      <selection pane="bottomLeft" activeCell="A51" sqref="A51:IV51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Views>
    <sheetView workbookViewId="0">
      <pane ySplit="3" topLeftCell="A4" activePane="bottomLeft" state="frozen"/>
      <selection pane="bottomLeft" activeCell="N41" sqref="N41:O41"/>
    </sheetView>
  </sheetViews>
  <sheetFormatPr defaultRowHeight="13.5"/>
  <cols>
    <col min="1" max="1" width="9.375" style="41" customWidth="1"/>
    <col min="2" max="2" width="10.375" style="100" customWidth="1"/>
    <col min="3" max="3" width="14.125" style="125" customWidth="1"/>
    <col min="4" max="4" width="19.375" style="41" customWidth="1"/>
    <col min="5" max="5" width="6.75" style="41" customWidth="1"/>
    <col min="6" max="6" width="5.375" style="41" customWidth="1"/>
    <col min="7" max="8" width="12.5" style="125" customWidth="1"/>
    <col min="9" max="9" width="15.375" style="125" customWidth="1"/>
    <col min="10" max="10" width="12.875" style="125" customWidth="1"/>
    <col min="11" max="11" width="9.375" style="126" customWidth="1"/>
    <col min="12" max="12" width="5.875" style="126" customWidth="1"/>
    <col min="13" max="16384" width="9" style="126"/>
  </cols>
  <sheetData>
    <row r="1" spans="1:11" ht="20.25">
      <c r="A1" s="392" t="s">
        <v>750</v>
      </c>
      <c r="B1" s="479"/>
      <c r="C1" s="480"/>
      <c r="D1" s="392"/>
      <c r="E1" s="392"/>
      <c r="F1" s="392"/>
      <c r="G1" s="480"/>
      <c r="H1" s="480"/>
      <c r="I1" s="480"/>
      <c r="J1" s="480"/>
    </row>
    <row r="2" spans="1:11" s="124" customFormat="1">
      <c r="A2" s="395" t="s">
        <v>1</v>
      </c>
      <c r="B2" s="397" t="s">
        <v>331</v>
      </c>
      <c r="C2" s="482" t="s">
        <v>356</v>
      </c>
      <c r="D2" s="395" t="s">
        <v>332</v>
      </c>
      <c r="E2" s="48" t="s">
        <v>333</v>
      </c>
      <c r="F2" s="485" t="s">
        <v>334</v>
      </c>
      <c r="G2" s="507"/>
      <c r="H2" s="507"/>
      <c r="I2" s="127" t="s">
        <v>329</v>
      </c>
      <c r="J2" s="482" t="s">
        <v>335</v>
      </c>
      <c r="K2" s="484" t="s">
        <v>396</v>
      </c>
    </row>
    <row r="3" spans="1:11">
      <c r="A3" s="396"/>
      <c r="B3" s="398"/>
      <c r="C3" s="483"/>
      <c r="D3" s="396"/>
      <c r="E3" s="52"/>
      <c r="F3" s="56" t="s">
        <v>336</v>
      </c>
      <c r="G3" s="106" t="s">
        <v>337</v>
      </c>
      <c r="H3" s="106" t="s">
        <v>338</v>
      </c>
      <c r="I3" s="106" t="s">
        <v>338</v>
      </c>
      <c r="J3" s="483"/>
      <c r="K3" s="484"/>
    </row>
    <row r="4" spans="1:11">
      <c r="A4" s="64">
        <v>10672</v>
      </c>
      <c r="B4" s="58">
        <v>44266</v>
      </c>
      <c r="C4" s="106">
        <v>0</v>
      </c>
      <c r="D4" s="56" t="s">
        <v>440</v>
      </c>
      <c r="E4" s="56">
        <v>18</v>
      </c>
      <c r="F4" s="56">
        <v>22</v>
      </c>
      <c r="G4" s="106">
        <v>50</v>
      </c>
      <c r="H4" s="106">
        <f>F4*G4</f>
        <v>1100</v>
      </c>
      <c r="I4" s="106"/>
      <c r="J4" s="106">
        <f>C4+H4-I4</f>
        <v>1100</v>
      </c>
      <c r="K4" s="64"/>
    </row>
    <row r="5" spans="1:11">
      <c r="A5" s="64"/>
      <c r="B5" s="58"/>
      <c r="C5" s="106">
        <f>J4</f>
        <v>1100</v>
      </c>
      <c r="D5" s="56" t="s">
        <v>511</v>
      </c>
      <c r="E5" s="56"/>
      <c r="F5" s="56"/>
      <c r="G5" s="106"/>
      <c r="H5" s="106">
        <v>-100</v>
      </c>
      <c r="I5" s="106"/>
      <c r="J5" s="106">
        <f t="shared" ref="J5:J14" si="0">C5+H5-I5</f>
        <v>1000</v>
      </c>
      <c r="K5" s="64"/>
    </row>
    <row r="6" spans="1:11">
      <c r="A6" s="56"/>
      <c r="B6" s="58">
        <v>44266</v>
      </c>
      <c r="C6" s="106">
        <f t="shared" ref="C6:C20" si="1">J5</f>
        <v>1000</v>
      </c>
      <c r="D6" s="56" t="s">
        <v>747</v>
      </c>
      <c r="E6" s="56"/>
      <c r="F6" s="56"/>
      <c r="G6" s="106"/>
      <c r="H6" s="106"/>
      <c r="I6" s="106">
        <v>1000</v>
      </c>
      <c r="J6" s="106">
        <f t="shared" si="0"/>
        <v>0</v>
      </c>
      <c r="K6" s="64"/>
    </row>
    <row r="7" spans="1:11">
      <c r="A7" s="56"/>
      <c r="B7" s="58"/>
      <c r="C7" s="106">
        <f t="shared" si="1"/>
        <v>0</v>
      </c>
      <c r="D7" s="56"/>
      <c r="E7" s="56"/>
      <c r="F7" s="56"/>
      <c r="G7" s="106"/>
      <c r="H7" s="106">
        <f>F7*G7</f>
        <v>0</v>
      </c>
      <c r="I7" s="106"/>
      <c r="J7" s="106">
        <f t="shared" si="0"/>
        <v>0</v>
      </c>
      <c r="K7" s="64"/>
    </row>
    <row r="8" spans="1:11">
      <c r="A8" s="56"/>
      <c r="B8" s="58"/>
      <c r="C8" s="106">
        <f t="shared" si="1"/>
        <v>0</v>
      </c>
      <c r="D8" s="56"/>
      <c r="E8" s="56"/>
      <c r="F8" s="56"/>
      <c r="G8" s="106"/>
      <c r="H8" s="106">
        <f>F8*G8</f>
        <v>0</v>
      </c>
      <c r="I8" s="106"/>
      <c r="J8" s="106">
        <f t="shared" si="0"/>
        <v>0</v>
      </c>
      <c r="K8" s="64"/>
    </row>
    <row r="9" spans="1:11">
      <c r="A9" s="56"/>
      <c r="B9" s="58"/>
      <c r="C9" s="106">
        <f t="shared" si="1"/>
        <v>0</v>
      </c>
      <c r="D9" s="56"/>
      <c r="E9" s="56"/>
      <c r="F9" s="56"/>
      <c r="G9" s="106"/>
      <c r="H9" s="106">
        <f t="shared" ref="H9:H32" si="2">F9*G9</f>
        <v>0</v>
      </c>
      <c r="I9" s="106"/>
      <c r="J9" s="106">
        <f t="shared" si="0"/>
        <v>0</v>
      </c>
      <c r="K9" s="64"/>
    </row>
    <row r="10" spans="1:11">
      <c r="A10" s="56"/>
      <c r="B10" s="58"/>
      <c r="C10" s="106">
        <f t="shared" si="1"/>
        <v>0</v>
      </c>
      <c r="D10" s="56"/>
      <c r="E10" s="56"/>
      <c r="F10" s="56"/>
      <c r="G10" s="106"/>
      <c r="H10" s="106">
        <f t="shared" si="2"/>
        <v>0</v>
      </c>
      <c r="I10" s="106"/>
      <c r="J10" s="106">
        <f t="shared" si="0"/>
        <v>0</v>
      </c>
      <c r="K10" s="64"/>
    </row>
    <row r="11" spans="1:11">
      <c r="A11" s="56"/>
      <c r="B11" s="58"/>
      <c r="C11" s="106">
        <f t="shared" si="1"/>
        <v>0</v>
      </c>
      <c r="D11" s="56"/>
      <c r="E11" s="56"/>
      <c r="F11" s="56"/>
      <c r="G11" s="106"/>
      <c r="H11" s="106">
        <f t="shared" si="2"/>
        <v>0</v>
      </c>
      <c r="I11" s="106"/>
      <c r="J11" s="106">
        <f t="shared" si="0"/>
        <v>0</v>
      </c>
      <c r="K11" s="64"/>
    </row>
    <row r="12" spans="1:11">
      <c r="A12" s="56"/>
      <c r="B12" s="58"/>
      <c r="C12" s="106">
        <f t="shared" si="1"/>
        <v>0</v>
      </c>
      <c r="D12" s="56"/>
      <c r="E12" s="56"/>
      <c r="F12" s="56"/>
      <c r="G12" s="106"/>
      <c r="H12" s="106">
        <f t="shared" si="2"/>
        <v>0</v>
      </c>
      <c r="I12" s="106"/>
      <c r="J12" s="106">
        <f t="shared" si="0"/>
        <v>0</v>
      </c>
      <c r="K12" s="64"/>
    </row>
    <row r="13" spans="1:11">
      <c r="A13" s="56"/>
      <c r="B13" s="58"/>
      <c r="C13" s="106">
        <f t="shared" si="1"/>
        <v>0</v>
      </c>
      <c r="D13" s="56"/>
      <c r="E13" s="56"/>
      <c r="F13" s="56"/>
      <c r="G13" s="106"/>
      <c r="H13" s="106">
        <f t="shared" si="2"/>
        <v>0</v>
      </c>
      <c r="I13" s="106"/>
      <c r="J13" s="106">
        <f t="shared" si="0"/>
        <v>0</v>
      </c>
      <c r="K13" s="64"/>
    </row>
    <row r="14" spans="1:11">
      <c r="A14" s="56"/>
      <c r="B14" s="58"/>
      <c r="C14" s="106">
        <f t="shared" si="1"/>
        <v>0</v>
      </c>
      <c r="D14" s="128"/>
      <c r="E14" s="128"/>
      <c r="F14" s="56"/>
      <c r="G14" s="106"/>
      <c r="H14" s="106">
        <f t="shared" si="2"/>
        <v>0</v>
      </c>
      <c r="I14" s="106"/>
      <c r="J14" s="106">
        <f t="shared" si="0"/>
        <v>0</v>
      </c>
      <c r="K14" s="64"/>
    </row>
    <row r="15" spans="1:11">
      <c r="A15" s="56"/>
      <c r="B15" s="58"/>
      <c r="C15" s="106">
        <f t="shared" si="1"/>
        <v>0</v>
      </c>
      <c r="D15" s="129"/>
      <c r="E15" s="129"/>
      <c r="F15" s="56"/>
      <c r="G15" s="106"/>
      <c r="H15" s="106">
        <f t="shared" si="2"/>
        <v>0</v>
      </c>
      <c r="I15" s="106"/>
      <c r="J15" s="106">
        <f t="shared" ref="J15:J54" si="3">C15+H15-I15</f>
        <v>0</v>
      </c>
      <c r="K15" s="64"/>
    </row>
    <row r="16" spans="1:11">
      <c r="A16" s="130"/>
      <c r="B16" s="58"/>
      <c r="C16" s="106">
        <f t="shared" si="1"/>
        <v>0</v>
      </c>
      <c r="D16" s="56"/>
      <c r="E16" s="56"/>
      <c r="F16" s="56"/>
      <c r="G16" s="106"/>
      <c r="H16" s="106">
        <f t="shared" si="2"/>
        <v>0</v>
      </c>
      <c r="I16" s="106"/>
      <c r="J16" s="106">
        <f t="shared" si="3"/>
        <v>0</v>
      </c>
      <c r="K16" s="64"/>
    </row>
    <row r="17" spans="1:11">
      <c r="A17" s="130"/>
      <c r="B17" s="58"/>
      <c r="C17" s="106">
        <f t="shared" si="1"/>
        <v>0</v>
      </c>
      <c r="D17" s="56"/>
      <c r="E17" s="56"/>
      <c r="F17" s="56"/>
      <c r="G17" s="106"/>
      <c r="H17" s="106">
        <f t="shared" si="2"/>
        <v>0</v>
      </c>
      <c r="I17" s="106"/>
      <c r="J17" s="106">
        <f t="shared" si="3"/>
        <v>0</v>
      </c>
      <c r="K17" s="64"/>
    </row>
    <row r="18" spans="1:11">
      <c r="A18" s="130"/>
      <c r="B18" s="58"/>
      <c r="C18" s="106">
        <f t="shared" si="1"/>
        <v>0</v>
      </c>
      <c r="D18" s="56"/>
      <c r="E18" s="56"/>
      <c r="F18" s="56"/>
      <c r="G18" s="106"/>
      <c r="H18" s="106">
        <f t="shared" si="2"/>
        <v>0</v>
      </c>
      <c r="I18" s="106"/>
      <c r="J18" s="106">
        <f t="shared" si="3"/>
        <v>0</v>
      </c>
      <c r="K18" s="64"/>
    </row>
    <row r="19" spans="1:11">
      <c r="A19" s="130"/>
      <c r="B19" s="58"/>
      <c r="C19" s="106">
        <f t="shared" si="1"/>
        <v>0</v>
      </c>
      <c r="D19" s="56"/>
      <c r="E19" s="56"/>
      <c r="F19" s="56"/>
      <c r="G19" s="106"/>
      <c r="H19" s="106">
        <f t="shared" si="2"/>
        <v>0</v>
      </c>
      <c r="I19" s="106"/>
      <c r="J19" s="106">
        <f t="shared" si="3"/>
        <v>0</v>
      </c>
      <c r="K19" s="64"/>
    </row>
    <row r="20" spans="1:11">
      <c r="A20" s="56"/>
      <c r="B20" s="58"/>
      <c r="C20" s="106">
        <f t="shared" si="1"/>
        <v>0</v>
      </c>
      <c r="D20" s="56"/>
      <c r="E20" s="56"/>
      <c r="F20" s="56"/>
      <c r="G20" s="106"/>
      <c r="H20" s="106">
        <f t="shared" si="2"/>
        <v>0</v>
      </c>
      <c r="I20" s="106"/>
      <c r="J20" s="106">
        <f t="shared" si="3"/>
        <v>0</v>
      </c>
      <c r="K20" s="64"/>
    </row>
    <row r="21" spans="1:11">
      <c r="A21" s="56"/>
      <c r="B21" s="58"/>
      <c r="C21" s="106">
        <f t="shared" ref="C21:C54" si="4">J20</f>
        <v>0</v>
      </c>
      <c r="D21" s="56"/>
      <c r="E21" s="56"/>
      <c r="F21" s="56"/>
      <c r="G21" s="106"/>
      <c r="H21" s="106">
        <f t="shared" si="2"/>
        <v>0</v>
      </c>
      <c r="I21" s="106"/>
      <c r="J21" s="106">
        <f t="shared" si="3"/>
        <v>0</v>
      </c>
      <c r="K21" s="64"/>
    </row>
    <row r="22" spans="1:11">
      <c r="A22" s="56"/>
      <c r="B22" s="58"/>
      <c r="C22" s="106">
        <f t="shared" si="4"/>
        <v>0</v>
      </c>
      <c r="D22" s="56"/>
      <c r="E22" s="56"/>
      <c r="F22" s="131"/>
      <c r="G22" s="106"/>
      <c r="H22" s="106">
        <f t="shared" si="2"/>
        <v>0</v>
      </c>
      <c r="I22" s="106"/>
      <c r="J22" s="106">
        <f t="shared" si="3"/>
        <v>0</v>
      </c>
      <c r="K22" s="64"/>
    </row>
    <row r="23" spans="1:11">
      <c r="A23" s="56"/>
      <c r="B23" s="58"/>
      <c r="C23" s="106">
        <f t="shared" si="4"/>
        <v>0</v>
      </c>
      <c r="D23" s="56"/>
      <c r="E23" s="56"/>
      <c r="F23" s="56"/>
      <c r="G23" s="106"/>
      <c r="H23" s="106">
        <f t="shared" si="2"/>
        <v>0</v>
      </c>
      <c r="I23" s="106"/>
      <c r="J23" s="106">
        <f t="shared" si="3"/>
        <v>0</v>
      </c>
      <c r="K23" s="64"/>
    </row>
    <row r="24" spans="1:11">
      <c r="A24" s="56"/>
      <c r="B24" s="58"/>
      <c r="C24" s="106">
        <f t="shared" si="4"/>
        <v>0</v>
      </c>
      <c r="D24" s="56"/>
      <c r="E24" s="56"/>
      <c r="F24" s="56"/>
      <c r="G24" s="106"/>
      <c r="H24" s="106">
        <f t="shared" si="2"/>
        <v>0</v>
      </c>
      <c r="I24" s="106"/>
      <c r="J24" s="106">
        <f t="shared" si="3"/>
        <v>0</v>
      </c>
      <c r="K24" s="64"/>
    </row>
    <row r="25" spans="1:11">
      <c r="A25" s="56"/>
      <c r="B25" s="58"/>
      <c r="C25" s="106">
        <f t="shared" si="4"/>
        <v>0</v>
      </c>
      <c r="D25" s="56"/>
      <c r="E25" s="56"/>
      <c r="F25" s="56"/>
      <c r="G25" s="106"/>
      <c r="H25" s="106">
        <f t="shared" si="2"/>
        <v>0</v>
      </c>
      <c r="I25" s="106"/>
      <c r="J25" s="106">
        <f t="shared" si="3"/>
        <v>0</v>
      </c>
      <c r="K25" s="64"/>
    </row>
    <row r="26" spans="1:11">
      <c r="A26" s="56"/>
      <c r="B26" s="58"/>
      <c r="C26" s="106">
        <f t="shared" si="4"/>
        <v>0</v>
      </c>
      <c r="D26" s="56"/>
      <c r="E26" s="56"/>
      <c r="F26" s="56"/>
      <c r="G26" s="106"/>
      <c r="H26" s="106">
        <f t="shared" si="2"/>
        <v>0</v>
      </c>
      <c r="I26" s="106"/>
      <c r="J26" s="106">
        <f t="shared" si="3"/>
        <v>0</v>
      </c>
      <c r="K26" s="64"/>
    </row>
    <row r="27" spans="1:11">
      <c r="A27" s="56"/>
      <c r="B27" s="58"/>
      <c r="C27" s="106">
        <f t="shared" si="4"/>
        <v>0</v>
      </c>
      <c r="D27" s="56"/>
      <c r="E27" s="56"/>
      <c r="F27" s="56"/>
      <c r="G27" s="106"/>
      <c r="H27" s="106">
        <f t="shared" si="2"/>
        <v>0</v>
      </c>
      <c r="I27" s="106"/>
      <c r="J27" s="106">
        <f t="shared" si="3"/>
        <v>0</v>
      </c>
      <c r="K27" s="64"/>
    </row>
    <row r="28" spans="1:11">
      <c r="A28" s="56"/>
      <c r="B28" s="58"/>
      <c r="C28" s="106">
        <f t="shared" si="4"/>
        <v>0</v>
      </c>
      <c r="D28" s="56"/>
      <c r="E28" s="56"/>
      <c r="F28" s="56"/>
      <c r="G28" s="106"/>
      <c r="H28" s="106">
        <f t="shared" si="2"/>
        <v>0</v>
      </c>
      <c r="I28" s="106"/>
      <c r="J28" s="106">
        <f t="shared" si="3"/>
        <v>0</v>
      </c>
      <c r="K28" s="64"/>
    </row>
    <row r="29" spans="1:11">
      <c r="A29" s="56"/>
      <c r="B29" s="58"/>
      <c r="C29" s="106">
        <f t="shared" si="4"/>
        <v>0</v>
      </c>
      <c r="D29" s="56"/>
      <c r="E29" s="56"/>
      <c r="F29" s="56"/>
      <c r="G29" s="106"/>
      <c r="H29" s="106">
        <f t="shared" si="2"/>
        <v>0</v>
      </c>
      <c r="I29" s="106"/>
      <c r="J29" s="106">
        <f t="shared" si="3"/>
        <v>0</v>
      </c>
      <c r="K29" s="64"/>
    </row>
    <row r="30" spans="1:11">
      <c r="A30" s="56"/>
      <c r="B30" s="58"/>
      <c r="C30" s="106">
        <f t="shared" si="4"/>
        <v>0</v>
      </c>
      <c r="D30" s="56"/>
      <c r="E30" s="56"/>
      <c r="F30" s="56"/>
      <c r="G30" s="106"/>
      <c r="H30" s="106">
        <f t="shared" si="2"/>
        <v>0</v>
      </c>
      <c r="I30" s="106"/>
      <c r="J30" s="106">
        <f t="shared" si="3"/>
        <v>0</v>
      </c>
      <c r="K30" s="64"/>
    </row>
    <row r="31" spans="1:11">
      <c r="A31" s="56">
        <v>27</v>
      </c>
      <c r="B31" s="58"/>
      <c r="C31" s="106">
        <f t="shared" si="4"/>
        <v>0</v>
      </c>
      <c r="D31" s="56"/>
      <c r="E31" s="56"/>
      <c r="F31" s="56"/>
      <c r="G31" s="106"/>
      <c r="H31" s="106">
        <f t="shared" si="2"/>
        <v>0</v>
      </c>
      <c r="I31" s="106"/>
      <c r="J31" s="106">
        <f t="shared" si="3"/>
        <v>0</v>
      </c>
      <c r="K31" s="64"/>
    </row>
    <row r="32" spans="1:11">
      <c r="A32" s="56">
        <v>28</v>
      </c>
      <c r="B32" s="58"/>
      <c r="C32" s="106">
        <f t="shared" si="4"/>
        <v>0</v>
      </c>
      <c r="D32" s="56"/>
      <c r="E32" s="56"/>
      <c r="F32" s="56"/>
      <c r="G32" s="106"/>
      <c r="H32" s="106">
        <f t="shared" si="2"/>
        <v>0</v>
      </c>
      <c r="I32" s="106"/>
      <c r="J32" s="106">
        <f t="shared" si="3"/>
        <v>0</v>
      </c>
      <c r="K32" s="64"/>
    </row>
    <row r="33" spans="1:11">
      <c r="A33" s="56">
        <v>29</v>
      </c>
      <c r="B33" s="58"/>
      <c r="C33" s="106">
        <f t="shared" si="4"/>
        <v>0</v>
      </c>
      <c r="D33" s="56"/>
      <c r="E33" s="56"/>
      <c r="F33" s="56"/>
      <c r="G33" s="106"/>
      <c r="H33" s="106">
        <f t="shared" ref="H33:H54" si="5">F33*G33</f>
        <v>0</v>
      </c>
      <c r="I33" s="106"/>
      <c r="J33" s="106">
        <f t="shared" si="3"/>
        <v>0</v>
      </c>
      <c r="K33" s="64"/>
    </row>
    <row r="34" spans="1:11">
      <c r="A34" s="56">
        <v>30</v>
      </c>
      <c r="B34" s="58"/>
      <c r="C34" s="106">
        <f t="shared" si="4"/>
        <v>0</v>
      </c>
      <c r="D34" s="56"/>
      <c r="E34" s="56"/>
      <c r="F34" s="56"/>
      <c r="G34" s="106"/>
      <c r="H34" s="106">
        <f t="shared" si="5"/>
        <v>0</v>
      </c>
      <c r="I34" s="106"/>
      <c r="J34" s="106">
        <f t="shared" si="3"/>
        <v>0</v>
      </c>
      <c r="K34" s="64"/>
    </row>
    <row r="35" spans="1:11">
      <c r="A35" s="56">
        <v>31</v>
      </c>
      <c r="B35" s="58"/>
      <c r="C35" s="106">
        <f t="shared" si="4"/>
        <v>0</v>
      </c>
      <c r="D35" s="56"/>
      <c r="E35" s="56"/>
      <c r="F35" s="56"/>
      <c r="G35" s="106"/>
      <c r="H35" s="106">
        <f t="shared" si="5"/>
        <v>0</v>
      </c>
      <c r="I35" s="106"/>
      <c r="J35" s="106">
        <f t="shared" si="3"/>
        <v>0</v>
      </c>
      <c r="K35" s="64"/>
    </row>
    <row r="36" spans="1:11">
      <c r="A36" s="56">
        <v>32</v>
      </c>
      <c r="B36" s="58"/>
      <c r="C36" s="106">
        <f t="shared" si="4"/>
        <v>0</v>
      </c>
      <c r="D36" s="56"/>
      <c r="E36" s="56"/>
      <c r="F36" s="56"/>
      <c r="G36" s="106"/>
      <c r="H36" s="106">
        <f t="shared" si="5"/>
        <v>0</v>
      </c>
      <c r="I36" s="106"/>
      <c r="J36" s="106">
        <f t="shared" si="3"/>
        <v>0</v>
      </c>
      <c r="K36" s="64"/>
    </row>
    <row r="37" spans="1:11">
      <c r="A37" s="56">
        <v>33</v>
      </c>
      <c r="B37" s="58"/>
      <c r="C37" s="106">
        <f t="shared" si="4"/>
        <v>0</v>
      </c>
      <c r="D37" s="56"/>
      <c r="E37" s="56"/>
      <c r="F37" s="56"/>
      <c r="G37" s="106"/>
      <c r="H37" s="106">
        <f t="shared" si="5"/>
        <v>0</v>
      </c>
      <c r="I37" s="106"/>
      <c r="J37" s="106">
        <f t="shared" si="3"/>
        <v>0</v>
      </c>
      <c r="K37" s="64"/>
    </row>
    <row r="38" spans="1:11">
      <c r="A38" s="56">
        <v>34</v>
      </c>
      <c r="B38" s="58"/>
      <c r="C38" s="106">
        <f t="shared" si="4"/>
        <v>0</v>
      </c>
      <c r="D38" s="56"/>
      <c r="E38" s="56"/>
      <c r="F38" s="56"/>
      <c r="G38" s="106"/>
      <c r="H38" s="106">
        <f t="shared" si="5"/>
        <v>0</v>
      </c>
      <c r="I38" s="106"/>
      <c r="J38" s="106">
        <f t="shared" si="3"/>
        <v>0</v>
      </c>
      <c r="K38" s="64"/>
    </row>
    <row r="39" spans="1:11">
      <c r="A39" s="56">
        <v>35</v>
      </c>
      <c r="B39" s="58"/>
      <c r="C39" s="106">
        <f t="shared" si="4"/>
        <v>0</v>
      </c>
      <c r="D39" s="56"/>
      <c r="E39" s="56"/>
      <c r="F39" s="56"/>
      <c r="G39" s="106"/>
      <c r="H39" s="106">
        <f t="shared" si="5"/>
        <v>0</v>
      </c>
      <c r="I39" s="106"/>
      <c r="J39" s="106">
        <f t="shared" si="3"/>
        <v>0</v>
      </c>
      <c r="K39" s="64"/>
    </row>
    <row r="40" spans="1:11">
      <c r="A40" s="56">
        <v>36</v>
      </c>
      <c r="B40" s="58"/>
      <c r="C40" s="106">
        <f t="shared" si="4"/>
        <v>0</v>
      </c>
      <c r="D40" s="56"/>
      <c r="E40" s="56"/>
      <c r="F40" s="56"/>
      <c r="G40" s="106"/>
      <c r="H40" s="106">
        <f t="shared" si="5"/>
        <v>0</v>
      </c>
      <c r="I40" s="106"/>
      <c r="J40" s="106">
        <f t="shared" si="3"/>
        <v>0</v>
      </c>
      <c r="K40" s="64"/>
    </row>
    <row r="41" spans="1:11">
      <c r="A41" s="56">
        <v>37</v>
      </c>
      <c r="B41" s="58"/>
      <c r="C41" s="106">
        <f t="shared" si="4"/>
        <v>0</v>
      </c>
      <c r="D41" s="56"/>
      <c r="E41" s="56"/>
      <c r="F41" s="56"/>
      <c r="G41" s="106"/>
      <c r="H41" s="106">
        <f t="shared" si="5"/>
        <v>0</v>
      </c>
      <c r="I41" s="106"/>
      <c r="J41" s="106">
        <f t="shared" si="3"/>
        <v>0</v>
      </c>
      <c r="K41" s="64"/>
    </row>
    <row r="42" spans="1:11">
      <c r="A42" s="56">
        <v>38</v>
      </c>
      <c r="B42" s="58"/>
      <c r="C42" s="106">
        <f t="shared" si="4"/>
        <v>0</v>
      </c>
      <c r="D42" s="56"/>
      <c r="E42" s="56"/>
      <c r="F42" s="56"/>
      <c r="G42" s="106"/>
      <c r="H42" s="106">
        <f t="shared" si="5"/>
        <v>0</v>
      </c>
      <c r="I42" s="106"/>
      <c r="J42" s="106">
        <f t="shared" si="3"/>
        <v>0</v>
      </c>
      <c r="K42" s="64"/>
    </row>
    <row r="43" spans="1:11">
      <c r="A43" s="56">
        <v>39</v>
      </c>
      <c r="B43" s="58"/>
      <c r="C43" s="106">
        <f t="shared" si="4"/>
        <v>0</v>
      </c>
      <c r="D43" s="56"/>
      <c r="E43" s="56"/>
      <c r="F43" s="56"/>
      <c r="G43" s="106"/>
      <c r="H43" s="106">
        <f t="shared" si="5"/>
        <v>0</v>
      </c>
      <c r="I43" s="106"/>
      <c r="J43" s="106">
        <f t="shared" si="3"/>
        <v>0</v>
      </c>
      <c r="K43" s="64"/>
    </row>
    <row r="44" spans="1:11">
      <c r="A44" s="56">
        <v>40</v>
      </c>
      <c r="B44" s="58"/>
      <c r="C44" s="106">
        <f t="shared" si="4"/>
        <v>0</v>
      </c>
      <c r="D44" s="56"/>
      <c r="E44" s="56"/>
      <c r="F44" s="56"/>
      <c r="G44" s="106"/>
      <c r="H44" s="106">
        <f t="shared" si="5"/>
        <v>0</v>
      </c>
      <c r="I44" s="106"/>
      <c r="J44" s="106">
        <f t="shared" si="3"/>
        <v>0</v>
      </c>
      <c r="K44" s="64"/>
    </row>
    <row r="45" spans="1:11">
      <c r="A45" s="56">
        <v>41</v>
      </c>
      <c r="B45" s="58"/>
      <c r="C45" s="106">
        <f t="shared" si="4"/>
        <v>0</v>
      </c>
      <c r="D45" s="56"/>
      <c r="E45" s="56"/>
      <c r="F45" s="56"/>
      <c r="G45" s="106"/>
      <c r="H45" s="106">
        <f t="shared" si="5"/>
        <v>0</v>
      </c>
      <c r="I45" s="106"/>
      <c r="J45" s="106">
        <f t="shared" si="3"/>
        <v>0</v>
      </c>
      <c r="K45" s="64"/>
    </row>
    <row r="46" spans="1:11">
      <c r="A46" s="56">
        <v>42</v>
      </c>
      <c r="B46" s="58"/>
      <c r="C46" s="106">
        <f t="shared" si="4"/>
        <v>0</v>
      </c>
      <c r="D46" s="56"/>
      <c r="E46" s="56"/>
      <c r="F46" s="56"/>
      <c r="G46" s="106"/>
      <c r="H46" s="106">
        <f t="shared" si="5"/>
        <v>0</v>
      </c>
      <c r="I46" s="106"/>
      <c r="J46" s="106">
        <f t="shared" si="3"/>
        <v>0</v>
      </c>
      <c r="K46" s="64"/>
    </row>
    <row r="47" spans="1:11">
      <c r="A47" s="56">
        <v>43</v>
      </c>
      <c r="B47" s="58"/>
      <c r="C47" s="106">
        <f t="shared" si="4"/>
        <v>0</v>
      </c>
      <c r="D47" s="56"/>
      <c r="E47" s="56"/>
      <c r="F47" s="56"/>
      <c r="G47" s="106"/>
      <c r="H47" s="106">
        <f t="shared" si="5"/>
        <v>0</v>
      </c>
      <c r="I47" s="106"/>
      <c r="J47" s="106">
        <f t="shared" si="3"/>
        <v>0</v>
      </c>
      <c r="K47" s="64"/>
    </row>
    <row r="48" spans="1:11">
      <c r="A48" s="56">
        <v>44</v>
      </c>
      <c r="B48" s="58"/>
      <c r="C48" s="106">
        <f t="shared" si="4"/>
        <v>0</v>
      </c>
      <c r="D48" s="56"/>
      <c r="E48" s="56"/>
      <c r="F48" s="56"/>
      <c r="G48" s="106"/>
      <c r="H48" s="106">
        <f t="shared" si="5"/>
        <v>0</v>
      </c>
      <c r="I48" s="106"/>
      <c r="J48" s="106">
        <f t="shared" si="3"/>
        <v>0</v>
      </c>
      <c r="K48" s="64"/>
    </row>
    <row r="49" spans="1:11">
      <c r="A49" s="56">
        <v>45</v>
      </c>
      <c r="B49" s="58"/>
      <c r="C49" s="106">
        <f t="shared" si="4"/>
        <v>0</v>
      </c>
      <c r="D49" s="56"/>
      <c r="E49" s="56"/>
      <c r="F49" s="56"/>
      <c r="G49" s="106"/>
      <c r="H49" s="106">
        <f t="shared" si="5"/>
        <v>0</v>
      </c>
      <c r="I49" s="106"/>
      <c r="J49" s="106">
        <f t="shared" si="3"/>
        <v>0</v>
      </c>
      <c r="K49" s="64"/>
    </row>
    <row r="50" spans="1:11">
      <c r="A50" s="56">
        <v>46</v>
      </c>
      <c r="B50" s="58"/>
      <c r="C50" s="106">
        <f t="shared" si="4"/>
        <v>0</v>
      </c>
      <c r="D50" s="56"/>
      <c r="E50" s="56"/>
      <c r="F50" s="56"/>
      <c r="G50" s="106"/>
      <c r="H50" s="106">
        <f t="shared" si="5"/>
        <v>0</v>
      </c>
      <c r="I50" s="106"/>
      <c r="J50" s="106">
        <f t="shared" si="3"/>
        <v>0</v>
      </c>
      <c r="K50" s="64"/>
    </row>
    <row r="51" spans="1:11">
      <c r="A51" s="56">
        <v>47</v>
      </c>
      <c r="B51" s="58"/>
      <c r="C51" s="106">
        <f t="shared" si="4"/>
        <v>0</v>
      </c>
      <c r="D51" s="56"/>
      <c r="E51" s="56"/>
      <c r="F51" s="56"/>
      <c r="G51" s="106"/>
      <c r="H51" s="106">
        <f t="shared" si="5"/>
        <v>0</v>
      </c>
      <c r="I51" s="106"/>
      <c r="J51" s="106">
        <f t="shared" si="3"/>
        <v>0</v>
      </c>
      <c r="K51" s="64"/>
    </row>
    <row r="52" spans="1:11">
      <c r="A52" s="56">
        <v>48</v>
      </c>
      <c r="B52" s="58"/>
      <c r="C52" s="106">
        <f t="shared" si="4"/>
        <v>0</v>
      </c>
      <c r="D52" s="56"/>
      <c r="E52" s="56"/>
      <c r="F52" s="56"/>
      <c r="G52" s="106"/>
      <c r="H52" s="106">
        <f t="shared" si="5"/>
        <v>0</v>
      </c>
      <c r="I52" s="106"/>
      <c r="J52" s="106">
        <f t="shared" si="3"/>
        <v>0</v>
      </c>
      <c r="K52" s="64"/>
    </row>
    <row r="53" spans="1:11">
      <c r="A53" s="56">
        <v>49</v>
      </c>
      <c r="B53" s="58"/>
      <c r="C53" s="106">
        <f t="shared" si="4"/>
        <v>0</v>
      </c>
      <c r="D53" s="56"/>
      <c r="E53" s="56"/>
      <c r="F53" s="56"/>
      <c r="G53" s="106"/>
      <c r="H53" s="106">
        <f t="shared" si="5"/>
        <v>0</v>
      </c>
      <c r="I53" s="106"/>
      <c r="J53" s="106">
        <f t="shared" si="3"/>
        <v>0</v>
      </c>
      <c r="K53" s="64"/>
    </row>
    <row r="54" spans="1:11">
      <c r="A54" s="56">
        <v>50</v>
      </c>
      <c r="B54" s="58"/>
      <c r="C54" s="106">
        <f t="shared" si="4"/>
        <v>0</v>
      </c>
      <c r="D54" s="56"/>
      <c r="E54" s="56"/>
      <c r="F54" s="56"/>
      <c r="G54" s="106"/>
      <c r="H54" s="106">
        <f t="shared" si="5"/>
        <v>0</v>
      </c>
      <c r="I54" s="106"/>
      <c r="J54" s="106">
        <f t="shared" si="3"/>
        <v>0</v>
      </c>
      <c r="K54" s="64"/>
    </row>
    <row r="55" spans="1:11" s="3" customFormat="1" ht="14.45" customHeight="1">
      <c r="A55" s="18"/>
      <c r="B55" s="19"/>
      <c r="C55" s="13"/>
      <c r="D55" s="21" t="s">
        <v>314</v>
      </c>
      <c r="E55" s="18"/>
      <c r="F55" s="18"/>
      <c r="G55" s="13"/>
      <c r="H55" s="13">
        <f>SUM(H4:H54)</f>
        <v>1000</v>
      </c>
      <c r="I55" s="13">
        <f>SUM(I4:I54)</f>
        <v>1000</v>
      </c>
      <c r="J55" s="13">
        <f>H55-I55</f>
        <v>0</v>
      </c>
      <c r="K55" s="25"/>
    </row>
  </sheetData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autoFilter ref="A3:N109"/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autoFilter ref="A3:N109"/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16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15" activePane="bottomLeft" state="frozen"/>
      <selection pane="bottomLeft" activeCell="A51" sqref="A51:IV51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N46" sqref="N46"/>
    </sheetView>
  </sheetViews>
  <sheetFormatPr defaultRowHeight="14.25"/>
  <cols>
    <col min="1" max="1" width="9.125" style="2" customWidth="1"/>
    <col min="2" max="2" width="13.125" style="5" customWidth="1"/>
    <col min="3" max="3" width="14.125" style="6" customWidth="1"/>
    <col min="4" max="4" width="29.375" style="2" customWidth="1"/>
    <col min="5" max="5" width="6.875" style="2" customWidth="1"/>
    <col min="6" max="6" width="5.625" style="2" customWidth="1"/>
    <col min="7" max="8" width="13.5" style="6" customWidth="1"/>
    <col min="9" max="9" width="10.5" style="6" customWidth="1"/>
    <col min="10" max="10" width="14.125" style="6" customWidth="1"/>
    <col min="11" max="11" width="11" style="7" customWidth="1"/>
    <col min="12" max="12" width="9" style="34" customWidth="1"/>
    <col min="13" max="16384" width="9" style="34"/>
  </cols>
  <sheetData>
    <row r="1" spans="1:11" ht="20.25">
      <c r="A1" s="429" t="s">
        <v>751</v>
      </c>
      <c r="B1" s="472"/>
      <c r="C1" s="439"/>
      <c r="D1" s="429"/>
      <c r="E1" s="429"/>
      <c r="F1" s="429"/>
      <c r="G1" s="439"/>
      <c r="H1" s="439"/>
      <c r="I1" s="439"/>
      <c r="J1" s="439"/>
    </row>
    <row r="2" spans="1:11">
      <c r="A2" s="408" t="s">
        <v>1</v>
      </c>
      <c r="B2" s="410" t="s">
        <v>331</v>
      </c>
      <c r="C2" s="441" t="s">
        <v>356</v>
      </c>
      <c r="D2" s="408" t="s">
        <v>332</v>
      </c>
      <c r="E2" s="27" t="s">
        <v>333</v>
      </c>
      <c r="F2" s="406" t="s">
        <v>334</v>
      </c>
      <c r="G2" s="440"/>
      <c r="H2" s="440"/>
      <c r="I2" s="10" t="s">
        <v>329</v>
      </c>
      <c r="J2" s="441" t="s">
        <v>335</v>
      </c>
      <c r="K2" s="449" t="s">
        <v>396</v>
      </c>
    </row>
    <row r="3" spans="1:11">
      <c r="A3" s="409"/>
      <c r="B3" s="411"/>
      <c r="C3" s="442"/>
      <c r="D3" s="409"/>
      <c r="E3" s="29"/>
      <c r="F3" s="11" t="s">
        <v>336</v>
      </c>
      <c r="G3" s="10" t="s">
        <v>337</v>
      </c>
      <c r="H3" s="10" t="s">
        <v>338</v>
      </c>
      <c r="I3" s="10" t="s">
        <v>338</v>
      </c>
      <c r="J3" s="442"/>
      <c r="K3" s="449"/>
    </row>
    <row r="4" spans="1:11">
      <c r="A4" s="8">
        <v>10695</v>
      </c>
      <c r="B4" s="9">
        <v>44280</v>
      </c>
      <c r="C4" s="10">
        <f t="shared" ref="C4:C9" si="0">J3</f>
        <v>0</v>
      </c>
      <c r="D4" s="8" t="s">
        <v>752</v>
      </c>
      <c r="E4" s="8">
        <v>20</v>
      </c>
      <c r="F4" s="11">
        <v>1</v>
      </c>
      <c r="G4" s="10">
        <v>160</v>
      </c>
      <c r="H4" s="10">
        <f t="shared" ref="H4:H9" si="1">F4*G4</f>
        <v>160</v>
      </c>
      <c r="I4" s="10"/>
      <c r="J4" s="10">
        <f t="shared" ref="J4:J25" si="2">C4+H4-I4</f>
        <v>160</v>
      </c>
      <c r="K4" s="23"/>
    </row>
    <row r="5" spans="1:11">
      <c r="A5" s="8">
        <v>10695</v>
      </c>
      <c r="B5" s="9">
        <v>44280</v>
      </c>
      <c r="C5" s="10">
        <f t="shared" si="0"/>
        <v>160</v>
      </c>
      <c r="D5" s="8" t="s">
        <v>753</v>
      </c>
      <c r="E5" s="8">
        <v>25</v>
      </c>
      <c r="F5" s="11">
        <v>2</v>
      </c>
      <c r="G5" s="10">
        <v>200</v>
      </c>
      <c r="H5" s="10">
        <f t="shared" si="1"/>
        <v>400</v>
      </c>
      <c r="I5" s="10"/>
      <c r="J5" s="10">
        <f t="shared" si="2"/>
        <v>560</v>
      </c>
      <c r="K5" s="23"/>
    </row>
    <row r="6" spans="1:11">
      <c r="A6" s="8">
        <v>10695</v>
      </c>
      <c r="B6" s="9">
        <v>44280</v>
      </c>
      <c r="C6" s="10">
        <f t="shared" si="0"/>
        <v>560</v>
      </c>
      <c r="D6" s="8" t="s">
        <v>754</v>
      </c>
      <c r="E6" s="8">
        <v>20</v>
      </c>
      <c r="F6" s="11">
        <v>3</v>
      </c>
      <c r="G6" s="10">
        <v>340</v>
      </c>
      <c r="H6" s="10">
        <f t="shared" si="1"/>
        <v>1020</v>
      </c>
      <c r="I6" s="10"/>
      <c r="J6" s="10">
        <f t="shared" si="2"/>
        <v>1580</v>
      </c>
      <c r="K6" s="23"/>
    </row>
    <row r="7" spans="1:11">
      <c r="A7" s="8">
        <v>10695</v>
      </c>
      <c r="B7" s="9">
        <v>44280</v>
      </c>
      <c r="C7" s="10">
        <f t="shared" si="0"/>
        <v>1580</v>
      </c>
      <c r="D7" s="8" t="s">
        <v>556</v>
      </c>
      <c r="E7" s="8">
        <v>20</v>
      </c>
      <c r="F7" s="11">
        <v>2</v>
      </c>
      <c r="G7" s="10">
        <v>200</v>
      </c>
      <c r="H7" s="10">
        <f t="shared" si="1"/>
        <v>400</v>
      </c>
      <c r="I7" s="10"/>
      <c r="J7" s="10">
        <f t="shared" si="2"/>
        <v>1980</v>
      </c>
      <c r="K7" s="23"/>
    </row>
    <row r="8" spans="1:11">
      <c r="A8" s="123">
        <v>10751</v>
      </c>
      <c r="B8" s="9">
        <v>44310</v>
      </c>
      <c r="C8" s="10">
        <f t="shared" si="0"/>
        <v>1980</v>
      </c>
      <c r="D8" s="8" t="s">
        <v>667</v>
      </c>
      <c r="E8" s="8">
        <v>3</v>
      </c>
      <c r="F8" s="11">
        <v>1</v>
      </c>
      <c r="G8" s="10">
        <v>51</v>
      </c>
      <c r="H8" s="10">
        <f t="shared" si="1"/>
        <v>51</v>
      </c>
      <c r="I8" s="10"/>
      <c r="J8" s="10">
        <f t="shared" si="2"/>
        <v>2031</v>
      </c>
      <c r="K8" s="23" t="s">
        <v>512</v>
      </c>
    </row>
    <row r="9" spans="1:11">
      <c r="A9" s="8"/>
      <c r="B9" s="9"/>
      <c r="C9" s="10">
        <f t="shared" si="0"/>
        <v>2031</v>
      </c>
      <c r="D9" s="8"/>
      <c r="E9" s="8"/>
      <c r="F9" s="11"/>
      <c r="G9" s="10"/>
      <c r="H9" s="10">
        <f t="shared" si="1"/>
        <v>0</v>
      </c>
      <c r="I9" s="10"/>
      <c r="J9" s="10">
        <f t="shared" si="2"/>
        <v>2031</v>
      </c>
      <c r="K9" s="23"/>
    </row>
    <row r="10" spans="1:11">
      <c r="A10" s="8"/>
      <c r="B10" s="9"/>
      <c r="C10" s="10">
        <f t="shared" ref="C10:C25" si="3">J9</f>
        <v>2031</v>
      </c>
      <c r="D10" s="8"/>
      <c r="E10" s="8"/>
      <c r="F10" s="11"/>
      <c r="G10" s="10"/>
      <c r="H10" s="10">
        <f t="shared" ref="H10:H25" si="4">F10*G10</f>
        <v>0</v>
      </c>
      <c r="I10" s="10"/>
      <c r="J10" s="10">
        <f t="shared" si="2"/>
        <v>2031</v>
      </c>
      <c r="K10" s="23"/>
    </row>
    <row r="11" spans="1:11">
      <c r="A11" s="8"/>
      <c r="B11" s="9"/>
      <c r="C11" s="10">
        <f t="shared" si="3"/>
        <v>2031</v>
      </c>
      <c r="D11" s="8"/>
      <c r="E11" s="8"/>
      <c r="F11" s="11"/>
      <c r="G11" s="10"/>
      <c r="H11" s="10">
        <f t="shared" si="4"/>
        <v>0</v>
      </c>
      <c r="I11" s="10"/>
      <c r="J11" s="10">
        <f t="shared" si="2"/>
        <v>2031</v>
      </c>
      <c r="K11" s="23"/>
    </row>
    <row r="12" spans="1:11">
      <c r="A12" s="8"/>
      <c r="B12" s="9"/>
      <c r="C12" s="10">
        <f t="shared" si="3"/>
        <v>2031</v>
      </c>
      <c r="D12" s="8"/>
      <c r="E12" s="8"/>
      <c r="F12" s="11"/>
      <c r="G12" s="10"/>
      <c r="H12" s="10">
        <f t="shared" si="4"/>
        <v>0</v>
      </c>
      <c r="I12" s="10"/>
      <c r="J12" s="10">
        <f t="shared" si="2"/>
        <v>2031</v>
      </c>
      <c r="K12" s="23"/>
    </row>
    <row r="13" spans="1:11">
      <c r="A13" s="8"/>
      <c r="B13" s="9"/>
      <c r="C13" s="10">
        <f t="shared" si="3"/>
        <v>2031</v>
      </c>
      <c r="D13" s="8"/>
      <c r="E13" s="8"/>
      <c r="F13" s="11"/>
      <c r="G13" s="10"/>
      <c r="H13" s="10">
        <f t="shared" si="4"/>
        <v>0</v>
      </c>
      <c r="I13" s="10"/>
      <c r="J13" s="10">
        <f t="shared" si="2"/>
        <v>2031</v>
      </c>
      <c r="K13" s="23"/>
    </row>
    <row r="14" spans="1:11">
      <c r="A14" s="8"/>
      <c r="B14" s="9"/>
      <c r="C14" s="10">
        <f t="shared" si="3"/>
        <v>2031</v>
      </c>
      <c r="D14" s="8"/>
      <c r="E14" s="8"/>
      <c r="F14" s="11"/>
      <c r="G14" s="10"/>
      <c r="H14" s="10">
        <f t="shared" si="4"/>
        <v>0</v>
      </c>
      <c r="I14" s="10"/>
      <c r="J14" s="10">
        <f t="shared" si="2"/>
        <v>2031</v>
      </c>
      <c r="K14" s="23"/>
    </row>
    <row r="15" spans="1:11">
      <c r="A15" s="8"/>
      <c r="B15" s="9"/>
      <c r="C15" s="10">
        <f t="shared" si="3"/>
        <v>2031</v>
      </c>
      <c r="D15" s="107"/>
      <c r="E15" s="8"/>
      <c r="F15" s="11"/>
      <c r="G15" s="10"/>
      <c r="H15" s="10">
        <f t="shared" si="4"/>
        <v>0</v>
      </c>
      <c r="I15" s="10"/>
      <c r="J15" s="10">
        <f t="shared" si="2"/>
        <v>2031</v>
      </c>
      <c r="K15" s="23"/>
    </row>
    <row r="16" spans="1:11">
      <c r="A16" s="8"/>
      <c r="B16" s="9"/>
      <c r="C16" s="10">
        <f t="shared" si="3"/>
        <v>2031</v>
      </c>
      <c r="D16" s="8"/>
      <c r="E16" s="8"/>
      <c r="F16" s="11"/>
      <c r="G16" s="10"/>
      <c r="H16" s="10">
        <f t="shared" si="4"/>
        <v>0</v>
      </c>
      <c r="I16" s="10"/>
      <c r="J16" s="10">
        <f t="shared" si="2"/>
        <v>2031</v>
      </c>
      <c r="K16" s="23"/>
    </row>
    <row r="17" spans="1:11">
      <c r="A17" s="8"/>
      <c r="B17" s="9"/>
      <c r="C17" s="10">
        <f t="shared" si="3"/>
        <v>2031</v>
      </c>
      <c r="D17" s="8"/>
      <c r="E17" s="8"/>
      <c r="F17" s="11"/>
      <c r="G17" s="10"/>
      <c r="H17" s="10">
        <f t="shared" si="4"/>
        <v>0</v>
      </c>
      <c r="I17" s="10"/>
      <c r="J17" s="10">
        <f t="shared" si="2"/>
        <v>2031</v>
      </c>
      <c r="K17" s="23"/>
    </row>
    <row r="18" spans="1:11">
      <c r="A18" s="8"/>
      <c r="B18" s="9"/>
      <c r="C18" s="10">
        <f t="shared" si="3"/>
        <v>2031</v>
      </c>
      <c r="D18" s="8"/>
      <c r="E18" s="8"/>
      <c r="F18" s="11"/>
      <c r="G18" s="10"/>
      <c r="H18" s="10">
        <f t="shared" si="4"/>
        <v>0</v>
      </c>
      <c r="I18" s="10"/>
      <c r="J18" s="10">
        <f t="shared" si="2"/>
        <v>2031</v>
      </c>
      <c r="K18" s="23"/>
    </row>
    <row r="19" spans="1:11">
      <c r="A19" s="8"/>
      <c r="B19" s="9"/>
      <c r="C19" s="10">
        <f t="shared" si="3"/>
        <v>2031</v>
      </c>
      <c r="D19" s="8"/>
      <c r="E19" s="8"/>
      <c r="F19" s="11"/>
      <c r="G19" s="10"/>
      <c r="H19" s="10">
        <f t="shared" si="4"/>
        <v>0</v>
      </c>
      <c r="I19" s="10"/>
      <c r="J19" s="10">
        <f t="shared" si="2"/>
        <v>2031</v>
      </c>
      <c r="K19" s="23"/>
    </row>
    <row r="20" spans="1:11">
      <c r="A20" s="8"/>
      <c r="B20" s="9"/>
      <c r="C20" s="10">
        <f t="shared" si="3"/>
        <v>2031</v>
      </c>
      <c r="D20" s="8"/>
      <c r="E20" s="8"/>
      <c r="F20" s="11"/>
      <c r="G20" s="10"/>
      <c r="H20" s="10">
        <f t="shared" si="4"/>
        <v>0</v>
      </c>
      <c r="I20" s="10"/>
      <c r="J20" s="10">
        <f t="shared" si="2"/>
        <v>2031</v>
      </c>
      <c r="K20" s="23"/>
    </row>
    <row r="21" spans="1:11">
      <c r="A21" s="8"/>
      <c r="B21" s="9"/>
      <c r="C21" s="10">
        <f t="shared" si="3"/>
        <v>2031</v>
      </c>
      <c r="D21" s="8"/>
      <c r="E21" s="8"/>
      <c r="F21" s="11"/>
      <c r="G21" s="10"/>
      <c r="H21" s="10">
        <f t="shared" si="4"/>
        <v>0</v>
      </c>
      <c r="I21" s="10"/>
      <c r="J21" s="10">
        <f t="shared" si="2"/>
        <v>2031</v>
      </c>
      <c r="K21" s="23"/>
    </row>
    <row r="22" spans="1:11">
      <c r="A22" s="8"/>
      <c r="B22" s="9"/>
      <c r="C22" s="10">
        <f t="shared" si="3"/>
        <v>2031</v>
      </c>
      <c r="D22" s="8"/>
      <c r="E22" s="8"/>
      <c r="F22" s="11"/>
      <c r="G22" s="10"/>
      <c r="H22" s="10">
        <f t="shared" si="4"/>
        <v>0</v>
      </c>
      <c r="I22" s="10"/>
      <c r="J22" s="10">
        <f t="shared" si="2"/>
        <v>2031</v>
      </c>
      <c r="K22" s="23"/>
    </row>
    <row r="23" spans="1:11">
      <c r="A23" s="8"/>
      <c r="B23" s="9"/>
      <c r="C23" s="10">
        <f t="shared" si="3"/>
        <v>2031</v>
      </c>
      <c r="D23" s="8"/>
      <c r="E23" s="8"/>
      <c r="F23" s="11"/>
      <c r="G23" s="10"/>
      <c r="H23" s="10">
        <f t="shared" si="4"/>
        <v>0</v>
      </c>
      <c r="I23" s="10"/>
      <c r="J23" s="10">
        <f t="shared" si="2"/>
        <v>2031</v>
      </c>
      <c r="K23" s="23"/>
    </row>
    <row r="24" spans="1:11">
      <c r="A24" s="8"/>
      <c r="B24" s="9"/>
      <c r="C24" s="10">
        <f t="shared" si="3"/>
        <v>2031</v>
      </c>
      <c r="D24" s="8"/>
      <c r="E24" s="8"/>
      <c r="F24" s="11"/>
      <c r="G24" s="10"/>
      <c r="H24" s="10">
        <f t="shared" si="4"/>
        <v>0</v>
      </c>
      <c r="I24" s="10"/>
      <c r="J24" s="10">
        <f t="shared" si="2"/>
        <v>2031</v>
      </c>
      <c r="K24" s="23"/>
    </row>
    <row r="25" spans="1:11">
      <c r="A25" s="8"/>
      <c r="B25" s="9"/>
      <c r="C25" s="10">
        <f t="shared" si="3"/>
        <v>2031</v>
      </c>
      <c r="D25" s="8"/>
      <c r="E25" s="8"/>
      <c r="F25" s="11"/>
      <c r="G25" s="10"/>
      <c r="H25" s="10">
        <f t="shared" si="4"/>
        <v>0</v>
      </c>
      <c r="I25" s="10"/>
      <c r="J25" s="10">
        <f t="shared" si="2"/>
        <v>2031</v>
      </c>
      <c r="K25" s="23"/>
    </row>
    <row r="26" spans="1:11">
      <c r="A26" s="8"/>
      <c r="B26" s="9"/>
      <c r="C26" s="10">
        <f t="shared" ref="C26:C50" si="5">J25</f>
        <v>2031</v>
      </c>
      <c r="D26" s="8"/>
      <c r="E26" s="8"/>
      <c r="F26" s="11"/>
      <c r="G26" s="10"/>
      <c r="H26" s="10">
        <f t="shared" ref="H26:H50" si="6">F26*G26</f>
        <v>0</v>
      </c>
      <c r="I26" s="10"/>
      <c r="J26" s="10">
        <f t="shared" ref="J26:J50" si="7">C26+H26-I26</f>
        <v>2031</v>
      </c>
      <c r="K26" s="23"/>
    </row>
    <row r="27" spans="1:11">
      <c r="A27" s="8"/>
      <c r="B27" s="9"/>
      <c r="C27" s="10">
        <f t="shared" si="5"/>
        <v>2031</v>
      </c>
      <c r="D27" s="8"/>
      <c r="E27" s="8"/>
      <c r="F27" s="11"/>
      <c r="G27" s="10"/>
      <c r="H27" s="10">
        <f t="shared" si="6"/>
        <v>0</v>
      </c>
      <c r="I27" s="10"/>
      <c r="J27" s="10">
        <f t="shared" si="7"/>
        <v>2031</v>
      </c>
      <c r="K27" s="23"/>
    </row>
    <row r="28" spans="1:11">
      <c r="A28" s="8"/>
      <c r="B28" s="9"/>
      <c r="C28" s="10">
        <f t="shared" si="5"/>
        <v>2031</v>
      </c>
      <c r="D28" s="8"/>
      <c r="E28" s="8"/>
      <c r="F28" s="11"/>
      <c r="G28" s="10"/>
      <c r="H28" s="10">
        <f t="shared" si="6"/>
        <v>0</v>
      </c>
      <c r="I28" s="10"/>
      <c r="J28" s="10">
        <f t="shared" si="7"/>
        <v>2031</v>
      </c>
      <c r="K28" s="23"/>
    </row>
    <row r="29" spans="1:11">
      <c r="A29" s="8"/>
      <c r="B29" s="9"/>
      <c r="C29" s="10">
        <f t="shared" si="5"/>
        <v>2031</v>
      </c>
      <c r="D29" s="8"/>
      <c r="E29" s="8"/>
      <c r="F29" s="11"/>
      <c r="G29" s="10"/>
      <c r="H29" s="10">
        <f t="shared" si="6"/>
        <v>0</v>
      </c>
      <c r="I29" s="10"/>
      <c r="J29" s="10">
        <f t="shared" si="7"/>
        <v>2031</v>
      </c>
      <c r="K29" s="23"/>
    </row>
    <row r="30" spans="1:11">
      <c r="A30" s="8"/>
      <c r="B30" s="9"/>
      <c r="C30" s="10">
        <f t="shared" si="5"/>
        <v>2031</v>
      </c>
      <c r="D30" s="8"/>
      <c r="E30" s="8"/>
      <c r="F30" s="11"/>
      <c r="G30" s="10"/>
      <c r="H30" s="10">
        <f t="shared" si="6"/>
        <v>0</v>
      </c>
      <c r="I30" s="10"/>
      <c r="J30" s="10">
        <f t="shared" si="7"/>
        <v>2031</v>
      </c>
      <c r="K30" s="23"/>
    </row>
    <row r="31" spans="1:11">
      <c r="A31" s="8"/>
      <c r="B31" s="9"/>
      <c r="C31" s="10">
        <f t="shared" si="5"/>
        <v>2031</v>
      </c>
      <c r="D31" s="8"/>
      <c r="E31" s="8"/>
      <c r="F31" s="11"/>
      <c r="G31" s="10"/>
      <c r="H31" s="10">
        <f t="shared" si="6"/>
        <v>0</v>
      </c>
      <c r="I31" s="10"/>
      <c r="J31" s="10">
        <f t="shared" si="7"/>
        <v>2031</v>
      </c>
      <c r="K31" s="23"/>
    </row>
    <row r="32" spans="1:11">
      <c r="A32" s="11"/>
      <c r="B32" s="9"/>
      <c r="C32" s="10">
        <f t="shared" si="5"/>
        <v>2031</v>
      </c>
      <c r="D32" s="8"/>
      <c r="E32" s="8"/>
      <c r="F32" s="11"/>
      <c r="G32" s="10"/>
      <c r="H32" s="10">
        <f t="shared" si="6"/>
        <v>0</v>
      </c>
      <c r="I32" s="10"/>
      <c r="J32" s="10">
        <f t="shared" si="7"/>
        <v>2031</v>
      </c>
      <c r="K32" s="23"/>
    </row>
    <row r="33" spans="1:11">
      <c r="A33" s="11"/>
      <c r="B33" s="9"/>
      <c r="C33" s="10">
        <f t="shared" si="5"/>
        <v>2031</v>
      </c>
      <c r="D33" s="8"/>
      <c r="E33" s="8"/>
      <c r="F33" s="11"/>
      <c r="G33" s="10"/>
      <c r="H33" s="10">
        <f t="shared" si="6"/>
        <v>0</v>
      </c>
      <c r="I33" s="10"/>
      <c r="J33" s="10">
        <f t="shared" si="7"/>
        <v>2031</v>
      </c>
      <c r="K33" s="23"/>
    </row>
    <row r="34" spans="1:11">
      <c r="A34" s="11"/>
      <c r="B34" s="9"/>
      <c r="C34" s="10">
        <f t="shared" si="5"/>
        <v>2031</v>
      </c>
      <c r="D34" s="8"/>
      <c r="E34" s="8"/>
      <c r="F34" s="11"/>
      <c r="G34" s="10"/>
      <c r="H34" s="10">
        <f t="shared" si="6"/>
        <v>0</v>
      </c>
      <c r="I34" s="10"/>
      <c r="J34" s="10">
        <f t="shared" si="7"/>
        <v>2031</v>
      </c>
      <c r="K34" s="23"/>
    </row>
    <row r="35" spans="1:11">
      <c r="A35" s="11"/>
      <c r="B35" s="9"/>
      <c r="C35" s="10">
        <f t="shared" si="5"/>
        <v>2031</v>
      </c>
      <c r="D35" s="8"/>
      <c r="E35" s="8"/>
      <c r="F35" s="11"/>
      <c r="G35" s="10"/>
      <c r="H35" s="10">
        <f t="shared" si="6"/>
        <v>0</v>
      </c>
      <c r="I35" s="10"/>
      <c r="J35" s="10">
        <f t="shared" si="7"/>
        <v>2031</v>
      </c>
      <c r="K35" s="23"/>
    </row>
    <row r="36" spans="1:11">
      <c r="A36" s="11"/>
      <c r="B36" s="9"/>
      <c r="C36" s="10">
        <f t="shared" si="5"/>
        <v>2031</v>
      </c>
      <c r="D36" s="8"/>
      <c r="E36" s="8"/>
      <c r="F36" s="11"/>
      <c r="G36" s="10"/>
      <c r="H36" s="10">
        <f t="shared" si="6"/>
        <v>0</v>
      </c>
      <c r="I36" s="10"/>
      <c r="J36" s="10">
        <f t="shared" si="7"/>
        <v>2031</v>
      </c>
      <c r="K36" s="23"/>
    </row>
    <row r="37" spans="1:11">
      <c r="A37" s="11"/>
      <c r="B37" s="9"/>
      <c r="C37" s="10">
        <f t="shared" si="5"/>
        <v>2031</v>
      </c>
      <c r="D37" s="8"/>
      <c r="E37" s="8"/>
      <c r="F37" s="11"/>
      <c r="G37" s="10"/>
      <c r="H37" s="10">
        <f t="shared" si="6"/>
        <v>0</v>
      </c>
      <c r="I37" s="10"/>
      <c r="J37" s="10">
        <f t="shared" si="7"/>
        <v>2031</v>
      </c>
      <c r="K37" s="23"/>
    </row>
    <row r="38" spans="1:11">
      <c r="A38" s="11"/>
      <c r="B38" s="9"/>
      <c r="C38" s="10">
        <f t="shared" si="5"/>
        <v>2031</v>
      </c>
      <c r="D38" s="8"/>
      <c r="E38" s="8"/>
      <c r="F38" s="11"/>
      <c r="G38" s="10"/>
      <c r="H38" s="10">
        <f t="shared" si="6"/>
        <v>0</v>
      </c>
      <c r="I38" s="10"/>
      <c r="J38" s="10">
        <f t="shared" si="7"/>
        <v>2031</v>
      </c>
      <c r="K38" s="23"/>
    </row>
    <row r="39" spans="1:11">
      <c r="A39" s="11"/>
      <c r="B39" s="9"/>
      <c r="C39" s="10">
        <f t="shared" si="5"/>
        <v>2031</v>
      </c>
      <c r="D39" s="8"/>
      <c r="E39" s="8"/>
      <c r="F39" s="11"/>
      <c r="G39" s="10"/>
      <c r="H39" s="10">
        <f t="shared" si="6"/>
        <v>0</v>
      </c>
      <c r="I39" s="10"/>
      <c r="J39" s="10">
        <f t="shared" si="7"/>
        <v>2031</v>
      </c>
      <c r="K39" s="23"/>
    </row>
    <row r="40" spans="1:11">
      <c r="A40" s="11"/>
      <c r="B40" s="9"/>
      <c r="C40" s="10">
        <f t="shared" si="5"/>
        <v>2031</v>
      </c>
      <c r="D40" s="8"/>
      <c r="E40" s="8"/>
      <c r="F40" s="11"/>
      <c r="G40" s="10"/>
      <c r="H40" s="10">
        <f t="shared" si="6"/>
        <v>0</v>
      </c>
      <c r="I40" s="10"/>
      <c r="J40" s="10">
        <f t="shared" si="7"/>
        <v>2031</v>
      </c>
      <c r="K40" s="23"/>
    </row>
    <row r="41" spans="1:11">
      <c r="A41" s="11"/>
      <c r="B41" s="9"/>
      <c r="C41" s="10">
        <f t="shared" si="5"/>
        <v>2031</v>
      </c>
      <c r="D41" s="8"/>
      <c r="E41" s="8"/>
      <c r="F41" s="11"/>
      <c r="G41" s="10"/>
      <c r="H41" s="10">
        <f t="shared" si="6"/>
        <v>0</v>
      </c>
      <c r="I41" s="10"/>
      <c r="J41" s="10">
        <f t="shared" si="7"/>
        <v>2031</v>
      </c>
      <c r="K41" s="23"/>
    </row>
    <row r="42" spans="1:11">
      <c r="A42" s="11"/>
      <c r="B42" s="9"/>
      <c r="C42" s="10">
        <f t="shared" si="5"/>
        <v>2031</v>
      </c>
      <c r="D42" s="8"/>
      <c r="E42" s="8"/>
      <c r="F42" s="11"/>
      <c r="G42" s="10"/>
      <c r="H42" s="10">
        <f t="shared" si="6"/>
        <v>0</v>
      </c>
      <c r="I42" s="10"/>
      <c r="J42" s="10">
        <f t="shared" si="7"/>
        <v>2031</v>
      </c>
      <c r="K42" s="23"/>
    </row>
    <row r="43" spans="1:11">
      <c r="A43" s="11"/>
      <c r="B43" s="9"/>
      <c r="C43" s="10">
        <f t="shared" si="5"/>
        <v>2031</v>
      </c>
      <c r="D43" s="8"/>
      <c r="E43" s="8"/>
      <c r="F43" s="11"/>
      <c r="G43" s="10"/>
      <c r="H43" s="10">
        <f t="shared" si="6"/>
        <v>0</v>
      </c>
      <c r="I43" s="10"/>
      <c r="J43" s="10">
        <f t="shared" si="7"/>
        <v>2031</v>
      </c>
      <c r="K43" s="23"/>
    </row>
    <row r="44" spans="1:11">
      <c r="A44" s="11"/>
      <c r="B44" s="9"/>
      <c r="C44" s="10">
        <f t="shared" si="5"/>
        <v>2031</v>
      </c>
      <c r="D44" s="8"/>
      <c r="E44" s="8"/>
      <c r="F44" s="11"/>
      <c r="G44" s="10"/>
      <c r="H44" s="10">
        <f t="shared" si="6"/>
        <v>0</v>
      </c>
      <c r="I44" s="10"/>
      <c r="J44" s="10">
        <f t="shared" si="7"/>
        <v>2031</v>
      </c>
      <c r="K44" s="23"/>
    </row>
    <row r="45" spans="1:11">
      <c r="A45" s="11">
        <v>45</v>
      </c>
      <c r="B45" s="9"/>
      <c r="C45" s="10">
        <f t="shared" si="5"/>
        <v>2031</v>
      </c>
      <c r="D45" s="8"/>
      <c r="E45" s="8"/>
      <c r="F45" s="11"/>
      <c r="G45" s="10"/>
      <c r="H45" s="10">
        <f t="shared" si="6"/>
        <v>0</v>
      </c>
      <c r="I45" s="10"/>
      <c r="J45" s="10">
        <f t="shared" si="7"/>
        <v>2031</v>
      </c>
      <c r="K45" s="23"/>
    </row>
    <row r="46" spans="1:11">
      <c r="A46" s="11">
        <v>46</v>
      </c>
      <c r="B46" s="9"/>
      <c r="C46" s="10">
        <f t="shared" si="5"/>
        <v>2031</v>
      </c>
      <c r="D46" s="8"/>
      <c r="E46" s="8"/>
      <c r="F46" s="11"/>
      <c r="G46" s="10"/>
      <c r="H46" s="10">
        <f t="shared" si="6"/>
        <v>0</v>
      </c>
      <c r="I46" s="10"/>
      <c r="J46" s="10">
        <f t="shared" si="7"/>
        <v>2031</v>
      </c>
      <c r="K46" s="23"/>
    </row>
    <row r="47" spans="1:11">
      <c r="A47" s="11">
        <v>47</v>
      </c>
      <c r="B47" s="9"/>
      <c r="C47" s="10">
        <f t="shared" si="5"/>
        <v>2031</v>
      </c>
      <c r="D47" s="8"/>
      <c r="E47" s="8"/>
      <c r="F47" s="11"/>
      <c r="G47" s="10"/>
      <c r="H47" s="10">
        <f t="shared" si="6"/>
        <v>0</v>
      </c>
      <c r="I47" s="10"/>
      <c r="J47" s="10">
        <f t="shared" si="7"/>
        <v>2031</v>
      </c>
      <c r="K47" s="23"/>
    </row>
    <row r="48" spans="1:11">
      <c r="A48" s="11">
        <v>48</v>
      </c>
      <c r="B48" s="9"/>
      <c r="C48" s="10">
        <f t="shared" si="5"/>
        <v>2031</v>
      </c>
      <c r="D48" s="8"/>
      <c r="E48" s="8"/>
      <c r="F48" s="11"/>
      <c r="G48" s="10"/>
      <c r="H48" s="10">
        <f t="shared" si="6"/>
        <v>0</v>
      </c>
      <c r="I48" s="10"/>
      <c r="J48" s="10">
        <f t="shared" si="7"/>
        <v>2031</v>
      </c>
      <c r="K48" s="23"/>
    </row>
    <row r="49" spans="1:11">
      <c r="A49" s="11">
        <v>49</v>
      </c>
      <c r="B49" s="9"/>
      <c r="C49" s="10">
        <f t="shared" si="5"/>
        <v>2031</v>
      </c>
      <c r="D49" s="8"/>
      <c r="E49" s="8"/>
      <c r="F49" s="11"/>
      <c r="G49" s="10"/>
      <c r="H49" s="10">
        <f t="shared" si="6"/>
        <v>0</v>
      </c>
      <c r="I49" s="10"/>
      <c r="J49" s="10">
        <f t="shared" si="7"/>
        <v>2031</v>
      </c>
      <c r="K49" s="23"/>
    </row>
    <row r="50" spans="1:11">
      <c r="A50" s="11">
        <v>50</v>
      </c>
      <c r="B50" s="9"/>
      <c r="C50" s="10">
        <f t="shared" si="5"/>
        <v>2031</v>
      </c>
      <c r="D50" s="8"/>
      <c r="E50" s="8"/>
      <c r="F50" s="11"/>
      <c r="G50" s="10"/>
      <c r="H50" s="10">
        <f t="shared" si="6"/>
        <v>0</v>
      </c>
      <c r="I50" s="10"/>
      <c r="J50" s="10">
        <f t="shared" si="7"/>
        <v>2031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2031</v>
      </c>
      <c r="I51" s="20">
        <f>SUM(I1:I50)</f>
        <v>0</v>
      </c>
      <c r="J51" s="20">
        <f>H51-I51</f>
        <v>2031</v>
      </c>
      <c r="K51" s="25"/>
    </row>
  </sheetData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Q47" sqref="Q47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25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T49" sqref="T49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O31" sqref="O31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N49" sqref="N49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A51" sqref="A51:IV51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A51" sqref="A51:IV51"/>
    </sheetView>
  </sheetViews>
  <sheetFormatPr defaultRowHeight="14.25"/>
  <cols>
    <col min="1" max="1" width="21.25" style="4" customWidth="1"/>
    <col min="2" max="2" width="10" style="26" customWidth="1"/>
    <col min="3" max="3" width="11.5" style="65" customWidth="1"/>
    <col min="4" max="4" width="23.75" style="4" customWidth="1"/>
    <col min="5" max="5" width="7.125" style="4" customWidth="1"/>
    <col min="6" max="6" width="9" style="4" customWidth="1"/>
    <col min="7" max="7" width="11.25" style="65" customWidth="1"/>
    <col min="8" max="8" width="13.75" style="65" customWidth="1"/>
    <col min="9" max="9" width="10.375" style="65" customWidth="1"/>
    <col min="10" max="10" width="14.125" style="65" customWidth="1"/>
    <col min="11" max="12" width="9" style="109" customWidth="1"/>
    <col min="13" max="16384" width="9" style="109"/>
  </cols>
  <sheetData>
    <row r="1" spans="1:11" ht="20.25">
      <c r="A1" s="429" t="s">
        <v>755</v>
      </c>
      <c r="B1" s="438"/>
      <c r="C1" s="404"/>
      <c r="D1" s="429"/>
      <c r="E1" s="429"/>
      <c r="F1" s="429"/>
      <c r="G1" s="404"/>
      <c r="H1" s="404"/>
      <c r="I1" s="404"/>
      <c r="J1" s="404"/>
    </row>
    <row r="2" spans="1:11" s="120" customFormat="1" ht="12">
      <c r="A2" s="510" t="s">
        <v>1</v>
      </c>
      <c r="B2" s="511" t="s">
        <v>331</v>
      </c>
      <c r="C2" s="512" t="s">
        <v>356</v>
      </c>
      <c r="D2" s="510" t="s">
        <v>332</v>
      </c>
      <c r="E2" s="121" t="s">
        <v>333</v>
      </c>
      <c r="F2" s="508" t="s">
        <v>334</v>
      </c>
      <c r="G2" s="509"/>
      <c r="H2" s="509"/>
      <c r="I2" s="122" t="s">
        <v>329</v>
      </c>
      <c r="J2" s="512" t="s">
        <v>335</v>
      </c>
      <c r="K2" s="513" t="s">
        <v>396</v>
      </c>
    </row>
    <row r="3" spans="1:11">
      <c r="A3" s="415"/>
      <c r="B3" s="448"/>
      <c r="C3" s="413"/>
      <c r="D3" s="415"/>
      <c r="E3" s="36"/>
      <c r="F3" s="8" t="s">
        <v>336</v>
      </c>
      <c r="G3" s="69" t="s">
        <v>337</v>
      </c>
      <c r="H3" s="69" t="s">
        <v>338</v>
      </c>
      <c r="I3" s="69" t="s">
        <v>338</v>
      </c>
      <c r="J3" s="413"/>
      <c r="K3" s="514"/>
    </row>
    <row r="4" spans="1:11">
      <c r="A4" s="8" t="s">
        <v>756</v>
      </c>
      <c r="B4" s="12">
        <v>44251</v>
      </c>
      <c r="C4" s="69">
        <v>0</v>
      </c>
      <c r="D4" s="8" t="s">
        <v>757</v>
      </c>
      <c r="E4" s="8">
        <v>60</v>
      </c>
      <c r="F4" s="8">
        <v>67</v>
      </c>
      <c r="G4" s="69">
        <v>360</v>
      </c>
      <c r="H4" s="69">
        <f>F4*G4</f>
        <v>24120</v>
      </c>
      <c r="I4" s="69"/>
      <c r="J4" s="69">
        <f t="shared" ref="J4:J50" si="0">C4+H4-I4</f>
        <v>24120</v>
      </c>
      <c r="K4" s="116"/>
    </row>
    <row r="5" spans="1:11">
      <c r="A5" s="8" t="s">
        <v>758</v>
      </c>
      <c r="B5" s="12">
        <v>44276</v>
      </c>
      <c r="C5" s="69">
        <f>J4</f>
        <v>24120</v>
      </c>
      <c r="D5" s="8" t="s">
        <v>759</v>
      </c>
      <c r="E5" s="8">
        <v>60</v>
      </c>
      <c r="F5" s="8">
        <v>70</v>
      </c>
      <c r="G5" s="69">
        <v>360</v>
      </c>
      <c r="H5" s="69">
        <f>F5*G5</f>
        <v>25200</v>
      </c>
      <c r="I5" s="69"/>
      <c r="J5" s="69">
        <f t="shared" si="0"/>
        <v>49320</v>
      </c>
      <c r="K5" s="116"/>
    </row>
    <row r="6" spans="1:11">
      <c r="A6" s="8" t="s">
        <v>760</v>
      </c>
      <c r="B6" s="12">
        <v>44312</v>
      </c>
      <c r="C6" s="69">
        <f t="shared" ref="C6:C24" si="1">J5</f>
        <v>49320</v>
      </c>
      <c r="D6" s="8" t="s">
        <v>490</v>
      </c>
      <c r="E6" s="8">
        <v>60</v>
      </c>
      <c r="F6" s="8">
        <v>34</v>
      </c>
      <c r="G6" s="69">
        <v>360</v>
      </c>
      <c r="H6" s="69">
        <f t="shared" ref="H6:H16" si="2">F6*G6</f>
        <v>12240</v>
      </c>
      <c r="I6" s="69"/>
      <c r="J6" s="69">
        <f t="shared" si="0"/>
        <v>61560</v>
      </c>
      <c r="K6" s="116"/>
    </row>
    <row r="7" spans="1:11">
      <c r="A7" s="8"/>
      <c r="B7" s="12"/>
      <c r="C7" s="69">
        <f t="shared" si="1"/>
        <v>61560</v>
      </c>
      <c r="D7" s="8"/>
      <c r="E7" s="8"/>
      <c r="F7" s="8"/>
      <c r="G7" s="69"/>
      <c r="H7" s="69">
        <f t="shared" si="2"/>
        <v>0</v>
      </c>
      <c r="I7" s="69"/>
      <c r="J7" s="69">
        <f t="shared" si="0"/>
        <v>61560</v>
      </c>
      <c r="K7" s="116"/>
    </row>
    <row r="8" spans="1:11">
      <c r="A8" s="8"/>
      <c r="B8" s="12"/>
      <c r="C8" s="69">
        <f t="shared" si="1"/>
        <v>61560</v>
      </c>
      <c r="D8" s="8"/>
      <c r="E8" s="8"/>
      <c r="F8" s="8"/>
      <c r="G8" s="69"/>
      <c r="H8" s="69">
        <f t="shared" si="2"/>
        <v>0</v>
      </c>
      <c r="I8" s="69"/>
      <c r="J8" s="69">
        <f t="shared" si="0"/>
        <v>61560</v>
      </c>
      <c r="K8" s="116"/>
    </row>
    <row r="9" spans="1:11">
      <c r="A9" s="8"/>
      <c r="B9" s="12"/>
      <c r="C9" s="69">
        <f t="shared" si="1"/>
        <v>61560</v>
      </c>
      <c r="D9" s="8"/>
      <c r="E9" s="8"/>
      <c r="F9" s="8"/>
      <c r="G9" s="69"/>
      <c r="H9" s="69">
        <f t="shared" si="2"/>
        <v>0</v>
      </c>
      <c r="I9" s="69"/>
      <c r="J9" s="69">
        <f t="shared" si="0"/>
        <v>61560</v>
      </c>
      <c r="K9" s="116"/>
    </row>
    <row r="10" spans="1:11">
      <c r="A10" s="8"/>
      <c r="B10" s="12"/>
      <c r="C10" s="69">
        <f t="shared" si="1"/>
        <v>61560</v>
      </c>
      <c r="D10" s="8"/>
      <c r="E10" s="8"/>
      <c r="F10" s="8"/>
      <c r="G10" s="69"/>
      <c r="H10" s="69">
        <f t="shared" si="2"/>
        <v>0</v>
      </c>
      <c r="I10" s="69"/>
      <c r="J10" s="69">
        <f t="shared" si="0"/>
        <v>61560</v>
      </c>
      <c r="K10" s="116"/>
    </row>
    <row r="11" spans="1:11">
      <c r="A11" s="8"/>
      <c r="B11" s="12"/>
      <c r="C11" s="69">
        <f t="shared" si="1"/>
        <v>61560</v>
      </c>
      <c r="D11" s="8"/>
      <c r="E11" s="8"/>
      <c r="F11" s="8"/>
      <c r="G11" s="69"/>
      <c r="H11" s="69">
        <f t="shared" si="2"/>
        <v>0</v>
      </c>
      <c r="I11" s="69"/>
      <c r="J11" s="69">
        <f t="shared" si="0"/>
        <v>61560</v>
      </c>
      <c r="K11" s="116"/>
    </row>
    <row r="12" spans="1:11">
      <c r="A12" s="8"/>
      <c r="B12" s="12"/>
      <c r="C12" s="69">
        <f t="shared" si="1"/>
        <v>61560</v>
      </c>
      <c r="D12" s="8"/>
      <c r="E12" s="8"/>
      <c r="F12" s="8"/>
      <c r="G12" s="69"/>
      <c r="H12" s="69">
        <f t="shared" si="2"/>
        <v>0</v>
      </c>
      <c r="I12" s="69"/>
      <c r="J12" s="69">
        <f t="shared" si="0"/>
        <v>61560</v>
      </c>
      <c r="K12" s="116"/>
    </row>
    <row r="13" spans="1:11">
      <c r="A13" s="8"/>
      <c r="B13" s="12"/>
      <c r="C13" s="69">
        <f t="shared" si="1"/>
        <v>61560</v>
      </c>
      <c r="D13" s="8"/>
      <c r="E13" s="8"/>
      <c r="F13" s="8"/>
      <c r="G13" s="69"/>
      <c r="H13" s="69">
        <f t="shared" si="2"/>
        <v>0</v>
      </c>
      <c r="I13" s="69"/>
      <c r="J13" s="69">
        <f t="shared" si="0"/>
        <v>61560</v>
      </c>
      <c r="K13" s="116"/>
    </row>
    <row r="14" spans="1:11">
      <c r="A14" s="8"/>
      <c r="B14" s="12"/>
      <c r="C14" s="69">
        <f t="shared" si="1"/>
        <v>61560</v>
      </c>
      <c r="D14" s="8"/>
      <c r="E14" s="8"/>
      <c r="F14" s="8"/>
      <c r="G14" s="69"/>
      <c r="H14" s="69">
        <f t="shared" si="2"/>
        <v>0</v>
      </c>
      <c r="I14" s="69"/>
      <c r="J14" s="69">
        <f t="shared" si="0"/>
        <v>61560</v>
      </c>
      <c r="K14" s="116"/>
    </row>
    <row r="15" spans="1:11">
      <c r="A15" s="8"/>
      <c r="B15" s="12"/>
      <c r="C15" s="69">
        <f t="shared" si="1"/>
        <v>61560</v>
      </c>
      <c r="D15" s="8"/>
      <c r="E15" s="8"/>
      <c r="F15" s="8"/>
      <c r="G15" s="69"/>
      <c r="H15" s="69">
        <f t="shared" si="2"/>
        <v>0</v>
      </c>
      <c r="I15" s="69"/>
      <c r="J15" s="69">
        <f t="shared" si="0"/>
        <v>61560</v>
      </c>
      <c r="K15" s="116"/>
    </row>
    <row r="16" spans="1:11">
      <c r="A16" s="8"/>
      <c r="B16" s="12"/>
      <c r="C16" s="69">
        <f t="shared" si="1"/>
        <v>61560</v>
      </c>
      <c r="D16" s="8"/>
      <c r="E16" s="8"/>
      <c r="F16" s="8"/>
      <c r="G16" s="69"/>
      <c r="H16" s="69">
        <f t="shared" si="2"/>
        <v>0</v>
      </c>
      <c r="I16" s="69"/>
      <c r="J16" s="69">
        <f t="shared" si="0"/>
        <v>61560</v>
      </c>
      <c r="K16" s="116"/>
    </row>
    <row r="17" spans="1:11">
      <c r="A17" s="8"/>
      <c r="B17" s="12"/>
      <c r="C17" s="69">
        <f t="shared" si="1"/>
        <v>61560</v>
      </c>
      <c r="D17" s="8"/>
      <c r="E17" s="8"/>
      <c r="F17" s="8"/>
      <c r="G17" s="69"/>
      <c r="H17" s="69">
        <f t="shared" ref="H17:H41" si="3">F17*G17</f>
        <v>0</v>
      </c>
      <c r="I17" s="69"/>
      <c r="J17" s="69">
        <f t="shared" si="0"/>
        <v>61560</v>
      </c>
      <c r="K17" s="116"/>
    </row>
    <row r="18" spans="1:11">
      <c r="A18" s="8"/>
      <c r="B18" s="12"/>
      <c r="C18" s="69">
        <f t="shared" si="1"/>
        <v>61560</v>
      </c>
      <c r="D18" s="8"/>
      <c r="E18" s="8"/>
      <c r="F18" s="8"/>
      <c r="G18" s="69"/>
      <c r="H18" s="69">
        <f t="shared" si="3"/>
        <v>0</v>
      </c>
      <c r="I18" s="69"/>
      <c r="J18" s="69">
        <f t="shared" si="0"/>
        <v>61560</v>
      </c>
      <c r="K18" s="116"/>
    </row>
    <row r="19" spans="1:11">
      <c r="A19" s="8"/>
      <c r="B19" s="12"/>
      <c r="C19" s="69">
        <f t="shared" si="1"/>
        <v>61560</v>
      </c>
      <c r="D19" s="8"/>
      <c r="E19" s="8"/>
      <c r="F19" s="8"/>
      <c r="G19" s="69"/>
      <c r="H19" s="69">
        <f t="shared" si="3"/>
        <v>0</v>
      </c>
      <c r="I19" s="69"/>
      <c r="J19" s="69">
        <f t="shared" si="0"/>
        <v>61560</v>
      </c>
      <c r="K19" s="116"/>
    </row>
    <row r="20" spans="1:11">
      <c r="A20" s="8"/>
      <c r="B20" s="12"/>
      <c r="C20" s="69">
        <f t="shared" si="1"/>
        <v>61560</v>
      </c>
      <c r="D20" s="8"/>
      <c r="E20" s="8"/>
      <c r="F20" s="8"/>
      <c r="G20" s="69"/>
      <c r="H20" s="69">
        <f t="shared" si="3"/>
        <v>0</v>
      </c>
      <c r="I20" s="69"/>
      <c r="J20" s="69">
        <f t="shared" si="0"/>
        <v>61560</v>
      </c>
      <c r="K20" s="116"/>
    </row>
    <row r="21" spans="1:11">
      <c r="A21" s="8"/>
      <c r="B21" s="12"/>
      <c r="C21" s="69">
        <f t="shared" si="1"/>
        <v>61560</v>
      </c>
      <c r="D21" s="8"/>
      <c r="E21" s="8"/>
      <c r="F21" s="8"/>
      <c r="G21" s="69"/>
      <c r="H21" s="69">
        <f t="shared" si="3"/>
        <v>0</v>
      </c>
      <c r="I21" s="69"/>
      <c r="J21" s="69">
        <f t="shared" si="0"/>
        <v>61560</v>
      </c>
      <c r="K21" s="116"/>
    </row>
    <row r="22" spans="1:11">
      <c r="A22" s="8"/>
      <c r="B22" s="12"/>
      <c r="C22" s="69">
        <f t="shared" si="1"/>
        <v>61560</v>
      </c>
      <c r="D22" s="8"/>
      <c r="E22" s="8"/>
      <c r="F22" s="8"/>
      <c r="G22" s="69"/>
      <c r="H22" s="69">
        <f t="shared" si="3"/>
        <v>0</v>
      </c>
      <c r="I22" s="69"/>
      <c r="J22" s="69">
        <f t="shared" si="0"/>
        <v>61560</v>
      </c>
      <c r="K22" s="116"/>
    </row>
    <row r="23" spans="1:11">
      <c r="A23" s="8"/>
      <c r="B23" s="12"/>
      <c r="C23" s="69">
        <f t="shared" si="1"/>
        <v>61560</v>
      </c>
      <c r="D23" s="8"/>
      <c r="E23" s="8"/>
      <c r="F23" s="8"/>
      <c r="G23" s="69"/>
      <c r="H23" s="69">
        <f t="shared" si="3"/>
        <v>0</v>
      </c>
      <c r="I23" s="69"/>
      <c r="J23" s="69">
        <f t="shared" si="0"/>
        <v>61560</v>
      </c>
      <c r="K23" s="116"/>
    </row>
    <row r="24" spans="1:11">
      <c r="A24" s="8"/>
      <c r="B24" s="12"/>
      <c r="C24" s="69">
        <f t="shared" si="1"/>
        <v>61560</v>
      </c>
      <c r="D24" s="8"/>
      <c r="E24" s="8"/>
      <c r="F24" s="8"/>
      <c r="G24" s="69"/>
      <c r="H24" s="69">
        <f t="shared" si="3"/>
        <v>0</v>
      </c>
      <c r="I24" s="69"/>
      <c r="J24" s="69">
        <f t="shared" si="0"/>
        <v>61560</v>
      </c>
      <c r="K24" s="116"/>
    </row>
    <row r="25" spans="1:11">
      <c r="A25" s="8"/>
      <c r="B25" s="12"/>
      <c r="C25" s="69">
        <f t="shared" ref="C25:C50" si="4">J24</f>
        <v>61560</v>
      </c>
      <c r="D25" s="8"/>
      <c r="E25" s="8"/>
      <c r="F25" s="8"/>
      <c r="G25" s="69"/>
      <c r="H25" s="69">
        <f t="shared" si="3"/>
        <v>0</v>
      </c>
      <c r="I25" s="69"/>
      <c r="J25" s="69">
        <f t="shared" si="0"/>
        <v>61560</v>
      </c>
      <c r="K25" s="116"/>
    </row>
    <row r="26" spans="1:11">
      <c r="A26" s="8"/>
      <c r="B26" s="12"/>
      <c r="C26" s="69">
        <f t="shared" si="4"/>
        <v>61560</v>
      </c>
      <c r="D26" s="8"/>
      <c r="E26" s="8"/>
      <c r="F26" s="8"/>
      <c r="G26" s="69"/>
      <c r="H26" s="69">
        <f t="shared" si="3"/>
        <v>0</v>
      </c>
      <c r="I26" s="69"/>
      <c r="J26" s="69">
        <f t="shared" si="0"/>
        <v>61560</v>
      </c>
      <c r="K26" s="116"/>
    </row>
    <row r="27" spans="1:11">
      <c r="A27" s="8"/>
      <c r="B27" s="12"/>
      <c r="C27" s="69">
        <f t="shared" si="4"/>
        <v>61560</v>
      </c>
      <c r="D27" s="8"/>
      <c r="E27" s="8"/>
      <c r="F27" s="8"/>
      <c r="G27" s="69"/>
      <c r="H27" s="69">
        <f t="shared" si="3"/>
        <v>0</v>
      </c>
      <c r="I27" s="69"/>
      <c r="J27" s="69">
        <f t="shared" si="0"/>
        <v>61560</v>
      </c>
      <c r="K27" s="116"/>
    </row>
    <row r="28" spans="1:11">
      <c r="A28" s="8"/>
      <c r="B28" s="12"/>
      <c r="C28" s="69">
        <f t="shared" si="4"/>
        <v>61560</v>
      </c>
      <c r="D28" s="8"/>
      <c r="E28" s="8"/>
      <c r="F28" s="8"/>
      <c r="G28" s="69"/>
      <c r="H28" s="69">
        <f t="shared" si="3"/>
        <v>0</v>
      </c>
      <c r="I28" s="69"/>
      <c r="J28" s="69">
        <f t="shared" si="0"/>
        <v>61560</v>
      </c>
      <c r="K28" s="116"/>
    </row>
    <row r="29" spans="1:11">
      <c r="A29" s="8"/>
      <c r="B29" s="12"/>
      <c r="C29" s="69">
        <f t="shared" si="4"/>
        <v>61560</v>
      </c>
      <c r="D29" s="8"/>
      <c r="E29" s="8"/>
      <c r="F29" s="8"/>
      <c r="G29" s="69"/>
      <c r="H29" s="69">
        <f t="shared" si="3"/>
        <v>0</v>
      </c>
      <c r="I29" s="69"/>
      <c r="J29" s="69">
        <f t="shared" si="0"/>
        <v>61560</v>
      </c>
      <c r="K29" s="116"/>
    </row>
    <row r="30" spans="1:11">
      <c r="A30" s="8"/>
      <c r="B30" s="12"/>
      <c r="C30" s="69">
        <f t="shared" si="4"/>
        <v>61560</v>
      </c>
      <c r="D30" s="8"/>
      <c r="E30" s="8"/>
      <c r="F30" s="8"/>
      <c r="G30" s="69"/>
      <c r="H30" s="69">
        <f t="shared" si="3"/>
        <v>0</v>
      </c>
      <c r="I30" s="69"/>
      <c r="J30" s="69">
        <f t="shared" si="0"/>
        <v>61560</v>
      </c>
      <c r="K30" s="116"/>
    </row>
    <row r="31" spans="1:11">
      <c r="A31" s="8"/>
      <c r="B31" s="12"/>
      <c r="C31" s="69">
        <f t="shared" si="4"/>
        <v>61560</v>
      </c>
      <c r="D31" s="8"/>
      <c r="E31" s="8"/>
      <c r="F31" s="8"/>
      <c r="G31" s="69"/>
      <c r="H31" s="69">
        <f t="shared" si="3"/>
        <v>0</v>
      </c>
      <c r="I31" s="69"/>
      <c r="J31" s="69">
        <f t="shared" si="0"/>
        <v>61560</v>
      </c>
      <c r="K31" s="116"/>
    </row>
    <row r="32" spans="1:11">
      <c r="A32" s="8"/>
      <c r="B32" s="12"/>
      <c r="C32" s="69">
        <f t="shared" si="4"/>
        <v>61560</v>
      </c>
      <c r="D32" s="8"/>
      <c r="E32" s="8"/>
      <c r="F32" s="8"/>
      <c r="G32" s="69"/>
      <c r="H32" s="69">
        <f t="shared" si="3"/>
        <v>0</v>
      </c>
      <c r="I32" s="69"/>
      <c r="J32" s="69">
        <f t="shared" si="0"/>
        <v>61560</v>
      </c>
      <c r="K32" s="116"/>
    </row>
    <row r="33" spans="1:11">
      <c r="A33" s="8"/>
      <c r="B33" s="12"/>
      <c r="C33" s="69">
        <f t="shared" si="4"/>
        <v>61560</v>
      </c>
      <c r="D33" s="8"/>
      <c r="E33" s="8"/>
      <c r="F33" s="8"/>
      <c r="G33" s="69"/>
      <c r="H33" s="69">
        <f t="shared" si="3"/>
        <v>0</v>
      </c>
      <c r="I33" s="69"/>
      <c r="J33" s="69">
        <f t="shared" si="0"/>
        <v>61560</v>
      </c>
      <c r="K33" s="116"/>
    </row>
    <row r="34" spans="1:11">
      <c r="A34" s="8"/>
      <c r="B34" s="12"/>
      <c r="C34" s="69">
        <f t="shared" si="4"/>
        <v>61560</v>
      </c>
      <c r="D34" s="8"/>
      <c r="E34" s="8"/>
      <c r="F34" s="8"/>
      <c r="G34" s="69"/>
      <c r="H34" s="69">
        <f t="shared" si="3"/>
        <v>0</v>
      </c>
      <c r="I34" s="69"/>
      <c r="J34" s="69">
        <f t="shared" si="0"/>
        <v>61560</v>
      </c>
      <c r="K34" s="116"/>
    </row>
    <row r="35" spans="1:11">
      <c r="A35" s="8"/>
      <c r="B35" s="12"/>
      <c r="C35" s="69">
        <f t="shared" si="4"/>
        <v>61560</v>
      </c>
      <c r="D35" s="8"/>
      <c r="E35" s="8"/>
      <c r="F35" s="8"/>
      <c r="G35" s="69"/>
      <c r="H35" s="69">
        <f t="shared" si="3"/>
        <v>0</v>
      </c>
      <c r="I35" s="69"/>
      <c r="J35" s="69">
        <f t="shared" si="0"/>
        <v>61560</v>
      </c>
      <c r="K35" s="116"/>
    </row>
    <row r="36" spans="1:11">
      <c r="A36" s="8"/>
      <c r="B36" s="12"/>
      <c r="C36" s="69">
        <f t="shared" si="4"/>
        <v>61560</v>
      </c>
      <c r="D36" s="8"/>
      <c r="E36" s="8"/>
      <c r="F36" s="8"/>
      <c r="G36" s="69"/>
      <c r="H36" s="69">
        <f t="shared" si="3"/>
        <v>0</v>
      </c>
      <c r="I36" s="69"/>
      <c r="J36" s="69">
        <f t="shared" si="0"/>
        <v>61560</v>
      </c>
      <c r="K36" s="116"/>
    </row>
    <row r="37" spans="1:11">
      <c r="A37" s="8"/>
      <c r="B37" s="12"/>
      <c r="C37" s="69">
        <f t="shared" si="4"/>
        <v>61560</v>
      </c>
      <c r="D37" s="8"/>
      <c r="E37" s="8"/>
      <c r="F37" s="8"/>
      <c r="G37" s="69"/>
      <c r="H37" s="69">
        <f t="shared" si="3"/>
        <v>0</v>
      </c>
      <c r="I37" s="69"/>
      <c r="J37" s="69">
        <f t="shared" si="0"/>
        <v>61560</v>
      </c>
      <c r="K37" s="116"/>
    </row>
    <row r="38" spans="1:11">
      <c r="A38" s="8"/>
      <c r="B38" s="12"/>
      <c r="C38" s="69">
        <f t="shared" si="4"/>
        <v>61560</v>
      </c>
      <c r="D38" s="8"/>
      <c r="E38" s="8"/>
      <c r="F38" s="8"/>
      <c r="G38" s="69"/>
      <c r="H38" s="69">
        <f t="shared" si="3"/>
        <v>0</v>
      </c>
      <c r="I38" s="69"/>
      <c r="J38" s="69">
        <f t="shared" si="0"/>
        <v>61560</v>
      </c>
      <c r="K38" s="116"/>
    </row>
    <row r="39" spans="1:11">
      <c r="A39" s="8"/>
      <c r="B39" s="12"/>
      <c r="C39" s="69">
        <f t="shared" si="4"/>
        <v>61560</v>
      </c>
      <c r="D39" s="8"/>
      <c r="E39" s="8"/>
      <c r="F39" s="8"/>
      <c r="G39" s="69"/>
      <c r="H39" s="69">
        <f t="shared" si="3"/>
        <v>0</v>
      </c>
      <c r="I39" s="69"/>
      <c r="J39" s="69">
        <f t="shared" si="0"/>
        <v>61560</v>
      </c>
      <c r="K39" s="116"/>
    </row>
    <row r="40" spans="1:11">
      <c r="A40" s="8"/>
      <c r="B40" s="12"/>
      <c r="C40" s="69">
        <f t="shared" si="4"/>
        <v>61560</v>
      </c>
      <c r="D40" s="8"/>
      <c r="E40" s="8"/>
      <c r="F40" s="8"/>
      <c r="G40" s="69"/>
      <c r="H40" s="69">
        <f t="shared" si="3"/>
        <v>0</v>
      </c>
      <c r="I40" s="69"/>
      <c r="J40" s="69">
        <f t="shared" si="0"/>
        <v>61560</v>
      </c>
      <c r="K40" s="116"/>
    </row>
    <row r="41" spans="1:11">
      <c r="A41" s="8"/>
      <c r="B41" s="12"/>
      <c r="C41" s="69">
        <f t="shared" si="4"/>
        <v>61560</v>
      </c>
      <c r="D41" s="8"/>
      <c r="E41" s="8"/>
      <c r="F41" s="8"/>
      <c r="G41" s="69"/>
      <c r="H41" s="69">
        <f t="shared" si="3"/>
        <v>0</v>
      </c>
      <c r="I41" s="69"/>
      <c r="J41" s="69">
        <f t="shared" si="0"/>
        <v>61560</v>
      </c>
      <c r="K41" s="116"/>
    </row>
    <row r="42" spans="1:11">
      <c r="A42" s="8"/>
      <c r="B42" s="12"/>
      <c r="C42" s="69">
        <f t="shared" si="4"/>
        <v>61560</v>
      </c>
      <c r="D42" s="8"/>
      <c r="E42" s="8"/>
      <c r="F42" s="8"/>
      <c r="G42" s="69"/>
      <c r="H42" s="69"/>
      <c r="I42" s="69"/>
      <c r="J42" s="69">
        <f t="shared" si="0"/>
        <v>61560</v>
      </c>
      <c r="K42" s="116"/>
    </row>
    <row r="43" spans="1:11">
      <c r="A43" s="8"/>
      <c r="B43" s="12"/>
      <c r="C43" s="69">
        <f t="shared" si="4"/>
        <v>61560</v>
      </c>
      <c r="D43" s="8"/>
      <c r="E43" s="8"/>
      <c r="F43" s="8"/>
      <c r="G43" s="69"/>
      <c r="H43" s="20"/>
      <c r="I43" s="69"/>
      <c r="J43" s="69">
        <f t="shared" si="0"/>
        <v>61560</v>
      </c>
      <c r="K43" s="116"/>
    </row>
    <row r="44" spans="1:11">
      <c r="B44" s="12"/>
      <c r="C44" s="69">
        <f t="shared" si="4"/>
        <v>61560</v>
      </c>
      <c r="D44" s="8"/>
      <c r="E44" s="8"/>
      <c r="F44" s="8"/>
      <c r="G44" s="69"/>
      <c r="H44" s="20"/>
      <c r="I44" s="69"/>
      <c r="J44" s="69">
        <f t="shared" si="0"/>
        <v>61560</v>
      </c>
      <c r="K44" s="116"/>
    </row>
    <row r="45" spans="1:11">
      <c r="B45" s="12"/>
      <c r="C45" s="69">
        <f t="shared" si="4"/>
        <v>61560</v>
      </c>
      <c r="D45" s="8"/>
      <c r="E45" s="8"/>
      <c r="F45" s="8"/>
      <c r="G45" s="69"/>
      <c r="H45" s="20"/>
      <c r="I45" s="69"/>
      <c r="J45" s="69">
        <f t="shared" si="0"/>
        <v>61560</v>
      </c>
      <c r="K45" s="116"/>
    </row>
    <row r="46" spans="1:11">
      <c r="A46" s="8"/>
      <c r="B46" s="12"/>
      <c r="C46" s="69">
        <f t="shared" si="4"/>
        <v>61560</v>
      </c>
      <c r="D46" s="8"/>
      <c r="E46" s="8"/>
      <c r="F46" s="8"/>
      <c r="G46" s="69"/>
      <c r="H46" s="20"/>
      <c r="I46" s="69"/>
      <c r="J46" s="69">
        <f t="shared" si="0"/>
        <v>61560</v>
      </c>
      <c r="K46" s="116"/>
    </row>
    <row r="47" spans="1:11">
      <c r="A47" s="8"/>
      <c r="B47" s="12"/>
      <c r="C47" s="69">
        <f t="shared" si="4"/>
        <v>61560</v>
      </c>
      <c r="D47" s="8"/>
      <c r="E47" s="8"/>
      <c r="F47" s="8"/>
      <c r="G47" s="69"/>
      <c r="H47" s="20"/>
      <c r="I47" s="69"/>
      <c r="J47" s="69">
        <f t="shared" si="0"/>
        <v>61560</v>
      </c>
      <c r="K47" s="116"/>
    </row>
    <row r="48" spans="1:11">
      <c r="A48" s="8"/>
      <c r="B48" s="12"/>
      <c r="C48" s="69">
        <f t="shared" si="4"/>
        <v>61560</v>
      </c>
      <c r="D48" s="8"/>
      <c r="E48" s="8"/>
      <c r="F48" s="8"/>
      <c r="G48" s="69"/>
      <c r="H48" s="69"/>
      <c r="I48" s="69"/>
      <c r="J48" s="69">
        <f t="shared" si="0"/>
        <v>61560</v>
      </c>
      <c r="K48" s="116"/>
    </row>
    <row r="49" spans="1:11">
      <c r="A49" s="8"/>
      <c r="B49" s="12"/>
      <c r="C49" s="69">
        <f t="shared" si="4"/>
        <v>61560</v>
      </c>
      <c r="D49" s="8"/>
      <c r="E49" s="8"/>
      <c r="F49" s="8"/>
      <c r="G49" s="69"/>
      <c r="H49" s="20"/>
      <c r="I49" s="69"/>
      <c r="J49" s="69">
        <f t="shared" si="0"/>
        <v>61560</v>
      </c>
      <c r="K49" s="116"/>
    </row>
    <row r="50" spans="1:11">
      <c r="A50" s="8"/>
      <c r="B50" s="12"/>
      <c r="C50" s="69">
        <f t="shared" si="4"/>
        <v>61560</v>
      </c>
      <c r="D50" s="8"/>
      <c r="E50" s="8"/>
      <c r="F50" s="8"/>
      <c r="G50" s="69"/>
      <c r="H50" s="20"/>
      <c r="I50" s="69"/>
      <c r="J50" s="69">
        <f t="shared" si="0"/>
        <v>61560</v>
      </c>
      <c r="K50" s="116"/>
    </row>
    <row r="51" spans="1:11" s="3" customForma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61560</v>
      </c>
      <c r="I51" s="20">
        <f>SUM(I1:I50)</f>
        <v>0</v>
      </c>
      <c r="J51" s="20">
        <f>H51-I51</f>
        <v>61560</v>
      </c>
      <c r="K51" s="25"/>
    </row>
  </sheetData>
  <autoFilter ref="A3:K51"/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10" activePane="bottomLeft" state="frozen"/>
      <selection pane="bottomLeft" activeCell="K37" sqref="K37"/>
    </sheetView>
  </sheetViews>
  <sheetFormatPr defaultRowHeight="14.25"/>
  <cols>
    <col min="1" max="1" width="10.375" style="2" customWidth="1"/>
    <col min="2" max="2" width="12.75" style="5" customWidth="1"/>
    <col min="3" max="3" width="12.875" style="65" customWidth="1"/>
    <col min="4" max="4" width="27" style="2" customWidth="1"/>
    <col min="5" max="6" width="6.875" style="2" customWidth="1"/>
    <col min="7" max="7" width="11.375" style="65" customWidth="1"/>
    <col min="8" max="8" width="11.625" style="6" customWidth="1"/>
    <col min="9" max="9" width="13" style="65" customWidth="1"/>
    <col min="10" max="10" width="12.875" style="65" customWidth="1"/>
    <col min="11" max="11" width="9.875" style="2" customWidth="1"/>
    <col min="12" max="16384" width="9" style="118"/>
  </cols>
  <sheetData>
    <row r="1" spans="1:11" ht="20.25">
      <c r="A1" s="450" t="s">
        <v>761</v>
      </c>
      <c r="B1" s="451"/>
      <c r="C1" s="515"/>
      <c r="D1" s="450"/>
      <c r="E1" s="450"/>
      <c r="F1" s="450"/>
      <c r="G1" s="515"/>
      <c r="H1" s="515"/>
      <c r="I1" s="515"/>
      <c r="J1" s="515"/>
    </row>
    <row r="2" spans="1:11" s="2" customFormat="1">
      <c r="A2" s="453" t="s">
        <v>1</v>
      </c>
      <c r="B2" s="454" t="s">
        <v>331</v>
      </c>
      <c r="C2" s="407" t="s">
        <v>356</v>
      </c>
      <c r="D2" s="406" t="s">
        <v>332</v>
      </c>
      <c r="E2" s="406" t="s">
        <v>333</v>
      </c>
      <c r="F2" s="406" t="s">
        <v>334</v>
      </c>
      <c r="G2" s="407"/>
      <c r="H2" s="407"/>
      <c r="I2" s="69" t="s">
        <v>329</v>
      </c>
      <c r="J2" s="407" t="s">
        <v>335</v>
      </c>
      <c r="K2" s="408" t="s">
        <v>396</v>
      </c>
    </row>
    <row r="3" spans="1:11" s="2" customFormat="1">
      <c r="A3" s="453"/>
      <c r="B3" s="454"/>
      <c r="C3" s="407"/>
      <c r="D3" s="406"/>
      <c r="E3" s="406"/>
      <c r="F3" s="11" t="s">
        <v>336</v>
      </c>
      <c r="G3" s="69" t="s">
        <v>337</v>
      </c>
      <c r="H3" s="10" t="s">
        <v>338</v>
      </c>
      <c r="I3" s="69" t="s">
        <v>338</v>
      </c>
      <c r="J3" s="407"/>
      <c r="K3" s="409"/>
    </row>
    <row r="4" spans="1:11" s="2" customFormat="1">
      <c r="A4" s="8">
        <v>10663</v>
      </c>
      <c r="B4" s="12">
        <v>44260</v>
      </c>
      <c r="C4" s="69">
        <v>0</v>
      </c>
      <c r="D4" s="8" t="s">
        <v>762</v>
      </c>
      <c r="E4" s="11">
        <v>20</v>
      </c>
      <c r="F4" s="11">
        <v>2</v>
      </c>
      <c r="G4" s="69">
        <v>130</v>
      </c>
      <c r="H4" s="13">
        <f>F4*G4</f>
        <v>260</v>
      </c>
      <c r="I4" s="119"/>
      <c r="J4" s="69">
        <f t="shared" ref="J4:J13" si="0">C4+H4-I4</f>
        <v>260</v>
      </c>
      <c r="K4" s="11"/>
    </row>
    <row r="5" spans="1:11" s="2" customFormat="1">
      <c r="A5" s="8">
        <v>10663</v>
      </c>
      <c r="B5" s="12">
        <v>44260</v>
      </c>
      <c r="C5" s="69">
        <f t="shared" ref="C5:C14" si="1">J4</f>
        <v>260</v>
      </c>
      <c r="D5" s="8" t="s">
        <v>763</v>
      </c>
      <c r="E5" s="11">
        <v>20</v>
      </c>
      <c r="F5" s="11">
        <v>1</v>
      </c>
      <c r="G5" s="69">
        <v>130</v>
      </c>
      <c r="H5" s="13">
        <f>F5*G5</f>
        <v>130</v>
      </c>
      <c r="I5" s="119"/>
      <c r="J5" s="69">
        <f t="shared" si="0"/>
        <v>390</v>
      </c>
      <c r="K5" s="11"/>
    </row>
    <row r="6" spans="1:11" s="2" customFormat="1">
      <c r="A6" s="17">
        <v>10791</v>
      </c>
      <c r="B6" s="12">
        <v>44330</v>
      </c>
      <c r="C6" s="69">
        <f t="shared" si="1"/>
        <v>390</v>
      </c>
      <c r="D6" s="8" t="s">
        <v>764</v>
      </c>
      <c r="E6" s="11">
        <v>20</v>
      </c>
      <c r="F6" s="11">
        <v>1</v>
      </c>
      <c r="G6" s="69">
        <v>60</v>
      </c>
      <c r="H6" s="13">
        <f t="shared" ref="H6:H17" si="2">F6*G6</f>
        <v>60</v>
      </c>
      <c r="I6" s="119"/>
      <c r="J6" s="69">
        <f t="shared" si="0"/>
        <v>450</v>
      </c>
      <c r="K6" s="11"/>
    </row>
    <row r="7" spans="1:11" s="2" customFormat="1">
      <c r="A7" s="17">
        <v>10791</v>
      </c>
      <c r="B7" s="12">
        <v>44330</v>
      </c>
      <c r="C7" s="69">
        <f t="shared" si="1"/>
        <v>450</v>
      </c>
      <c r="D7" s="8" t="s">
        <v>765</v>
      </c>
      <c r="E7" s="11">
        <v>75</v>
      </c>
      <c r="F7" s="11">
        <v>1</v>
      </c>
      <c r="G7" s="69">
        <v>150</v>
      </c>
      <c r="H7" s="13">
        <f t="shared" si="2"/>
        <v>150</v>
      </c>
      <c r="I7" s="119"/>
      <c r="J7" s="69">
        <f t="shared" si="0"/>
        <v>600</v>
      </c>
      <c r="K7" s="11"/>
    </row>
    <row r="8" spans="1:11" s="2" customFormat="1">
      <c r="A8" s="17">
        <v>10791</v>
      </c>
      <c r="B8" s="12">
        <v>44330</v>
      </c>
      <c r="C8" s="69">
        <f t="shared" si="1"/>
        <v>600</v>
      </c>
      <c r="D8" s="8" t="s">
        <v>766</v>
      </c>
      <c r="E8" s="11">
        <v>10</v>
      </c>
      <c r="F8" s="11">
        <v>1</v>
      </c>
      <c r="G8" s="69">
        <v>100</v>
      </c>
      <c r="H8" s="13">
        <f t="shared" si="2"/>
        <v>100</v>
      </c>
      <c r="I8" s="119"/>
      <c r="J8" s="69">
        <f t="shared" si="0"/>
        <v>700</v>
      </c>
      <c r="K8" s="11"/>
    </row>
    <row r="9" spans="1:11" s="2" customFormat="1">
      <c r="A9" s="17">
        <v>10791</v>
      </c>
      <c r="B9" s="12">
        <v>44330</v>
      </c>
      <c r="C9" s="69">
        <f t="shared" si="1"/>
        <v>700</v>
      </c>
      <c r="D9" s="8" t="s">
        <v>706</v>
      </c>
      <c r="E9" s="11">
        <v>10</v>
      </c>
      <c r="F9" s="11">
        <v>1</v>
      </c>
      <c r="G9" s="69">
        <v>120</v>
      </c>
      <c r="H9" s="13">
        <f t="shared" si="2"/>
        <v>120</v>
      </c>
      <c r="I9" s="119"/>
      <c r="J9" s="69">
        <f t="shared" si="0"/>
        <v>820</v>
      </c>
      <c r="K9" s="11"/>
    </row>
    <row r="10" spans="1:11" s="117" customFormat="1">
      <c r="A10" s="31">
        <v>10794</v>
      </c>
      <c r="B10" s="16">
        <v>44332</v>
      </c>
      <c r="C10" s="119">
        <f t="shared" si="1"/>
        <v>820</v>
      </c>
      <c r="D10" s="31" t="s">
        <v>640</v>
      </c>
      <c r="E10" s="32">
        <v>20</v>
      </c>
      <c r="F10" s="32">
        <v>22</v>
      </c>
      <c r="G10" s="119">
        <v>100</v>
      </c>
      <c r="H10" s="10">
        <f t="shared" si="2"/>
        <v>2200</v>
      </c>
      <c r="I10" s="119"/>
      <c r="J10" s="119">
        <f t="shared" si="0"/>
        <v>3020</v>
      </c>
      <c r="K10" s="11" t="s">
        <v>405</v>
      </c>
    </row>
    <row r="11" spans="1:11" s="2" customFormat="1">
      <c r="A11" s="31">
        <v>10794</v>
      </c>
      <c r="B11" s="16">
        <v>44332</v>
      </c>
      <c r="C11" s="69">
        <f t="shared" si="1"/>
        <v>3020</v>
      </c>
      <c r="D11" s="8" t="s">
        <v>767</v>
      </c>
      <c r="E11" s="11">
        <v>20</v>
      </c>
      <c r="F11" s="11">
        <v>8</v>
      </c>
      <c r="G11" s="69">
        <v>80</v>
      </c>
      <c r="H11" s="10">
        <f t="shared" si="2"/>
        <v>640</v>
      </c>
      <c r="I11" s="119"/>
      <c r="J11" s="69">
        <f t="shared" si="0"/>
        <v>3660</v>
      </c>
      <c r="K11" s="11" t="s">
        <v>424</v>
      </c>
    </row>
    <row r="12" spans="1:11" s="2" customFormat="1">
      <c r="A12" s="17">
        <v>10798</v>
      </c>
      <c r="B12" s="12">
        <v>44333</v>
      </c>
      <c r="C12" s="69">
        <f t="shared" si="1"/>
        <v>3660</v>
      </c>
      <c r="D12" s="8" t="s">
        <v>768</v>
      </c>
      <c r="E12" s="11">
        <v>20</v>
      </c>
      <c r="F12" s="11">
        <v>1</v>
      </c>
      <c r="G12" s="69">
        <v>110</v>
      </c>
      <c r="H12" s="10">
        <f t="shared" si="2"/>
        <v>110</v>
      </c>
      <c r="I12" s="119"/>
      <c r="J12" s="69">
        <f t="shared" si="0"/>
        <v>3770</v>
      </c>
      <c r="K12" s="11" t="s">
        <v>424</v>
      </c>
    </row>
    <row r="13" spans="1:11" s="2" customFormat="1">
      <c r="A13" s="17">
        <v>10807</v>
      </c>
      <c r="B13" s="12">
        <v>44342</v>
      </c>
      <c r="C13" s="69">
        <f t="shared" si="1"/>
        <v>3770</v>
      </c>
      <c r="D13" s="8" t="s">
        <v>759</v>
      </c>
      <c r="E13" s="11">
        <v>10</v>
      </c>
      <c r="F13" s="11">
        <v>1</v>
      </c>
      <c r="G13" s="69">
        <v>100</v>
      </c>
      <c r="H13" s="10">
        <f t="shared" si="2"/>
        <v>100</v>
      </c>
      <c r="I13" s="69"/>
      <c r="J13" s="69">
        <f t="shared" si="0"/>
        <v>3870</v>
      </c>
      <c r="K13" s="11"/>
    </row>
    <row r="14" spans="1:11" s="2" customFormat="1">
      <c r="A14" s="17">
        <v>10814</v>
      </c>
      <c r="B14" s="12">
        <v>44346</v>
      </c>
      <c r="C14" s="69">
        <f t="shared" si="1"/>
        <v>3870</v>
      </c>
      <c r="D14" s="95" t="s">
        <v>769</v>
      </c>
      <c r="E14" s="11">
        <v>20</v>
      </c>
      <c r="F14" s="11">
        <v>1</v>
      </c>
      <c r="G14" s="69">
        <v>40</v>
      </c>
      <c r="H14" s="10">
        <f t="shared" si="2"/>
        <v>40</v>
      </c>
      <c r="I14" s="69"/>
      <c r="J14" s="69">
        <f t="shared" ref="J14:J26" si="3">C14+H14-I14</f>
        <v>3910</v>
      </c>
      <c r="K14" s="11"/>
    </row>
    <row r="15" spans="1:11" s="2" customFormat="1">
      <c r="A15" s="17">
        <v>10814</v>
      </c>
      <c r="B15" s="12">
        <v>44346</v>
      </c>
      <c r="C15" s="69">
        <f t="shared" ref="C15:C29" si="4">J14</f>
        <v>3910</v>
      </c>
      <c r="D15" s="95" t="s">
        <v>770</v>
      </c>
      <c r="E15" s="11">
        <v>20</v>
      </c>
      <c r="F15" s="11">
        <v>1</v>
      </c>
      <c r="G15" s="69">
        <v>40</v>
      </c>
      <c r="H15" s="10">
        <f t="shared" si="2"/>
        <v>40</v>
      </c>
      <c r="I15" s="69"/>
      <c r="J15" s="69">
        <f t="shared" si="3"/>
        <v>3950</v>
      </c>
      <c r="K15" s="11"/>
    </row>
    <row r="16" spans="1:11" s="2" customFormat="1">
      <c r="A16" s="8">
        <v>10820</v>
      </c>
      <c r="B16" s="12">
        <v>44349</v>
      </c>
      <c r="C16" s="69">
        <f t="shared" si="4"/>
        <v>3950</v>
      </c>
      <c r="D16" s="95" t="s">
        <v>771</v>
      </c>
      <c r="E16" s="11">
        <v>20</v>
      </c>
      <c r="F16" s="11">
        <v>1</v>
      </c>
      <c r="G16" s="69">
        <v>40</v>
      </c>
      <c r="H16" s="10">
        <f t="shared" si="2"/>
        <v>40</v>
      </c>
      <c r="I16" s="69"/>
      <c r="J16" s="69">
        <f t="shared" si="3"/>
        <v>3990</v>
      </c>
      <c r="K16" s="11"/>
    </row>
    <row r="17" spans="1:11" s="2" customFormat="1">
      <c r="A17" s="8">
        <v>10820</v>
      </c>
      <c r="B17" s="12">
        <v>44349</v>
      </c>
      <c r="C17" s="69">
        <f t="shared" si="4"/>
        <v>3990</v>
      </c>
      <c r="D17" s="95" t="s">
        <v>550</v>
      </c>
      <c r="E17" s="11">
        <v>75</v>
      </c>
      <c r="F17" s="11">
        <v>1</v>
      </c>
      <c r="G17" s="69">
        <v>150</v>
      </c>
      <c r="H17" s="10">
        <f t="shared" si="2"/>
        <v>150</v>
      </c>
      <c r="I17" s="69"/>
      <c r="J17" s="69">
        <f t="shared" si="3"/>
        <v>4140</v>
      </c>
      <c r="K17" s="11"/>
    </row>
    <row r="18" spans="1:11" s="2" customFormat="1">
      <c r="A18" s="8"/>
      <c r="B18" s="12">
        <v>44363</v>
      </c>
      <c r="C18" s="69">
        <f t="shared" si="4"/>
        <v>4140</v>
      </c>
      <c r="D18" s="97" t="s">
        <v>772</v>
      </c>
      <c r="E18" s="11"/>
      <c r="F18" s="11"/>
      <c r="G18" s="69"/>
      <c r="H18" s="10"/>
      <c r="I18" s="69">
        <v>2000</v>
      </c>
      <c r="J18" s="69">
        <f t="shared" si="3"/>
        <v>2140</v>
      </c>
      <c r="K18" s="11"/>
    </row>
    <row r="19" spans="1:11" s="2" customFormat="1">
      <c r="A19" s="17" t="s">
        <v>773</v>
      </c>
      <c r="B19" s="12">
        <v>44369</v>
      </c>
      <c r="C19" s="69">
        <f t="shared" si="4"/>
        <v>2140</v>
      </c>
      <c r="D19" s="95" t="s">
        <v>774</v>
      </c>
      <c r="E19" s="11">
        <v>30</v>
      </c>
      <c r="F19" s="11">
        <v>4</v>
      </c>
      <c r="G19" s="69">
        <v>300</v>
      </c>
      <c r="H19" s="13">
        <f>F19*G19</f>
        <v>1200</v>
      </c>
      <c r="I19" s="69"/>
      <c r="J19" s="69">
        <f t="shared" si="3"/>
        <v>3340</v>
      </c>
      <c r="K19" s="11" t="s">
        <v>416</v>
      </c>
    </row>
    <row r="20" spans="1:11" s="2" customFormat="1">
      <c r="A20" s="17" t="s">
        <v>773</v>
      </c>
      <c r="B20" s="12">
        <v>44369</v>
      </c>
      <c r="C20" s="69">
        <f t="shared" si="4"/>
        <v>3340</v>
      </c>
      <c r="D20" s="95" t="s">
        <v>775</v>
      </c>
      <c r="E20" s="11">
        <v>30</v>
      </c>
      <c r="F20" s="11">
        <v>4</v>
      </c>
      <c r="G20" s="69">
        <v>390</v>
      </c>
      <c r="H20" s="13">
        <f>F20*G20</f>
        <v>1560</v>
      </c>
      <c r="I20" s="69"/>
      <c r="J20" s="69">
        <f t="shared" si="3"/>
        <v>4900</v>
      </c>
      <c r="K20" s="11" t="s">
        <v>416</v>
      </c>
    </row>
    <row r="21" spans="1:11" s="2" customFormat="1">
      <c r="A21" s="17" t="s">
        <v>773</v>
      </c>
      <c r="B21" s="12">
        <v>44369</v>
      </c>
      <c r="C21" s="69">
        <f t="shared" si="4"/>
        <v>4900</v>
      </c>
      <c r="D21" s="95" t="s">
        <v>550</v>
      </c>
      <c r="E21" s="11">
        <v>75</v>
      </c>
      <c r="F21" s="11">
        <v>14</v>
      </c>
      <c r="G21" s="69">
        <v>150</v>
      </c>
      <c r="H21" s="13">
        <f>F21*G21</f>
        <v>2100</v>
      </c>
      <c r="I21" s="69"/>
      <c r="J21" s="69">
        <f t="shared" si="3"/>
        <v>7000</v>
      </c>
      <c r="K21" s="11" t="s">
        <v>435</v>
      </c>
    </row>
    <row r="22" spans="1:11" s="2" customFormat="1">
      <c r="A22" s="17" t="s">
        <v>773</v>
      </c>
      <c r="B22" s="12">
        <v>44369</v>
      </c>
      <c r="C22" s="69">
        <f t="shared" si="4"/>
        <v>7000</v>
      </c>
      <c r="D22" s="95" t="s">
        <v>776</v>
      </c>
      <c r="E22" s="11">
        <v>75</v>
      </c>
      <c r="F22" s="11">
        <v>17</v>
      </c>
      <c r="G22" s="69">
        <v>150</v>
      </c>
      <c r="H22" s="13">
        <f>F22*G22</f>
        <v>2550</v>
      </c>
      <c r="I22" s="69"/>
      <c r="J22" s="69">
        <f t="shared" si="3"/>
        <v>9550</v>
      </c>
      <c r="K22" s="11" t="s">
        <v>435</v>
      </c>
    </row>
    <row r="23" spans="1:11" s="2" customFormat="1">
      <c r="A23" s="17" t="s">
        <v>773</v>
      </c>
      <c r="B23" s="12">
        <v>44369</v>
      </c>
      <c r="C23" s="69">
        <f t="shared" si="4"/>
        <v>9550</v>
      </c>
      <c r="D23" s="95" t="s">
        <v>685</v>
      </c>
      <c r="E23" s="11">
        <v>75</v>
      </c>
      <c r="F23" s="11">
        <v>3</v>
      </c>
      <c r="G23" s="69">
        <v>150</v>
      </c>
      <c r="H23" s="13">
        <f>F23*G23</f>
        <v>450</v>
      </c>
      <c r="I23" s="69"/>
      <c r="J23" s="69">
        <f t="shared" si="3"/>
        <v>10000</v>
      </c>
      <c r="K23" s="11" t="s">
        <v>435</v>
      </c>
    </row>
    <row r="24" spans="1:11" s="2" customFormat="1">
      <c r="A24" s="17"/>
      <c r="B24" s="12">
        <v>44382</v>
      </c>
      <c r="C24" s="69">
        <f t="shared" si="4"/>
        <v>10000</v>
      </c>
      <c r="D24" s="97" t="s">
        <v>777</v>
      </c>
      <c r="E24" s="11"/>
      <c r="F24" s="11"/>
      <c r="G24" s="69"/>
      <c r="H24" s="13"/>
      <c r="I24" s="69">
        <v>7860</v>
      </c>
      <c r="J24" s="69">
        <f t="shared" si="3"/>
        <v>2140</v>
      </c>
      <c r="K24" s="11"/>
    </row>
    <row r="25" spans="1:11" s="2" customFormat="1">
      <c r="A25" s="8">
        <v>10901</v>
      </c>
      <c r="B25" s="12">
        <v>44399</v>
      </c>
      <c r="C25" s="69">
        <f t="shared" si="4"/>
        <v>2140</v>
      </c>
      <c r="D25" s="95" t="s">
        <v>778</v>
      </c>
      <c r="E25" s="11">
        <v>25</v>
      </c>
      <c r="F25" s="11">
        <v>5</v>
      </c>
      <c r="G25" s="69">
        <v>160</v>
      </c>
      <c r="H25" s="10">
        <f t="shared" ref="H25:H50" si="5">F25*G25</f>
        <v>800</v>
      </c>
      <c r="I25" s="69"/>
      <c r="J25" s="69">
        <f t="shared" si="3"/>
        <v>2940</v>
      </c>
      <c r="K25" s="11" t="s">
        <v>424</v>
      </c>
    </row>
    <row r="26" spans="1:11" s="2" customFormat="1">
      <c r="A26" s="8" t="s">
        <v>779</v>
      </c>
      <c r="B26" s="12">
        <v>44405</v>
      </c>
      <c r="C26" s="69">
        <f t="shared" si="4"/>
        <v>2940</v>
      </c>
      <c r="D26" s="95" t="s">
        <v>415</v>
      </c>
      <c r="E26" s="11">
        <v>75</v>
      </c>
      <c r="F26" s="11">
        <v>2</v>
      </c>
      <c r="G26" s="69">
        <v>150</v>
      </c>
      <c r="H26" s="10">
        <f t="shared" si="5"/>
        <v>300</v>
      </c>
      <c r="I26" s="69"/>
      <c r="J26" s="69">
        <f t="shared" si="3"/>
        <v>3240</v>
      </c>
      <c r="K26" s="11"/>
    </row>
    <row r="27" spans="1:11" s="2" customFormat="1">
      <c r="A27" s="8">
        <v>10917</v>
      </c>
      <c r="B27" s="12">
        <v>44409</v>
      </c>
      <c r="C27" s="69">
        <f t="shared" si="4"/>
        <v>3240</v>
      </c>
      <c r="D27" s="95" t="s">
        <v>780</v>
      </c>
      <c r="E27" s="11">
        <v>75</v>
      </c>
      <c r="F27" s="11">
        <v>1</v>
      </c>
      <c r="G27" s="69">
        <v>150</v>
      </c>
      <c r="H27" s="10">
        <f t="shared" si="5"/>
        <v>150</v>
      </c>
      <c r="I27" s="69"/>
      <c r="J27" s="69">
        <f t="shared" ref="J27:J50" si="6">C27+H27-I27</f>
        <v>3390</v>
      </c>
      <c r="K27" s="11" t="s">
        <v>435</v>
      </c>
    </row>
    <row r="28" spans="1:11" s="2" customFormat="1">
      <c r="A28" s="8">
        <v>10938</v>
      </c>
      <c r="B28" s="12">
        <v>44421</v>
      </c>
      <c r="C28" s="69">
        <f t="shared" si="4"/>
        <v>3390</v>
      </c>
      <c r="D28" s="95" t="s">
        <v>440</v>
      </c>
      <c r="E28" s="11">
        <v>20</v>
      </c>
      <c r="F28" s="11">
        <v>22</v>
      </c>
      <c r="G28" s="69">
        <v>55</v>
      </c>
      <c r="H28" s="10">
        <f t="shared" si="5"/>
        <v>1210</v>
      </c>
      <c r="I28" s="69"/>
      <c r="J28" s="69">
        <f t="shared" si="6"/>
        <v>4600</v>
      </c>
      <c r="K28" s="11" t="s">
        <v>409</v>
      </c>
    </row>
    <row r="29" spans="1:11" s="2" customFormat="1">
      <c r="A29" s="8"/>
      <c r="B29" s="12"/>
      <c r="C29" s="69">
        <f t="shared" si="4"/>
        <v>4600</v>
      </c>
      <c r="D29" s="95" t="s">
        <v>511</v>
      </c>
      <c r="E29" s="11"/>
      <c r="F29" s="11"/>
      <c r="G29" s="69"/>
      <c r="H29" s="10">
        <v>-110</v>
      </c>
      <c r="I29" s="69"/>
      <c r="J29" s="69">
        <f t="shared" si="6"/>
        <v>4490</v>
      </c>
      <c r="K29" s="11"/>
    </row>
    <row r="30" spans="1:11" s="2" customFormat="1">
      <c r="A30" s="8">
        <v>10943</v>
      </c>
      <c r="B30" s="12">
        <v>44423</v>
      </c>
      <c r="C30" s="69">
        <f t="shared" ref="C30:C50" si="7">J29</f>
        <v>4490</v>
      </c>
      <c r="D30" s="8" t="s">
        <v>440</v>
      </c>
      <c r="E30" s="11">
        <v>20</v>
      </c>
      <c r="F30" s="11">
        <v>22</v>
      </c>
      <c r="G30" s="69">
        <v>55</v>
      </c>
      <c r="H30" s="10">
        <f t="shared" si="5"/>
        <v>1210</v>
      </c>
      <c r="I30" s="69"/>
      <c r="J30" s="69">
        <f t="shared" si="6"/>
        <v>5700</v>
      </c>
      <c r="K30" s="11" t="s">
        <v>409</v>
      </c>
    </row>
    <row r="31" spans="1:11" s="2" customFormat="1">
      <c r="A31" s="8"/>
      <c r="B31" s="12"/>
      <c r="C31" s="69">
        <f t="shared" si="7"/>
        <v>5700</v>
      </c>
      <c r="D31" s="95" t="s">
        <v>511</v>
      </c>
      <c r="E31" s="11"/>
      <c r="F31" s="11"/>
      <c r="G31" s="69"/>
      <c r="H31" s="10">
        <v>-110</v>
      </c>
      <c r="I31" s="69"/>
      <c r="J31" s="69">
        <f t="shared" si="6"/>
        <v>5590</v>
      </c>
      <c r="K31" s="11"/>
    </row>
    <row r="32" spans="1:11" s="2" customFormat="1">
      <c r="A32" s="8"/>
      <c r="B32" s="12"/>
      <c r="C32" s="69">
        <f t="shared" si="7"/>
        <v>5590</v>
      </c>
      <c r="D32" s="8"/>
      <c r="E32" s="11"/>
      <c r="F32" s="11"/>
      <c r="G32" s="69"/>
      <c r="H32" s="10">
        <f t="shared" si="5"/>
        <v>0</v>
      </c>
      <c r="I32" s="69"/>
      <c r="J32" s="69">
        <f t="shared" si="6"/>
        <v>5590</v>
      </c>
      <c r="K32" s="11"/>
    </row>
    <row r="33" spans="1:11" s="2" customFormat="1">
      <c r="A33" s="8"/>
      <c r="B33" s="12"/>
      <c r="C33" s="69">
        <f t="shared" si="7"/>
        <v>5590</v>
      </c>
      <c r="D33" s="8"/>
      <c r="E33" s="11"/>
      <c r="F33" s="11"/>
      <c r="G33" s="69"/>
      <c r="H33" s="10">
        <f t="shared" si="5"/>
        <v>0</v>
      </c>
      <c r="I33" s="69"/>
      <c r="J33" s="69">
        <f t="shared" si="6"/>
        <v>5590</v>
      </c>
      <c r="K33" s="11"/>
    </row>
    <row r="34" spans="1:11" s="2" customFormat="1">
      <c r="A34" s="8"/>
      <c r="B34" s="12"/>
      <c r="C34" s="69">
        <f t="shared" si="7"/>
        <v>5590</v>
      </c>
      <c r="D34" s="8"/>
      <c r="E34" s="11"/>
      <c r="F34" s="11"/>
      <c r="G34" s="69"/>
      <c r="H34" s="10">
        <f t="shared" si="5"/>
        <v>0</v>
      </c>
      <c r="I34" s="69"/>
      <c r="J34" s="69">
        <f t="shared" si="6"/>
        <v>5590</v>
      </c>
      <c r="K34" s="11"/>
    </row>
    <row r="35" spans="1:11" s="2" customFormat="1">
      <c r="A35" s="8"/>
      <c r="B35" s="12"/>
      <c r="C35" s="69">
        <f t="shared" si="7"/>
        <v>5590</v>
      </c>
      <c r="D35" s="8"/>
      <c r="E35" s="11"/>
      <c r="F35" s="11"/>
      <c r="G35" s="69"/>
      <c r="H35" s="10">
        <f t="shared" si="5"/>
        <v>0</v>
      </c>
      <c r="I35" s="69"/>
      <c r="J35" s="69">
        <f t="shared" si="6"/>
        <v>5590</v>
      </c>
      <c r="K35" s="11"/>
    </row>
    <row r="36" spans="1:11" s="2" customFormat="1">
      <c r="A36" s="8"/>
      <c r="B36" s="12"/>
      <c r="C36" s="69">
        <f t="shared" si="7"/>
        <v>5590</v>
      </c>
      <c r="D36" s="8"/>
      <c r="E36" s="11"/>
      <c r="F36" s="11"/>
      <c r="G36" s="69"/>
      <c r="H36" s="10">
        <f t="shared" si="5"/>
        <v>0</v>
      </c>
      <c r="I36" s="69"/>
      <c r="J36" s="69">
        <f t="shared" si="6"/>
        <v>5590</v>
      </c>
      <c r="K36" s="11"/>
    </row>
    <row r="37" spans="1:11" s="2" customFormat="1">
      <c r="A37" s="8"/>
      <c r="B37" s="12"/>
      <c r="C37" s="69">
        <f t="shared" si="7"/>
        <v>5590</v>
      </c>
      <c r="D37" s="8"/>
      <c r="E37" s="11"/>
      <c r="F37" s="11"/>
      <c r="G37" s="69"/>
      <c r="H37" s="10">
        <f t="shared" si="5"/>
        <v>0</v>
      </c>
      <c r="I37" s="69"/>
      <c r="J37" s="69">
        <f t="shared" si="6"/>
        <v>5590</v>
      </c>
      <c r="K37" s="11"/>
    </row>
    <row r="38" spans="1:11" s="2" customFormat="1">
      <c r="A38" s="8"/>
      <c r="B38" s="12"/>
      <c r="C38" s="69">
        <f t="shared" si="7"/>
        <v>5590</v>
      </c>
      <c r="D38" s="8"/>
      <c r="E38" s="11"/>
      <c r="F38" s="11"/>
      <c r="G38" s="69"/>
      <c r="H38" s="10">
        <f t="shared" si="5"/>
        <v>0</v>
      </c>
      <c r="I38" s="69"/>
      <c r="J38" s="69">
        <f t="shared" si="6"/>
        <v>5590</v>
      </c>
      <c r="K38" s="11"/>
    </row>
    <row r="39" spans="1:11" s="2" customFormat="1">
      <c r="A39" s="8"/>
      <c r="B39" s="12"/>
      <c r="C39" s="69">
        <f t="shared" si="7"/>
        <v>5590</v>
      </c>
      <c r="D39" s="8"/>
      <c r="E39" s="11"/>
      <c r="F39" s="11"/>
      <c r="G39" s="69"/>
      <c r="H39" s="10">
        <f t="shared" si="5"/>
        <v>0</v>
      </c>
      <c r="I39" s="69"/>
      <c r="J39" s="69">
        <f t="shared" si="6"/>
        <v>5590</v>
      </c>
      <c r="K39" s="11"/>
    </row>
    <row r="40" spans="1:11" s="2" customFormat="1">
      <c r="A40" s="8"/>
      <c r="B40" s="12"/>
      <c r="C40" s="69">
        <f t="shared" si="7"/>
        <v>5590</v>
      </c>
      <c r="D40" s="8"/>
      <c r="E40" s="11"/>
      <c r="F40" s="11"/>
      <c r="G40" s="69"/>
      <c r="H40" s="10">
        <f t="shared" si="5"/>
        <v>0</v>
      </c>
      <c r="I40" s="69"/>
      <c r="J40" s="69">
        <f t="shared" si="6"/>
        <v>5590</v>
      </c>
      <c r="K40" s="11"/>
    </row>
    <row r="41" spans="1:11" s="2" customFormat="1">
      <c r="A41" s="8"/>
      <c r="B41" s="12"/>
      <c r="C41" s="69">
        <f t="shared" si="7"/>
        <v>5590</v>
      </c>
      <c r="D41" s="8"/>
      <c r="E41" s="11"/>
      <c r="F41" s="11"/>
      <c r="G41" s="69"/>
      <c r="H41" s="10">
        <f t="shared" si="5"/>
        <v>0</v>
      </c>
      <c r="I41" s="69"/>
      <c r="J41" s="69">
        <f t="shared" si="6"/>
        <v>5590</v>
      </c>
      <c r="K41" s="11"/>
    </row>
    <row r="42" spans="1:11" s="2" customFormat="1">
      <c r="A42" s="8"/>
      <c r="B42" s="12"/>
      <c r="C42" s="69">
        <f t="shared" si="7"/>
        <v>5590</v>
      </c>
      <c r="D42" s="8"/>
      <c r="E42" s="11"/>
      <c r="F42" s="11"/>
      <c r="G42" s="69"/>
      <c r="H42" s="10">
        <f t="shared" si="5"/>
        <v>0</v>
      </c>
      <c r="I42" s="69"/>
      <c r="J42" s="69">
        <f t="shared" si="6"/>
        <v>5590</v>
      </c>
      <c r="K42" s="11"/>
    </row>
    <row r="43" spans="1:11" s="2" customFormat="1">
      <c r="A43" s="8"/>
      <c r="B43" s="12"/>
      <c r="C43" s="69">
        <f t="shared" si="7"/>
        <v>5590</v>
      </c>
      <c r="D43" s="8"/>
      <c r="E43" s="11"/>
      <c r="F43" s="11"/>
      <c r="G43" s="69"/>
      <c r="H43" s="10">
        <f t="shared" si="5"/>
        <v>0</v>
      </c>
      <c r="I43" s="69"/>
      <c r="J43" s="69">
        <f t="shared" si="6"/>
        <v>5590</v>
      </c>
      <c r="K43" s="11"/>
    </row>
    <row r="44" spans="1:11" s="2" customFormat="1">
      <c r="A44" s="8"/>
      <c r="B44" s="12"/>
      <c r="C44" s="69">
        <f t="shared" si="7"/>
        <v>5590</v>
      </c>
      <c r="D44" s="8"/>
      <c r="E44" s="11"/>
      <c r="F44" s="11"/>
      <c r="G44" s="69"/>
      <c r="H44" s="10">
        <f t="shared" si="5"/>
        <v>0</v>
      </c>
      <c r="I44" s="69"/>
      <c r="J44" s="69">
        <f t="shared" si="6"/>
        <v>5590</v>
      </c>
      <c r="K44" s="11"/>
    </row>
    <row r="45" spans="1:11" s="2" customFormat="1">
      <c r="A45" s="8"/>
      <c r="B45" s="12"/>
      <c r="C45" s="69">
        <f t="shared" si="7"/>
        <v>5590</v>
      </c>
      <c r="D45" s="8"/>
      <c r="E45" s="11"/>
      <c r="F45" s="11"/>
      <c r="G45" s="69"/>
      <c r="H45" s="10">
        <f t="shared" si="5"/>
        <v>0</v>
      </c>
      <c r="I45" s="69"/>
      <c r="J45" s="69">
        <f t="shared" si="6"/>
        <v>5590</v>
      </c>
      <c r="K45" s="11"/>
    </row>
    <row r="46" spans="1:11" s="2" customFormat="1">
      <c r="A46" s="8"/>
      <c r="B46" s="12"/>
      <c r="C46" s="69">
        <f t="shared" si="7"/>
        <v>5590</v>
      </c>
      <c r="D46" s="8"/>
      <c r="E46" s="11"/>
      <c r="F46" s="11"/>
      <c r="G46" s="69"/>
      <c r="H46" s="10">
        <f t="shared" si="5"/>
        <v>0</v>
      </c>
      <c r="I46" s="69"/>
      <c r="J46" s="69">
        <f t="shared" si="6"/>
        <v>5590</v>
      </c>
      <c r="K46" s="11"/>
    </row>
    <row r="47" spans="1:11" s="2" customFormat="1">
      <c r="A47" s="8"/>
      <c r="B47" s="12"/>
      <c r="C47" s="69">
        <f t="shared" si="7"/>
        <v>5590</v>
      </c>
      <c r="D47" s="8"/>
      <c r="E47" s="11"/>
      <c r="F47" s="11"/>
      <c r="G47" s="69"/>
      <c r="H47" s="10">
        <f t="shared" si="5"/>
        <v>0</v>
      </c>
      <c r="I47" s="69"/>
      <c r="J47" s="69">
        <f t="shared" si="6"/>
        <v>5590</v>
      </c>
      <c r="K47" s="11"/>
    </row>
    <row r="48" spans="1:11" s="2" customFormat="1">
      <c r="A48" s="8"/>
      <c r="B48" s="12"/>
      <c r="C48" s="69">
        <f t="shared" si="7"/>
        <v>5590</v>
      </c>
      <c r="D48" s="8"/>
      <c r="E48" s="11"/>
      <c r="F48" s="11"/>
      <c r="G48" s="69"/>
      <c r="H48" s="10">
        <f t="shared" si="5"/>
        <v>0</v>
      </c>
      <c r="I48" s="69"/>
      <c r="J48" s="69">
        <f t="shared" si="6"/>
        <v>5590</v>
      </c>
      <c r="K48" s="11"/>
    </row>
    <row r="49" spans="1:11" s="2" customFormat="1">
      <c r="A49" s="8"/>
      <c r="B49" s="12"/>
      <c r="C49" s="69">
        <f t="shared" si="7"/>
        <v>5590</v>
      </c>
      <c r="D49" s="8"/>
      <c r="E49" s="11"/>
      <c r="F49" s="11"/>
      <c r="G49" s="69"/>
      <c r="H49" s="10">
        <f t="shared" si="5"/>
        <v>0</v>
      </c>
      <c r="I49" s="69"/>
      <c r="J49" s="69">
        <f t="shared" si="6"/>
        <v>5590</v>
      </c>
      <c r="K49" s="11"/>
    </row>
    <row r="50" spans="1:11" s="2" customFormat="1">
      <c r="A50" s="8"/>
      <c r="B50" s="12"/>
      <c r="C50" s="69">
        <f t="shared" si="7"/>
        <v>5590</v>
      </c>
      <c r="D50" s="8"/>
      <c r="E50" s="11"/>
      <c r="F50" s="11"/>
      <c r="G50" s="69"/>
      <c r="H50" s="10">
        <f t="shared" si="5"/>
        <v>0</v>
      </c>
      <c r="I50" s="69"/>
      <c r="J50" s="69">
        <f t="shared" si="6"/>
        <v>5590</v>
      </c>
      <c r="K50" s="11"/>
    </row>
    <row r="51" spans="1:11" s="3" customFormat="1">
      <c r="A51" s="18"/>
      <c r="B51" s="19"/>
      <c r="C51" s="20"/>
      <c r="D51" s="21" t="s">
        <v>314</v>
      </c>
      <c r="E51" s="18"/>
      <c r="F51" s="18"/>
      <c r="G51" s="20"/>
      <c r="H51" s="13">
        <f>SUM(H1:H50)</f>
        <v>15450</v>
      </c>
      <c r="I51" s="20">
        <f>SUM(I1:I50)</f>
        <v>9860</v>
      </c>
      <c r="J51" s="20">
        <f>H51-I51</f>
        <v>5590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D50" sqref="D50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"/>
  <sheetViews>
    <sheetView zoomScaleSheetLayoutView="100" workbookViewId="0">
      <pane ySplit="3" topLeftCell="A4" activePane="bottomLeft" state="frozen"/>
      <selection pane="bottomLeft" activeCell="M28" sqref="M28"/>
    </sheetView>
  </sheetViews>
  <sheetFormatPr defaultRowHeight="14.25"/>
  <cols>
    <col min="1" max="1" width="16.75" style="4" customWidth="1"/>
    <col min="2" max="2" width="11.375" style="26" customWidth="1"/>
    <col min="3" max="3" width="15.375" style="6" customWidth="1"/>
    <col min="4" max="4" width="24.125" style="4" customWidth="1"/>
    <col min="5" max="6" width="8.125" style="4" customWidth="1"/>
    <col min="7" max="8" width="14.75" style="6" customWidth="1"/>
    <col min="9" max="9" width="11.125" style="6" customWidth="1"/>
    <col min="10" max="10" width="15.375" style="6" customWidth="1"/>
    <col min="11" max="11" width="9" style="109" customWidth="1"/>
    <col min="12" max="12" width="15" style="4" customWidth="1"/>
    <col min="13" max="13" width="9" style="109"/>
    <col min="14" max="14" width="14.125" style="109" bestFit="1" customWidth="1"/>
    <col min="15" max="16384" width="9" style="109"/>
  </cols>
  <sheetData>
    <row r="1" spans="1:12">
      <c r="A1" s="516" t="s">
        <v>781</v>
      </c>
      <c r="B1" s="517"/>
      <c r="C1" s="518"/>
      <c r="D1" s="516"/>
      <c r="E1" s="516"/>
      <c r="F1" s="516"/>
      <c r="G1" s="518"/>
      <c r="H1" s="518"/>
      <c r="I1" s="518"/>
      <c r="J1" s="518"/>
    </row>
    <row r="2" spans="1:12">
      <c r="A2" s="453" t="s">
        <v>1</v>
      </c>
      <c r="B2" s="471" t="s">
        <v>331</v>
      </c>
      <c r="C2" s="440" t="s">
        <v>356</v>
      </c>
      <c r="D2" s="453" t="s">
        <v>332</v>
      </c>
      <c r="E2" s="8" t="s">
        <v>333</v>
      </c>
      <c r="F2" s="406" t="s">
        <v>334</v>
      </c>
      <c r="G2" s="457"/>
      <c r="H2" s="457"/>
      <c r="I2" s="10" t="s">
        <v>329</v>
      </c>
      <c r="J2" s="440" t="s">
        <v>335</v>
      </c>
      <c r="K2" s="514" t="s">
        <v>396</v>
      </c>
    </row>
    <row r="3" spans="1:12">
      <c r="A3" s="453"/>
      <c r="B3" s="471"/>
      <c r="C3" s="440"/>
      <c r="D3" s="453"/>
      <c r="E3" s="8"/>
      <c r="F3" s="8" t="s">
        <v>336</v>
      </c>
      <c r="G3" s="10" t="s">
        <v>337</v>
      </c>
      <c r="H3" s="10" t="s">
        <v>338</v>
      </c>
      <c r="I3" s="10" t="s">
        <v>338</v>
      </c>
      <c r="J3" s="440"/>
      <c r="K3" s="514"/>
      <c r="L3" s="4" t="s">
        <v>782</v>
      </c>
    </row>
    <row r="4" spans="1:12" s="108" customFormat="1">
      <c r="A4" s="17" t="s">
        <v>783</v>
      </c>
      <c r="B4" s="110">
        <v>44304</v>
      </c>
      <c r="C4" s="111">
        <v>0</v>
      </c>
      <c r="D4" s="17" t="s">
        <v>784</v>
      </c>
      <c r="E4" s="17">
        <v>75</v>
      </c>
      <c r="F4" s="17">
        <v>10</v>
      </c>
      <c r="G4" s="111">
        <v>150</v>
      </c>
      <c r="H4" s="111">
        <f t="shared" ref="H4:H15" si="0">F4*G4</f>
        <v>1500</v>
      </c>
      <c r="I4" s="111"/>
      <c r="J4" s="111">
        <f t="shared" ref="J4:J50" si="1">C4+H4-I4</f>
        <v>1500</v>
      </c>
      <c r="K4" s="14"/>
      <c r="L4" s="72"/>
    </row>
    <row r="5" spans="1:12" s="108" customFormat="1">
      <c r="A5" s="17" t="s">
        <v>783</v>
      </c>
      <c r="B5" s="110">
        <v>44304</v>
      </c>
      <c r="C5" s="111">
        <f>J4</f>
        <v>1500</v>
      </c>
      <c r="D5" s="17" t="s">
        <v>785</v>
      </c>
      <c r="E5" s="17">
        <v>75</v>
      </c>
      <c r="F5" s="17">
        <v>7</v>
      </c>
      <c r="G5" s="111">
        <v>300</v>
      </c>
      <c r="H5" s="111">
        <f t="shared" si="0"/>
        <v>2100</v>
      </c>
      <c r="I5" s="111"/>
      <c r="J5" s="111">
        <f t="shared" si="1"/>
        <v>3600</v>
      </c>
      <c r="K5" s="14"/>
      <c r="L5" s="72"/>
    </row>
    <row r="6" spans="1:12" s="108" customFormat="1">
      <c r="A6" s="17" t="s">
        <v>783</v>
      </c>
      <c r="B6" s="110">
        <v>44304</v>
      </c>
      <c r="C6" s="111">
        <f t="shared" ref="C6:C15" si="2">J5</f>
        <v>3600</v>
      </c>
      <c r="D6" s="17" t="s">
        <v>417</v>
      </c>
      <c r="E6" s="17">
        <v>50</v>
      </c>
      <c r="F6" s="17">
        <v>1</v>
      </c>
      <c r="G6" s="111">
        <v>500</v>
      </c>
      <c r="H6" s="111">
        <f t="shared" si="0"/>
        <v>500</v>
      </c>
      <c r="I6" s="111"/>
      <c r="J6" s="111">
        <f t="shared" si="1"/>
        <v>4100</v>
      </c>
      <c r="K6" s="14"/>
      <c r="L6" s="72"/>
    </row>
    <row r="7" spans="1:12" s="108" customFormat="1">
      <c r="A7" s="17" t="s">
        <v>783</v>
      </c>
      <c r="B7" s="110">
        <v>44304</v>
      </c>
      <c r="C7" s="111">
        <f t="shared" si="2"/>
        <v>4100</v>
      </c>
      <c r="D7" s="17" t="s">
        <v>786</v>
      </c>
      <c r="E7" s="17">
        <v>50</v>
      </c>
      <c r="F7" s="17">
        <v>1</v>
      </c>
      <c r="G7" s="111">
        <v>300</v>
      </c>
      <c r="H7" s="111">
        <f t="shared" si="0"/>
        <v>300</v>
      </c>
      <c r="I7" s="111"/>
      <c r="J7" s="111">
        <f t="shared" si="1"/>
        <v>4400</v>
      </c>
      <c r="K7" s="14"/>
      <c r="L7" s="72"/>
    </row>
    <row r="8" spans="1:12" s="108" customFormat="1">
      <c r="A8" s="17" t="s">
        <v>783</v>
      </c>
      <c r="B8" s="110">
        <v>44304</v>
      </c>
      <c r="C8" s="111">
        <f t="shared" si="2"/>
        <v>4400</v>
      </c>
      <c r="D8" s="17" t="s">
        <v>400</v>
      </c>
      <c r="E8" s="17">
        <v>10</v>
      </c>
      <c r="F8" s="17">
        <v>1</v>
      </c>
      <c r="G8" s="111">
        <v>100</v>
      </c>
      <c r="H8" s="111">
        <f t="shared" si="0"/>
        <v>100</v>
      </c>
      <c r="I8" s="111"/>
      <c r="J8" s="111">
        <f t="shared" si="1"/>
        <v>4500</v>
      </c>
      <c r="K8" s="14"/>
      <c r="L8" s="72"/>
    </row>
    <row r="9" spans="1:12" s="108" customFormat="1">
      <c r="A9" s="17" t="s">
        <v>787</v>
      </c>
      <c r="B9" s="110">
        <v>44304</v>
      </c>
      <c r="C9" s="111">
        <f t="shared" si="2"/>
        <v>4500</v>
      </c>
      <c r="D9" s="17" t="s">
        <v>788</v>
      </c>
      <c r="E9" s="17">
        <v>40</v>
      </c>
      <c r="F9" s="17">
        <v>2</v>
      </c>
      <c r="G9" s="111">
        <v>400</v>
      </c>
      <c r="H9" s="111">
        <f t="shared" si="0"/>
        <v>800</v>
      </c>
      <c r="I9" s="111"/>
      <c r="J9" s="111">
        <f t="shared" si="1"/>
        <v>5300</v>
      </c>
      <c r="K9" s="14"/>
      <c r="L9" s="72"/>
    </row>
    <row r="10" spans="1:12" s="108" customFormat="1">
      <c r="A10" s="17" t="s">
        <v>787</v>
      </c>
      <c r="B10" s="110">
        <v>44304</v>
      </c>
      <c r="C10" s="111">
        <f t="shared" si="2"/>
        <v>5300</v>
      </c>
      <c r="D10" s="17" t="s">
        <v>789</v>
      </c>
      <c r="E10" s="17">
        <v>40</v>
      </c>
      <c r="F10" s="17">
        <v>2</v>
      </c>
      <c r="G10" s="111">
        <v>760</v>
      </c>
      <c r="H10" s="111">
        <f t="shared" si="0"/>
        <v>1520</v>
      </c>
      <c r="I10" s="111"/>
      <c r="J10" s="111">
        <f t="shared" si="1"/>
        <v>6820</v>
      </c>
      <c r="K10" s="14"/>
      <c r="L10" s="72"/>
    </row>
    <row r="11" spans="1:12" s="108" customFormat="1">
      <c r="A11" s="17" t="s">
        <v>787</v>
      </c>
      <c r="B11" s="110">
        <v>44304</v>
      </c>
      <c r="C11" s="111">
        <f t="shared" si="2"/>
        <v>6820</v>
      </c>
      <c r="D11" s="17" t="s">
        <v>790</v>
      </c>
      <c r="E11" s="17">
        <v>50</v>
      </c>
      <c r="F11" s="17">
        <v>2</v>
      </c>
      <c r="G11" s="111">
        <v>950</v>
      </c>
      <c r="H11" s="111">
        <f t="shared" si="0"/>
        <v>1900</v>
      </c>
      <c r="I11" s="111"/>
      <c r="J11" s="111">
        <f t="shared" si="1"/>
        <v>8720</v>
      </c>
      <c r="K11" s="14"/>
      <c r="L11" s="72"/>
    </row>
    <row r="12" spans="1:12" s="108" customFormat="1">
      <c r="A12" s="112" t="s">
        <v>791</v>
      </c>
      <c r="B12" s="113">
        <v>44307</v>
      </c>
      <c r="C12" s="114">
        <f t="shared" si="2"/>
        <v>8720</v>
      </c>
      <c r="D12" s="112" t="s">
        <v>510</v>
      </c>
      <c r="E12" s="112">
        <v>65</v>
      </c>
      <c r="F12" s="112">
        <v>24</v>
      </c>
      <c r="G12" s="114">
        <v>143</v>
      </c>
      <c r="H12" s="114">
        <f t="shared" si="0"/>
        <v>3432</v>
      </c>
      <c r="I12" s="111"/>
      <c r="J12" s="111">
        <f t="shared" si="1"/>
        <v>12152</v>
      </c>
      <c r="K12" s="14" t="s">
        <v>435</v>
      </c>
      <c r="L12" s="72"/>
    </row>
    <row r="13" spans="1:12" s="108" customFormat="1">
      <c r="A13" s="17" t="s">
        <v>791</v>
      </c>
      <c r="B13" s="110">
        <v>44307</v>
      </c>
      <c r="C13" s="111">
        <f t="shared" si="2"/>
        <v>12152</v>
      </c>
      <c r="D13" s="17" t="s">
        <v>499</v>
      </c>
      <c r="E13" s="17">
        <v>25</v>
      </c>
      <c r="F13" s="17">
        <v>1</v>
      </c>
      <c r="G13" s="111">
        <v>150</v>
      </c>
      <c r="H13" s="111">
        <f t="shared" si="0"/>
        <v>150</v>
      </c>
      <c r="I13" s="111"/>
      <c r="J13" s="111">
        <f t="shared" si="1"/>
        <v>12302</v>
      </c>
      <c r="K13" s="14" t="s">
        <v>405</v>
      </c>
      <c r="L13" s="72"/>
    </row>
    <row r="14" spans="1:12" s="108" customFormat="1">
      <c r="A14" s="17" t="s">
        <v>792</v>
      </c>
      <c r="B14" s="110">
        <v>44317</v>
      </c>
      <c r="C14" s="111">
        <f t="shared" si="2"/>
        <v>12302</v>
      </c>
      <c r="D14" s="17" t="s">
        <v>753</v>
      </c>
      <c r="E14" s="17">
        <v>25</v>
      </c>
      <c r="F14" s="17">
        <v>2</v>
      </c>
      <c r="G14" s="111">
        <v>250</v>
      </c>
      <c r="H14" s="111">
        <f t="shared" si="0"/>
        <v>500</v>
      </c>
      <c r="I14" s="111"/>
      <c r="J14" s="111">
        <f t="shared" si="1"/>
        <v>12802</v>
      </c>
      <c r="K14" s="14" t="s">
        <v>405</v>
      </c>
      <c r="L14" s="72"/>
    </row>
    <row r="15" spans="1:12" s="108" customFormat="1">
      <c r="A15" s="17" t="s">
        <v>793</v>
      </c>
      <c r="B15" s="110">
        <v>44319</v>
      </c>
      <c r="C15" s="111">
        <f t="shared" si="2"/>
        <v>12802</v>
      </c>
      <c r="D15" s="17" t="s">
        <v>499</v>
      </c>
      <c r="E15" s="17">
        <v>25</v>
      </c>
      <c r="F15" s="17">
        <v>1</v>
      </c>
      <c r="G15" s="111">
        <v>150</v>
      </c>
      <c r="H15" s="111">
        <f t="shared" si="0"/>
        <v>150</v>
      </c>
      <c r="I15" s="111"/>
      <c r="J15" s="111">
        <f t="shared" si="1"/>
        <v>12952</v>
      </c>
      <c r="K15" s="14" t="s">
        <v>405</v>
      </c>
      <c r="L15" s="72"/>
    </row>
    <row r="16" spans="1:12" s="108" customFormat="1">
      <c r="A16" s="17" t="s">
        <v>794</v>
      </c>
      <c r="B16" s="110">
        <v>44323</v>
      </c>
      <c r="C16" s="111">
        <f t="shared" ref="C16:C33" si="3">J15</f>
        <v>12952</v>
      </c>
      <c r="D16" s="17" t="s">
        <v>415</v>
      </c>
      <c r="E16" s="17">
        <v>75</v>
      </c>
      <c r="F16" s="17">
        <v>3</v>
      </c>
      <c r="G16" s="111">
        <v>150</v>
      </c>
      <c r="H16" s="111">
        <f t="shared" ref="H16:H33" si="4">F16*G16</f>
        <v>450</v>
      </c>
      <c r="I16" s="111"/>
      <c r="J16" s="111">
        <f t="shared" si="1"/>
        <v>13402</v>
      </c>
      <c r="K16" s="14"/>
      <c r="L16" s="72"/>
    </row>
    <row r="17" spans="1:12" s="108" customFormat="1">
      <c r="A17" s="17" t="s">
        <v>795</v>
      </c>
      <c r="B17" s="110">
        <v>44329</v>
      </c>
      <c r="C17" s="111">
        <f t="shared" si="3"/>
        <v>13402</v>
      </c>
      <c r="D17" s="17" t="s">
        <v>796</v>
      </c>
      <c r="E17" s="17">
        <v>60</v>
      </c>
      <c r="F17" s="17">
        <v>6</v>
      </c>
      <c r="G17" s="111">
        <v>360</v>
      </c>
      <c r="H17" s="111">
        <f t="shared" si="4"/>
        <v>2160</v>
      </c>
      <c r="I17" s="111"/>
      <c r="J17" s="111">
        <f t="shared" si="1"/>
        <v>15562</v>
      </c>
      <c r="K17" s="14"/>
      <c r="L17" s="72"/>
    </row>
    <row r="18" spans="1:12" s="108" customFormat="1">
      <c r="A18" s="17" t="s">
        <v>795</v>
      </c>
      <c r="B18" s="110">
        <v>44329</v>
      </c>
      <c r="C18" s="111">
        <f t="shared" si="3"/>
        <v>15562</v>
      </c>
      <c r="D18" s="17" t="s">
        <v>797</v>
      </c>
      <c r="E18" s="17">
        <v>50</v>
      </c>
      <c r="F18" s="17">
        <v>1</v>
      </c>
      <c r="G18" s="111">
        <v>300</v>
      </c>
      <c r="H18" s="111">
        <f t="shared" si="4"/>
        <v>300</v>
      </c>
      <c r="I18" s="111"/>
      <c r="J18" s="111">
        <f t="shared" si="1"/>
        <v>15862</v>
      </c>
      <c r="K18" s="14"/>
      <c r="L18" s="72"/>
    </row>
    <row r="19" spans="1:12" s="108" customFormat="1">
      <c r="A19" s="112" t="s">
        <v>798</v>
      </c>
      <c r="B19" s="113">
        <v>44329</v>
      </c>
      <c r="C19" s="114">
        <f t="shared" si="3"/>
        <v>15862</v>
      </c>
      <c r="D19" s="112" t="s">
        <v>799</v>
      </c>
      <c r="E19" s="112"/>
      <c r="F19" s="112"/>
      <c r="G19" s="111"/>
      <c r="H19" s="111">
        <v>-858</v>
      </c>
      <c r="I19" s="111"/>
      <c r="J19" s="111">
        <f t="shared" si="1"/>
        <v>15004</v>
      </c>
      <c r="K19" s="14" t="s">
        <v>800</v>
      </c>
      <c r="L19" s="72"/>
    </row>
    <row r="20" spans="1:12" s="108" customFormat="1">
      <c r="A20" s="17" t="s">
        <v>801</v>
      </c>
      <c r="B20" s="110">
        <v>44321</v>
      </c>
      <c r="C20" s="111">
        <f t="shared" si="3"/>
        <v>15004</v>
      </c>
      <c r="D20" s="17" t="s">
        <v>500</v>
      </c>
      <c r="E20" s="17">
        <v>15</v>
      </c>
      <c r="F20" s="17">
        <v>1</v>
      </c>
      <c r="G20" s="111">
        <v>100</v>
      </c>
      <c r="H20" s="111">
        <f t="shared" si="4"/>
        <v>100</v>
      </c>
      <c r="I20" s="111"/>
      <c r="J20" s="111">
        <f t="shared" si="1"/>
        <v>15104</v>
      </c>
      <c r="K20" s="14"/>
      <c r="L20" s="72"/>
    </row>
    <row r="21" spans="1:12" s="108" customFormat="1">
      <c r="A21" s="17" t="s">
        <v>801</v>
      </c>
      <c r="B21" s="110">
        <v>44321</v>
      </c>
      <c r="C21" s="111">
        <f t="shared" si="3"/>
        <v>15104</v>
      </c>
      <c r="D21" s="17" t="s">
        <v>402</v>
      </c>
      <c r="E21" s="17">
        <v>15</v>
      </c>
      <c r="F21" s="17">
        <v>1</v>
      </c>
      <c r="G21" s="111">
        <v>180</v>
      </c>
      <c r="H21" s="111">
        <f t="shared" si="4"/>
        <v>180</v>
      </c>
      <c r="I21" s="111"/>
      <c r="J21" s="111">
        <f t="shared" si="1"/>
        <v>15284</v>
      </c>
      <c r="K21" s="14"/>
      <c r="L21" s="72"/>
    </row>
    <row r="22" spans="1:12" s="108" customFormat="1">
      <c r="A22" s="17" t="s">
        <v>802</v>
      </c>
      <c r="B22" s="110">
        <v>44415</v>
      </c>
      <c r="C22" s="111">
        <f t="shared" si="3"/>
        <v>15284</v>
      </c>
      <c r="D22" s="17" t="s">
        <v>685</v>
      </c>
      <c r="E22" s="17">
        <v>30</v>
      </c>
      <c r="F22" s="17">
        <v>1</v>
      </c>
      <c r="G22" s="111">
        <v>60</v>
      </c>
      <c r="H22" s="111">
        <f t="shared" si="4"/>
        <v>60</v>
      </c>
      <c r="I22" s="111"/>
      <c r="J22" s="111">
        <f t="shared" si="1"/>
        <v>15344</v>
      </c>
      <c r="K22" s="14" t="s">
        <v>416</v>
      </c>
      <c r="L22" s="72"/>
    </row>
    <row r="23" spans="1:12" s="108" customFormat="1">
      <c r="A23" s="17" t="s">
        <v>802</v>
      </c>
      <c r="B23" s="110">
        <v>44415</v>
      </c>
      <c r="C23" s="111">
        <f t="shared" si="3"/>
        <v>15344</v>
      </c>
      <c r="D23" s="17" t="s">
        <v>667</v>
      </c>
      <c r="E23" s="17">
        <v>6</v>
      </c>
      <c r="F23" s="17">
        <v>1</v>
      </c>
      <c r="G23" s="111">
        <v>171</v>
      </c>
      <c r="H23" s="111">
        <f t="shared" si="4"/>
        <v>171</v>
      </c>
      <c r="I23" s="111"/>
      <c r="J23" s="111">
        <f t="shared" si="1"/>
        <v>15515</v>
      </c>
      <c r="K23" s="14" t="s">
        <v>555</v>
      </c>
      <c r="L23" s="72"/>
    </row>
    <row r="24" spans="1:12" s="108" customFormat="1">
      <c r="A24" s="17" t="s">
        <v>803</v>
      </c>
      <c r="B24" s="110">
        <v>44427</v>
      </c>
      <c r="C24" s="111">
        <f t="shared" si="3"/>
        <v>15515</v>
      </c>
      <c r="D24" s="17" t="s">
        <v>499</v>
      </c>
      <c r="E24" s="17">
        <v>25</v>
      </c>
      <c r="F24" s="17">
        <v>1</v>
      </c>
      <c r="G24" s="111">
        <v>150</v>
      </c>
      <c r="H24" s="111">
        <f t="shared" si="4"/>
        <v>150</v>
      </c>
      <c r="I24" s="111"/>
      <c r="J24" s="111">
        <f t="shared" si="1"/>
        <v>15665</v>
      </c>
      <c r="K24" s="14" t="s">
        <v>405</v>
      </c>
      <c r="L24" s="72"/>
    </row>
    <row r="25" spans="1:12" s="108" customFormat="1">
      <c r="A25" s="17"/>
      <c r="B25" s="110"/>
      <c r="C25" s="111">
        <f t="shared" si="3"/>
        <v>15665</v>
      </c>
      <c r="D25" s="17"/>
      <c r="E25" s="17"/>
      <c r="F25" s="17"/>
      <c r="G25" s="111"/>
      <c r="H25" s="111">
        <f t="shared" si="4"/>
        <v>0</v>
      </c>
      <c r="I25" s="111"/>
      <c r="J25" s="111">
        <f t="shared" si="1"/>
        <v>15665</v>
      </c>
      <c r="K25" s="14"/>
      <c r="L25" s="72"/>
    </row>
    <row r="26" spans="1:12" s="108" customFormat="1">
      <c r="A26" s="17"/>
      <c r="B26" s="110"/>
      <c r="C26" s="111">
        <f t="shared" si="3"/>
        <v>15665</v>
      </c>
      <c r="D26" s="17"/>
      <c r="E26" s="17"/>
      <c r="F26" s="17"/>
      <c r="G26" s="111"/>
      <c r="H26" s="111">
        <f t="shared" si="4"/>
        <v>0</v>
      </c>
      <c r="I26" s="111"/>
      <c r="J26" s="111">
        <f t="shared" si="1"/>
        <v>15665</v>
      </c>
      <c r="K26" s="14"/>
      <c r="L26" s="72"/>
    </row>
    <row r="27" spans="1:12" s="108" customFormat="1">
      <c r="A27" s="17"/>
      <c r="B27" s="110"/>
      <c r="C27" s="111">
        <f t="shared" si="3"/>
        <v>15665</v>
      </c>
      <c r="D27" s="17"/>
      <c r="E27" s="17"/>
      <c r="F27" s="17"/>
      <c r="G27" s="111"/>
      <c r="H27" s="111">
        <f t="shared" si="4"/>
        <v>0</v>
      </c>
      <c r="I27" s="111"/>
      <c r="J27" s="111">
        <f t="shared" si="1"/>
        <v>15665</v>
      </c>
      <c r="K27" s="14"/>
      <c r="L27" s="72"/>
    </row>
    <row r="28" spans="1:12" s="108" customFormat="1">
      <c r="A28" s="17"/>
      <c r="B28" s="110"/>
      <c r="C28" s="111">
        <f t="shared" si="3"/>
        <v>15665</v>
      </c>
      <c r="D28" s="17"/>
      <c r="E28" s="17"/>
      <c r="F28" s="17"/>
      <c r="G28" s="111"/>
      <c r="H28" s="111">
        <f t="shared" si="4"/>
        <v>0</v>
      </c>
      <c r="I28" s="111"/>
      <c r="J28" s="111">
        <f t="shared" si="1"/>
        <v>15665</v>
      </c>
      <c r="K28" s="14"/>
      <c r="L28" s="72"/>
    </row>
    <row r="29" spans="1:12" s="108" customFormat="1">
      <c r="A29" s="17"/>
      <c r="B29" s="110"/>
      <c r="C29" s="111">
        <f t="shared" si="3"/>
        <v>15665</v>
      </c>
      <c r="D29" s="115"/>
      <c r="E29" s="17"/>
      <c r="F29" s="17"/>
      <c r="G29" s="111"/>
      <c r="H29" s="111">
        <f t="shared" si="4"/>
        <v>0</v>
      </c>
      <c r="I29" s="111"/>
      <c r="J29" s="111">
        <f t="shared" si="1"/>
        <v>15665</v>
      </c>
      <c r="K29" s="14"/>
      <c r="L29" s="72"/>
    </row>
    <row r="30" spans="1:12" s="108" customFormat="1">
      <c r="A30" s="17"/>
      <c r="B30" s="110"/>
      <c r="C30" s="111">
        <f t="shared" si="3"/>
        <v>15665</v>
      </c>
      <c r="D30" s="17"/>
      <c r="E30" s="17"/>
      <c r="F30" s="17"/>
      <c r="G30" s="111"/>
      <c r="H30" s="111">
        <f t="shared" si="4"/>
        <v>0</v>
      </c>
      <c r="I30" s="111"/>
      <c r="J30" s="111">
        <f t="shared" si="1"/>
        <v>15665</v>
      </c>
      <c r="K30" s="14"/>
      <c r="L30" s="72"/>
    </row>
    <row r="31" spans="1:12" s="108" customFormat="1">
      <c r="A31" s="17"/>
      <c r="B31" s="110"/>
      <c r="C31" s="111">
        <f t="shared" si="3"/>
        <v>15665</v>
      </c>
      <c r="D31" s="17"/>
      <c r="E31" s="17"/>
      <c r="F31" s="17"/>
      <c r="G31" s="111"/>
      <c r="H31" s="111">
        <f t="shared" si="4"/>
        <v>0</v>
      </c>
      <c r="I31" s="111"/>
      <c r="J31" s="111">
        <f t="shared" si="1"/>
        <v>15665</v>
      </c>
      <c r="K31" s="14"/>
      <c r="L31" s="72"/>
    </row>
    <row r="32" spans="1:12" s="108" customFormat="1">
      <c r="A32" s="17"/>
      <c r="B32" s="110"/>
      <c r="C32" s="111">
        <f t="shared" si="3"/>
        <v>15665</v>
      </c>
      <c r="D32" s="17"/>
      <c r="E32" s="17"/>
      <c r="F32" s="17"/>
      <c r="G32" s="111"/>
      <c r="H32" s="111">
        <f t="shared" si="4"/>
        <v>0</v>
      </c>
      <c r="I32" s="111"/>
      <c r="J32" s="111">
        <f t="shared" si="1"/>
        <v>15665</v>
      </c>
      <c r="K32" s="14"/>
      <c r="L32" s="72"/>
    </row>
    <row r="33" spans="1:12" s="108" customFormat="1">
      <c r="A33" s="17"/>
      <c r="B33" s="110"/>
      <c r="C33" s="111">
        <f t="shared" si="3"/>
        <v>15665</v>
      </c>
      <c r="D33" s="17"/>
      <c r="E33" s="17"/>
      <c r="F33" s="17"/>
      <c r="G33" s="111"/>
      <c r="H33" s="111">
        <f t="shared" si="4"/>
        <v>0</v>
      </c>
      <c r="I33" s="111"/>
      <c r="J33" s="111">
        <f t="shared" si="1"/>
        <v>15665</v>
      </c>
      <c r="K33" s="14"/>
      <c r="L33" s="72"/>
    </row>
    <row r="34" spans="1:12" s="108" customFormat="1">
      <c r="A34" s="17"/>
      <c r="B34" s="110"/>
      <c r="C34" s="111">
        <f t="shared" ref="C34:C50" si="5">J33</f>
        <v>15665</v>
      </c>
      <c r="D34" s="17"/>
      <c r="E34" s="17"/>
      <c r="F34" s="17"/>
      <c r="G34" s="111"/>
      <c r="H34" s="111">
        <f t="shared" ref="H34:H50" si="6">F34*G34</f>
        <v>0</v>
      </c>
      <c r="I34" s="111"/>
      <c r="J34" s="111">
        <f t="shared" si="1"/>
        <v>15665</v>
      </c>
      <c r="K34" s="14"/>
      <c r="L34" s="72"/>
    </row>
    <row r="35" spans="1:12" s="108" customFormat="1">
      <c r="A35" s="17"/>
      <c r="B35" s="110"/>
      <c r="C35" s="111">
        <f t="shared" si="5"/>
        <v>15665</v>
      </c>
      <c r="D35" s="17"/>
      <c r="E35" s="17"/>
      <c r="F35" s="17"/>
      <c r="G35" s="111"/>
      <c r="H35" s="111">
        <f t="shared" si="6"/>
        <v>0</v>
      </c>
      <c r="I35" s="111"/>
      <c r="J35" s="111">
        <f t="shared" si="1"/>
        <v>15665</v>
      </c>
      <c r="K35" s="14"/>
      <c r="L35" s="72"/>
    </row>
    <row r="36" spans="1:12" s="108" customFormat="1">
      <c r="A36" s="17"/>
      <c r="B36" s="110"/>
      <c r="C36" s="111">
        <f t="shared" si="5"/>
        <v>15665</v>
      </c>
      <c r="D36" s="17"/>
      <c r="E36" s="17"/>
      <c r="F36" s="17"/>
      <c r="G36" s="111"/>
      <c r="H36" s="111">
        <f t="shared" si="6"/>
        <v>0</v>
      </c>
      <c r="I36" s="111"/>
      <c r="J36" s="111">
        <f t="shared" si="1"/>
        <v>15665</v>
      </c>
      <c r="K36" s="14"/>
      <c r="L36" s="72"/>
    </row>
    <row r="37" spans="1:12" s="108" customFormat="1">
      <c r="A37" s="17"/>
      <c r="B37" s="110"/>
      <c r="C37" s="111">
        <f t="shared" si="5"/>
        <v>15665</v>
      </c>
      <c r="D37" s="17"/>
      <c r="E37" s="17"/>
      <c r="F37" s="17"/>
      <c r="G37" s="111"/>
      <c r="H37" s="111">
        <f t="shared" si="6"/>
        <v>0</v>
      </c>
      <c r="I37" s="111"/>
      <c r="J37" s="111">
        <f t="shared" si="1"/>
        <v>15665</v>
      </c>
      <c r="K37" s="14"/>
      <c r="L37" s="72"/>
    </row>
    <row r="38" spans="1:12" s="108" customFormat="1">
      <c r="A38" s="17"/>
      <c r="B38" s="110"/>
      <c r="C38" s="111">
        <f t="shared" si="5"/>
        <v>15665</v>
      </c>
      <c r="D38" s="17"/>
      <c r="E38" s="17"/>
      <c r="F38" s="17"/>
      <c r="G38" s="111"/>
      <c r="H38" s="111">
        <f t="shared" si="6"/>
        <v>0</v>
      </c>
      <c r="I38" s="111"/>
      <c r="J38" s="111">
        <f t="shared" si="1"/>
        <v>15665</v>
      </c>
      <c r="K38" s="14"/>
      <c r="L38" s="72"/>
    </row>
    <row r="39" spans="1:12" s="108" customFormat="1">
      <c r="A39" s="17"/>
      <c r="B39" s="110"/>
      <c r="C39" s="111">
        <f t="shared" si="5"/>
        <v>15665</v>
      </c>
      <c r="D39" s="17"/>
      <c r="E39" s="17"/>
      <c r="F39" s="17"/>
      <c r="G39" s="111"/>
      <c r="H39" s="111">
        <f t="shared" si="6"/>
        <v>0</v>
      </c>
      <c r="I39" s="111"/>
      <c r="J39" s="111">
        <f t="shared" si="1"/>
        <v>15665</v>
      </c>
      <c r="K39" s="14"/>
      <c r="L39" s="72"/>
    </row>
    <row r="40" spans="1:12" s="108" customFormat="1">
      <c r="A40" s="17"/>
      <c r="B40" s="110"/>
      <c r="C40" s="111">
        <f t="shared" si="5"/>
        <v>15665</v>
      </c>
      <c r="D40" s="17"/>
      <c r="E40" s="17"/>
      <c r="F40" s="17"/>
      <c r="G40" s="111"/>
      <c r="H40" s="111">
        <f t="shared" si="6"/>
        <v>0</v>
      </c>
      <c r="I40" s="111"/>
      <c r="J40" s="111">
        <f t="shared" si="1"/>
        <v>15665</v>
      </c>
      <c r="K40" s="14"/>
      <c r="L40" s="72"/>
    </row>
    <row r="41" spans="1:12" s="108" customFormat="1">
      <c r="A41" s="17"/>
      <c r="B41" s="110"/>
      <c r="C41" s="111">
        <f t="shared" si="5"/>
        <v>15665</v>
      </c>
      <c r="D41" s="17"/>
      <c r="E41" s="17"/>
      <c r="F41" s="17"/>
      <c r="G41" s="111"/>
      <c r="H41" s="111">
        <f t="shared" si="6"/>
        <v>0</v>
      </c>
      <c r="I41" s="111"/>
      <c r="J41" s="111">
        <f t="shared" si="1"/>
        <v>15665</v>
      </c>
      <c r="K41" s="14"/>
      <c r="L41" s="72"/>
    </row>
    <row r="42" spans="1:12" s="108" customFormat="1">
      <c r="A42" s="17"/>
      <c r="B42" s="110"/>
      <c r="C42" s="111">
        <f t="shared" si="5"/>
        <v>15665</v>
      </c>
      <c r="D42" s="17"/>
      <c r="E42" s="17"/>
      <c r="F42" s="17"/>
      <c r="G42" s="111"/>
      <c r="H42" s="111">
        <f t="shared" si="6"/>
        <v>0</v>
      </c>
      <c r="I42" s="111"/>
      <c r="J42" s="111">
        <f t="shared" si="1"/>
        <v>15665</v>
      </c>
      <c r="K42" s="14"/>
      <c r="L42" s="72"/>
    </row>
    <row r="43" spans="1:12" s="108" customFormat="1">
      <c r="A43" s="17"/>
      <c r="B43" s="110"/>
      <c r="C43" s="111">
        <f t="shared" si="5"/>
        <v>15665</v>
      </c>
      <c r="D43" s="17"/>
      <c r="E43" s="17"/>
      <c r="F43" s="17"/>
      <c r="G43" s="111"/>
      <c r="H43" s="111">
        <f t="shared" si="6"/>
        <v>0</v>
      </c>
      <c r="I43" s="111"/>
      <c r="J43" s="111">
        <f t="shared" si="1"/>
        <v>15665</v>
      </c>
      <c r="K43" s="14"/>
      <c r="L43" s="72"/>
    </row>
    <row r="44" spans="1:12" s="108" customFormat="1">
      <c r="A44" s="17"/>
      <c r="B44" s="110"/>
      <c r="C44" s="111">
        <f t="shared" si="5"/>
        <v>15665</v>
      </c>
      <c r="D44" s="17"/>
      <c r="E44" s="17"/>
      <c r="F44" s="17"/>
      <c r="G44" s="111"/>
      <c r="H44" s="111">
        <f t="shared" si="6"/>
        <v>0</v>
      </c>
      <c r="I44" s="111"/>
      <c r="J44" s="111">
        <f t="shared" si="1"/>
        <v>15665</v>
      </c>
      <c r="K44" s="14"/>
      <c r="L44" s="72"/>
    </row>
    <row r="45" spans="1:12" s="108" customFormat="1">
      <c r="A45" s="17"/>
      <c r="B45" s="110"/>
      <c r="C45" s="111">
        <f t="shared" si="5"/>
        <v>15665</v>
      </c>
      <c r="D45" s="17"/>
      <c r="E45" s="17"/>
      <c r="F45" s="17"/>
      <c r="G45" s="111"/>
      <c r="H45" s="111">
        <f t="shared" si="6"/>
        <v>0</v>
      </c>
      <c r="I45" s="111"/>
      <c r="J45" s="111">
        <f t="shared" si="1"/>
        <v>15665</v>
      </c>
      <c r="K45" s="14"/>
      <c r="L45" s="72"/>
    </row>
    <row r="46" spans="1:12" s="108" customFormat="1">
      <c r="A46" s="17"/>
      <c r="B46" s="110"/>
      <c r="C46" s="111">
        <f t="shared" si="5"/>
        <v>15665</v>
      </c>
      <c r="D46" s="17"/>
      <c r="E46" s="17"/>
      <c r="F46" s="17"/>
      <c r="G46" s="111"/>
      <c r="H46" s="111">
        <f t="shared" si="6"/>
        <v>0</v>
      </c>
      <c r="I46" s="111"/>
      <c r="J46" s="111">
        <f t="shared" si="1"/>
        <v>15665</v>
      </c>
      <c r="K46" s="14"/>
      <c r="L46" s="72"/>
    </row>
    <row r="47" spans="1:12" s="108" customFormat="1">
      <c r="A47" s="17"/>
      <c r="B47" s="110"/>
      <c r="C47" s="111">
        <f t="shared" si="5"/>
        <v>15665</v>
      </c>
      <c r="D47" s="17"/>
      <c r="E47" s="17"/>
      <c r="F47" s="17"/>
      <c r="G47" s="111"/>
      <c r="H47" s="111">
        <f t="shared" si="6"/>
        <v>0</v>
      </c>
      <c r="I47" s="111"/>
      <c r="J47" s="111">
        <f t="shared" si="1"/>
        <v>15665</v>
      </c>
      <c r="K47" s="14"/>
      <c r="L47" s="72"/>
    </row>
    <row r="48" spans="1:12" s="108" customFormat="1">
      <c r="A48" s="17"/>
      <c r="B48" s="110"/>
      <c r="C48" s="111">
        <f t="shared" si="5"/>
        <v>15665</v>
      </c>
      <c r="D48" s="17"/>
      <c r="E48" s="17"/>
      <c r="F48" s="17"/>
      <c r="G48" s="111"/>
      <c r="H48" s="111">
        <f t="shared" si="6"/>
        <v>0</v>
      </c>
      <c r="I48" s="111"/>
      <c r="J48" s="111">
        <f t="shared" si="1"/>
        <v>15665</v>
      </c>
      <c r="K48" s="14"/>
      <c r="L48" s="72"/>
    </row>
    <row r="49" spans="1:12" s="108" customFormat="1">
      <c r="A49" s="17"/>
      <c r="B49" s="110"/>
      <c r="C49" s="111">
        <f t="shared" si="5"/>
        <v>15665</v>
      </c>
      <c r="D49" s="17"/>
      <c r="E49" s="17"/>
      <c r="F49" s="17"/>
      <c r="G49" s="111"/>
      <c r="H49" s="111">
        <f t="shared" si="6"/>
        <v>0</v>
      </c>
      <c r="I49" s="111"/>
      <c r="J49" s="111">
        <f t="shared" si="1"/>
        <v>15665</v>
      </c>
      <c r="K49" s="14"/>
      <c r="L49" s="72"/>
    </row>
    <row r="50" spans="1:12" s="108" customFormat="1">
      <c r="A50" s="17"/>
      <c r="B50" s="110"/>
      <c r="C50" s="111">
        <f t="shared" si="5"/>
        <v>15665</v>
      </c>
      <c r="D50" s="17"/>
      <c r="E50" s="17"/>
      <c r="F50" s="17"/>
      <c r="G50" s="111"/>
      <c r="H50" s="111">
        <f t="shared" si="6"/>
        <v>0</v>
      </c>
      <c r="I50" s="111"/>
      <c r="J50" s="111">
        <f t="shared" si="1"/>
        <v>15665</v>
      </c>
      <c r="K50" s="14"/>
      <c r="L50" s="72"/>
    </row>
    <row r="51" spans="1:12" s="3" customForma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15665</v>
      </c>
      <c r="I51" s="20">
        <f>SUM(I1:I50)</f>
        <v>0</v>
      </c>
      <c r="J51" s="20">
        <f>H51-I51</f>
        <v>15665</v>
      </c>
      <c r="K51" s="25"/>
    </row>
  </sheetData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J21" sqref="J21:J22"/>
    </sheetView>
  </sheetViews>
  <sheetFormatPr defaultRowHeight="14.25"/>
  <cols>
    <col min="1" max="1" width="11.12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 t="s">
        <v>804</v>
      </c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>
        <v>10957</v>
      </c>
      <c r="B4" s="12">
        <v>44430</v>
      </c>
      <c r="C4" s="10">
        <v>0</v>
      </c>
      <c r="D4" s="8" t="s">
        <v>530</v>
      </c>
      <c r="E4" s="11">
        <v>20</v>
      </c>
      <c r="F4" s="11">
        <v>4</v>
      </c>
      <c r="G4" s="10">
        <v>130</v>
      </c>
      <c r="H4" s="10">
        <f>F4*G4</f>
        <v>520</v>
      </c>
      <c r="I4" s="22"/>
      <c r="J4" s="10">
        <f>C4+H4-I4</f>
        <v>520</v>
      </c>
      <c r="K4" s="23" t="s">
        <v>409</v>
      </c>
    </row>
    <row r="5" spans="1:11">
      <c r="A5" s="8">
        <v>10957</v>
      </c>
      <c r="B5" s="12">
        <v>44430</v>
      </c>
      <c r="C5" s="10">
        <f>J4</f>
        <v>520</v>
      </c>
      <c r="D5" s="8" t="s">
        <v>805</v>
      </c>
      <c r="E5" s="11">
        <v>20</v>
      </c>
      <c r="F5" s="11">
        <v>11</v>
      </c>
      <c r="G5" s="10">
        <v>55</v>
      </c>
      <c r="H5" s="10">
        <f t="shared" ref="H5:H22" si="0">F5*G5</f>
        <v>605</v>
      </c>
      <c r="I5" s="22"/>
      <c r="J5" s="10">
        <f t="shared" ref="J5:J50" si="1">C5+H5-I5</f>
        <v>1125</v>
      </c>
      <c r="K5" s="23" t="s">
        <v>405</v>
      </c>
    </row>
    <row r="6" spans="1:11">
      <c r="A6" s="14"/>
      <c r="B6" s="12"/>
      <c r="C6" s="10">
        <f>J5</f>
        <v>1125</v>
      </c>
      <c r="D6" s="8" t="s">
        <v>511</v>
      </c>
      <c r="E6" s="11"/>
      <c r="F6" s="11"/>
      <c r="G6" s="10"/>
      <c r="H6" s="10">
        <v>-55</v>
      </c>
      <c r="I6" s="22"/>
      <c r="J6" s="10">
        <f t="shared" si="1"/>
        <v>1070</v>
      </c>
      <c r="K6" s="23"/>
    </row>
    <row r="7" spans="1:11">
      <c r="A7" s="14"/>
      <c r="B7" s="12"/>
      <c r="C7" s="10">
        <f t="shared" ref="C7:C50" si="2">J6</f>
        <v>1070</v>
      </c>
      <c r="D7" s="8"/>
      <c r="E7" s="11"/>
      <c r="F7" s="11"/>
      <c r="G7" s="10"/>
      <c r="H7" s="10">
        <f t="shared" si="0"/>
        <v>0</v>
      </c>
      <c r="I7" s="22"/>
      <c r="J7" s="10">
        <f t="shared" si="1"/>
        <v>1070</v>
      </c>
      <c r="K7" s="23"/>
    </row>
    <row r="8" spans="1:11">
      <c r="A8" s="14"/>
      <c r="B8" s="12"/>
      <c r="C8" s="10">
        <f t="shared" si="2"/>
        <v>1070</v>
      </c>
      <c r="D8" s="8"/>
      <c r="E8" s="11"/>
      <c r="F8" s="11"/>
      <c r="G8" s="10"/>
      <c r="H8" s="10">
        <f t="shared" si="0"/>
        <v>0</v>
      </c>
      <c r="I8" s="22"/>
      <c r="J8" s="10">
        <f t="shared" si="1"/>
        <v>1070</v>
      </c>
      <c r="K8" s="23"/>
    </row>
    <row r="9" spans="1:11">
      <c r="A9" s="15"/>
      <c r="B9" s="12"/>
      <c r="C9" s="10">
        <f t="shared" si="2"/>
        <v>1070</v>
      </c>
      <c r="D9" s="8"/>
      <c r="E9" s="11"/>
      <c r="F9" s="11"/>
      <c r="G9" s="10"/>
      <c r="H9" s="10">
        <f t="shared" si="0"/>
        <v>0</v>
      </c>
      <c r="I9" s="22"/>
      <c r="J9" s="10">
        <f t="shared" si="1"/>
        <v>1070</v>
      </c>
      <c r="K9" s="23"/>
    </row>
    <row r="10" spans="1:11" s="1" customFormat="1">
      <c r="A10" s="15"/>
      <c r="B10" s="16"/>
      <c r="C10" s="10">
        <f t="shared" si="2"/>
        <v>1070</v>
      </c>
      <c r="D10" s="8"/>
      <c r="E10" s="11"/>
      <c r="F10" s="11"/>
      <c r="G10" s="10"/>
      <c r="H10" s="10">
        <f t="shared" si="0"/>
        <v>0</v>
      </c>
      <c r="I10" s="22"/>
      <c r="J10" s="10">
        <f t="shared" si="1"/>
        <v>1070</v>
      </c>
      <c r="K10" s="24"/>
    </row>
    <row r="11" spans="1:11">
      <c r="A11" s="14"/>
      <c r="B11" s="12"/>
      <c r="C11" s="10">
        <f t="shared" si="2"/>
        <v>1070</v>
      </c>
      <c r="D11" s="8"/>
      <c r="E11" s="11"/>
      <c r="F11" s="11"/>
      <c r="G11" s="10"/>
      <c r="H11" s="10">
        <f t="shared" si="0"/>
        <v>0</v>
      </c>
      <c r="I11" s="22"/>
      <c r="J11" s="10">
        <f t="shared" si="1"/>
        <v>1070</v>
      </c>
      <c r="K11" s="24"/>
    </row>
    <row r="12" spans="1:11" s="2" customFormat="1">
      <c r="A12" s="17"/>
      <c r="B12" s="9"/>
      <c r="C12" s="10">
        <f t="shared" si="2"/>
        <v>1070</v>
      </c>
      <c r="D12" s="8"/>
      <c r="E12" s="11"/>
      <c r="F12" s="11"/>
      <c r="G12" s="10"/>
      <c r="H12" s="10">
        <f t="shared" si="0"/>
        <v>0</v>
      </c>
      <c r="I12" s="22"/>
      <c r="J12" s="10">
        <f t="shared" si="1"/>
        <v>1070</v>
      </c>
      <c r="K12" s="11"/>
    </row>
    <row r="13" spans="1:11" s="2" customFormat="1">
      <c r="A13" s="17"/>
      <c r="B13" s="9"/>
      <c r="C13" s="10">
        <f t="shared" si="2"/>
        <v>1070</v>
      </c>
      <c r="D13" s="8"/>
      <c r="E13" s="11"/>
      <c r="F13" s="11"/>
      <c r="G13" s="10"/>
      <c r="H13" s="10">
        <f t="shared" si="0"/>
        <v>0</v>
      </c>
      <c r="I13" s="22"/>
      <c r="J13" s="10">
        <f t="shared" si="1"/>
        <v>1070</v>
      </c>
      <c r="K13" s="11"/>
    </row>
    <row r="14" spans="1:11">
      <c r="A14" s="8"/>
      <c r="B14" s="12"/>
      <c r="C14" s="10">
        <f t="shared" si="2"/>
        <v>1070</v>
      </c>
      <c r="D14" s="8"/>
      <c r="E14" s="11"/>
      <c r="F14" s="11"/>
      <c r="G14" s="10"/>
      <c r="H14" s="10">
        <f t="shared" si="0"/>
        <v>0</v>
      </c>
      <c r="I14" s="22"/>
      <c r="J14" s="10">
        <f t="shared" si="1"/>
        <v>1070</v>
      </c>
      <c r="K14" s="23"/>
    </row>
    <row r="15" spans="1:11">
      <c r="A15" s="8"/>
      <c r="B15" s="12"/>
      <c r="C15" s="10">
        <f t="shared" si="2"/>
        <v>1070</v>
      </c>
      <c r="D15" s="8"/>
      <c r="E15" s="11"/>
      <c r="F15" s="11"/>
      <c r="G15" s="10"/>
      <c r="H15" s="10">
        <f t="shared" si="0"/>
        <v>0</v>
      </c>
      <c r="I15" s="22"/>
      <c r="J15" s="10">
        <f t="shared" si="1"/>
        <v>1070</v>
      </c>
      <c r="K15" s="23"/>
    </row>
    <row r="16" spans="1:11">
      <c r="A16" s="8"/>
      <c r="B16" s="12"/>
      <c r="C16" s="10">
        <f t="shared" si="2"/>
        <v>1070</v>
      </c>
      <c r="D16" s="8"/>
      <c r="E16" s="11"/>
      <c r="F16" s="11"/>
      <c r="G16" s="10"/>
      <c r="H16" s="10">
        <f t="shared" si="0"/>
        <v>0</v>
      </c>
      <c r="I16" s="22"/>
      <c r="J16" s="10">
        <f t="shared" si="1"/>
        <v>1070</v>
      </c>
      <c r="K16" s="23"/>
    </row>
    <row r="17" spans="1:11">
      <c r="A17" s="14"/>
      <c r="B17" s="12"/>
      <c r="C17" s="10">
        <f t="shared" si="2"/>
        <v>1070</v>
      </c>
      <c r="D17" s="8"/>
      <c r="E17" s="11"/>
      <c r="F17" s="11"/>
      <c r="G17" s="10"/>
      <c r="H17" s="10">
        <f t="shared" si="0"/>
        <v>0</v>
      </c>
      <c r="I17" s="22"/>
      <c r="J17" s="10">
        <f t="shared" si="1"/>
        <v>1070</v>
      </c>
      <c r="K17" s="23"/>
    </row>
    <row r="18" spans="1:11">
      <c r="A18" s="14"/>
      <c r="B18" s="12"/>
      <c r="C18" s="10">
        <f t="shared" si="2"/>
        <v>1070</v>
      </c>
      <c r="D18" s="8"/>
      <c r="E18" s="11"/>
      <c r="F18" s="11"/>
      <c r="G18" s="10"/>
      <c r="H18" s="10">
        <f t="shared" si="0"/>
        <v>0</v>
      </c>
      <c r="I18" s="22"/>
      <c r="J18" s="10">
        <f t="shared" si="1"/>
        <v>1070</v>
      </c>
      <c r="K18" s="23"/>
    </row>
    <row r="19" spans="1:11">
      <c r="A19" s="14"/>
      <c r="B19" s="12"/>
      <c r="C19" s="10">
        <f t="shared" si="2"/>
        <v>1070</v>
      </c>
      <c r="D19" s="8"/>
      <c r="E19" s="11"/>
      <c r="F19" s="11"/>
      <c r="G19" s="10"/>
      <c r="H19" s="10">
        <f t="shared" si="0"/>
        <v>0</v>
      </c>
      <c r="I19" s="22"/>
      <c r="J19" s="10">
        <f t="shared" si="1"/>
        <v>1070</v>
      </c>
      <c r="K19" s="23"/>
    </row>
    <row r="20" spans="1:11">
      <c r="A20" s="8"/>
      <c r="B20" s="12"/>
      <c r="C20" s="10">
        <f t="shared" si="2"/>
        <v>1070</v>
      </c>
      <c r="D20" s="8"/>
      <c r="E20" s="11"/>
      <c r="F20" s="11"/>
      <c r="G20" s="10"/>
      <c r="H20" s="10">
        <f t="shared" si="0"/>
        <v>0</v>
      </c>
      <c r="I20" s="22"/>
      <c r="J20" s="10">
        <f t="shared" si="1"/>
        <v>1070</v>
      </c>
      <c r="K20" s="23"/>
    </row>
    <row r="21" spans="1:11">
      <c r="A21" s="8"/>
      <c r="B21" s="12"/>
      <c r="C21" s="10">
        <f t="shared" si="2"/>
        <v>1070</v>
      </c>
      <c r="D21" s="8"/>
      <c r="E21" s="11"/>
      <c r="F21" s="11"/>
      <c r="G21" s="10"/>
      <c r="H21" s="10">
        <f t="shared" si="0"/>
        <v>0</v>
      </c>
      <c r="I21" s="10"/>
      <c r="J21" s="10">
        <f t="shared" si="1"/>
        <v>1070</v>
      </c>
      <c r="K21" s="23"/>
    </row>
    <row r="22" spans="1:11">
      <c r="A22" s="8"/>
      <c r="B22" s="12"/>
      <c r="C22" s="10">
        <f t="shared" si="2"/>
        <v>1070</v>
      </c>
      <c r="D22" s="8"/>
      <c r="E22" s="11"/>
      <c r="F22" s="11"/>
      <c r="G22" s="10"/>
      <c r="H22" s="10">
        <f t="shared" si="0"/>
        <v>0</v>
      </c>
      <c r="I22" s="10"/>
      <c r="J22" s="10">
        <f t="shared" si="1"/>
        <v>1070</v>
      </c>
      <c r="K22" s="23"/>
    </row>
    <row r="23" spans="1:11">
      <c r="A23" s="8"/>
      <c r="B23" s="12"/>
      <c r="C23" s="10">
        <f t="shared" si="2"/>
        <v>1070</v>
      </c>
      <c r="D23" s="8"/>
      <c r="E23" s="11"/>
      <c r="F23" s="11"/>
      <c r="G23" s="10"/>
      <c r="H23" s="10">
        <f t="shared" ref="H23:H50" si="3">F23*G23</f>
        <v>0</v>
      </c>
      <c r="I23" s="10"/>
      <c r="J23" s="10">
        <f t="shared" si="1"/>
        <v>1070</v>
      </c>
      <c r="K23" s="23"/>
    </row>
    <row r="24" spans="1:11">
      <c r="A24" s="8"/>
      <c r="B24" s="12"/>
      <c r="C24" s="10">
        <f t="shared" si="2"/>
        <v>1070</v>
      </c>
      <c r="D24" s="8"/>
      <c r="E24" s="11"/>
      <c r="F24" s="11"/>
      <c r="G24" s="10"/>
      <c r="H24" s="10">
        <f t="shared" si="3"/>
        <v>0</v>
      </c>
      <c r="I24" s="10"/>
      <c r="J24" s="10">
        <f t="shared" si="1"/>
        <v>1070</v>
      </c>
      <c r="K24" s="23"/>
    </row>
    <row r="25" spans="1:11">
      <c r="A25" s="8"/>
      <c r="B25" s="12"/>
      <c r="C25" s="10">
        <f t="shared" si="2"/>
        <v>1070</v>
      </c>
      <c r="D25" s="8"/>
      <c r="E25" s="11"/>
      <c r="F25" s="11"/>
      <c r="G25" s="10"/>
      <c r="H25" s="10">
        <f t="shared" si="3"/>
        <v>0</v>
      </c>
      <c r="I25" s="10"/>
      <c r="J25" s="10">
        <f t="shared" si="1"/>
        <v>1070</v>
      </c>
      <c r="K25" s="23"/>
    </row>
    <row r="26" spans="1:11">
      <c r="A26" s="8"/>
      <c r="B26" s="12"/>
      <c r="C26" s="10">
        <f t="shared" si="2"/>
        <v>1070</v>
      </c>
      <c r="D26" s="8"/>
      <c r="E26" s="11"/>
      <c r="F26" s="11"/>
      <c r="G26" s="10"/>
      <c r="H26" s="10">
        <f t="shared" si="3"/>
        <v>0</v>
      </c>
      <c r="I26" s="10"/>
      <c r="J26" s="10">
        <f t="shared" si="1"/>
        <v>1070</v>
      </c>
      <c r="K26" s="23"/>
    </row>
    <row r="27" spans="1:11">
      <c r="A27" s="8"/>
      <c r="B27" s="12"/>
      <c r="C27" s="10">
        <f t="shared" si="2"/>
        <v>1070</v>
      </c>
      <c r="D27" s="8"/>
      <c r="E27" s="11"/>
      <c r="F27" s="11"/>
      <c r="G27" s="10"/>
      <c r="H27" s="10">
        <f t="shared" si="3"/>
        <v>0</v>
      </c>
      <c r="I27" s="10"/>
      <c r="J27" s="10">
        <f t="shared" si="1"/>
        <v>1070</v>
      </c>
      <c r="K27" s="23"/>
    </row>
    <row r="28" spans="1:11">
      <c r="A28" s="8"/>
      <c r="B28" s="12"/>
      <c r="C28" s="10">
        <f t="shared" si="2"/>
        <v>1070</v>
      </c>
      <c r="D28" s="8"/>
      <c r="E28" s="11"/>
      <c r="F28" s="11"/>
      <c r="G28" s="10"/>
      <c r="H28" s="10">
        <f t="shared" si="3"/>
        <v>0</v>
      </c>
      <c r="I28" s="10"/>
      <c r="J28" s="10">
        <f t="shared" si="1"/>
        <v>1070</v>
      </c>
      <c r="K28" s="23"/>
    </row>
    <row r="29" spans="1:11">
      <c r="A29" s="8"/>
      <c r="B29" s="12"/>
      <c r="C29" s="10">
        <f t="shared" si="2"/>
        <v>1070</v>
      </c>
      <c r="D29" s="8"/>
      <c r="E29" s="11"/>
      <c r="F29" s="11"/>
      <c r="G29" s="10"/>
      <c r="H29" s="10">
        <f t="shared" si="3"/>
        <v>0</v>
      </c>
      <c r="I29" s="10"/>
      <c r="J29" s="10">
        <f t="shared" si="1"/>
        <v>1070</v>
      </c>
      <c r="K29" s="23"/>
    </row>
    <row r="30" spans="1:11">
      <c r="A30" s="8"/>
      <c r="B30" s="12"/>
      <c r="C30" s="10">
        <f t="shared" si="2"/>
        <v>1070</v>
      </c>
      <c r="D30" s="8"/>
      <c r="E30" s="11"/>
      <c r="F30" s="11"/>
      <c r="G30" s="10"/>
      <c r="H30" s="10">
        <f t="shared" si="3"/>
        <v>0</v>
      </c>
      <c r="I30" s="10"/>
      <c r="J30" s="10">
        <f t="shared" si="1"/>
        <v>1070</v>
      </c>
      <c r="K30" s="23"/>
    </row>
    <row r="31" spans="1:11">
      <c r="A31" s="8"/>
      <c r="B31" s="12"/>
      <c r="C31" s="10">
        <f t="shared" si="2"/>
        <v>1070</v>
      </c>
      <c r="D31" s="8"/>
      <c r="E31" s="11"/>
      <c r="F31" s="11"/>
      <c r="G31" s="10"/>
      <c r="H31" s="10">
        <f t="shared" si="3"/>
        <v>0</v>
      </c>
      <c r="I31" s="10"/>
      <c r="J31" s="10">
        <f t="shared" si="1"/>
        <v>1070</v>
      </c>
      <c r="K31" s="23"/>
    </row>
    <row r="32" spans="1:11">
      <c r="A32" s="8"/>
      <c r="B32" s="12"/>
      <c r="C32" s="10">
        <f t="shared" si="2"/>
        <v>1070</v>
      </c>
      <c r="D32" s="8"/>
      <c r="E32" s="11"/>
      <c r="F32" s="11"/>
      <c r="G32" s="10"/>
      <c r="H32" s="10">
        <f t="shared" si="3"/>
        <v>0</v>
      </c>
      <c r="I32" s="10"/>
      <c r="J32" s="10">
        <f t="shared" si="1"/>
        <v>1070</v>
      </c>
      <c r="K32" s="23"/>
    </row>
    <row r="33" spans="1:11">
      <c r="A33" s="8"/>
      <c r="B33" s="12"/>
      <c r="C33" s="10">
        <f t="shared" si="2"/>
        <v>1070</v>
      </c>
      <c r="D33" s="8"/>
      <c r="E33" s="11"/>
      <c r="F33" s="11"/>
      <c r="G33" s="10"/>
      <c r="H33" s="10">
        <f t="shared" si="3"/>
        <v>0</v>
      </c>
      <c r="I33" s="10"/>
      <c r="J33" s="10">
        <f t="shared" si="1"/>
        <v>1070</v>
      </c>
      <c r="K33" s="23"/>
    </row>
    <row r="34" spans="1:11">
      <c r="A34" s="8"/>
      <c r="B34" s="12"/>
      <c r="C34" s="10">
        <f t="shared" si="2"/>
        <v>1070</v>
      </c>
      <c r="D34" s="8"/>
      <c r="E34" s="11"/>
      <c r="F34" s="11"/>
      <c r="G34" s="10"/>
      <c r="H34" s="10">
        <f t="shared" si="3"/>
        <v>0</v>
      </c>
      <c r="I34" s="10"/>
      <c r="J34" s="10">
        <f t="shared" si="1"/>
        <v>1070</v>
      </c>
      <c r="K34" s="23"/>
    </row>
    <row r="35" spans="1:11">
      <c r="A35" s="8"/>
      <c r="B35" s="12"/>
      <c r="C35" s="10">
        <f t="shared" si="2"/>
        <v>1070</v>
      </c>
      <c r="D35" s="8"/>
      <c r="E35" s="11"/>
      <c r="F35" s="11"/>
      <c r="G35" s="10"/>
      <c r="H35" s="10">
        <f t="shared" si="3"/>
        <v>0</v>
      </c>
      <c r="I35" s="10"/>
      <c r="J35" s="10">
        <f t="shared" si="1"/>
        <v>1070</v>
      </c>
      <c r="K35" s="23"/>
    </row>
    <row r="36" spans="1:11">
      <c r="A36" s="8"/>
      <c r="B36" s="12"/>
      <c r="C36" s="10">
        <f t="shared" si="2"/>
        <v>1070</v>
      </c>
      <c r="D36" s="8"/>
      <c r="E36" s="11"/>
      <c r="F36" s="11"/>
      <c r="G36" s="10"/>
      <c r="H36" s="10">
        <f t="shared" si="3"/>
        <v>0</v>
      </c>
      <c r="I36" s="10"/>
      <c r="J36" s="10">
        <f t="shared" si="1"/>
        <v>1070</v>
      </c>
      <c r="K36" s="23"/>
    </row>
    <row r="37" spans="1:11">
      <c r="A37" s="8"/>
      <c r="B37" s="12"/>
      <c r="C37" s="10">
        <f t="shared" si="2"/>
        <v>1070</v>
      </c>
      <c r="D37" s="8"/>
      <c r="E37" s="11"/>
      <c r="F37" s="11"/>
      <c r="G37" s="10"/>
      <c r="H37" s="10">
        <f t="shared" si="3"/>
        <v>0</v>
      </c>
      <c r="I37" s="10"/>
      <c r="J37" s="10">
        <f t="shared" si="1"/>
        <v>1070</v>
      </c>
      <c r="K37" s="23"/>
    </row>
    <row r="38" spans="1:11">
      <c r="A38" s="8"/>
      <c r="B38" s="12"/>
      <c r="C38" s="10">
        <f t="shared" si="2"/>
        <v>1070</v>
      </c>
      <c r="D38" s="8"/>
      <c r="E38" s="11"/>
      <c r="F38" s="11"/>
      <c r="G38" s="10"/>
      <c r="H38" s="10">
        <f t="shared" si="3"/>
        <v>0</v>
      </c>
      <c r="I38" s="10"/>
      <c r="J38" s="10">
        <f t="shared" si="1"/>
        <v>1070</v>
      </c>
      <c r="K38" s="23"/>
    </row>
    <row r="39" spans="1:11">
      <c r="A39" s="8"/>
      <c r="B39" s="12"/>
      <c r="C39" s="10">
        <f t="shared" si="2"/>
        <v>1070</v>
      </c>
      <c r="D39" s="8"/>
      <c r="E39" s="11"/>
      <c r="F39" s="11"/>
      <c r="G39" s="10"/>
      <c r="H39" s="10">
        <f t="shared" si="3"/>
        <v>0</v>
      </c>
      <c r="I39" s="10"/>
      <c r="J39" s="10">
        <f t="shared" si="1"/>
        <v>1070</v>
      </c>
      <c r="K39" s="23"/>
    </row>
    <row r="40" spans="1:11">
      <c r="A40" s="8"/>
      <c r="B40" s="12"/>
      <c r="C40" s="10">
        <f t="shared" si="2"/>
        <v>1070</v>
      </c>
      <c r="D40" s="8"/>
      <c r="E40" s="11"/>
      <c r="F40" s="11"/>
      <c r="G40" s="10"/>
      <c r="H40" s="10">
        <f t="shared" si="3"/>
        <v>0</v>
      </c>
      <c r="I40" s="10"/>
      <c r="J40" s="10">
        <f t="shared" si="1"/>
        <v>1070</v>
      </c>
      <c r="K40" s="23"/>
    </row>
    <row r="41" spans="1:11">
      <c r="A41" s="8"/>
      <c r="B41" s="12"/>
      <c r="C41" s="10">
        <f t="shared" si="2"/>
        <v>1070</v>
      </c>
      <c r="D41" s="8"/>
      <c r="E41" s="11"/>
      <c r="F41" s="11"/>
      <c r="G41" s="10"/>
      <c r="H41" s="10">
        <f t="shared" si="3"/>
        <v>0</v>
      </c>
      <c r="I41" s="10"/>
      <c r="J41" s="10">
        <f t="shared" si="1"/>
        <v>1070</v>
      </c>
      <c r="K41" s="23"/>
    </row>
    <row r="42" spans="1:11">
      <c r="A42" s="8"/>
      <c r="B42" s="12"/>
      <c r="C42" s="10">
        <f t="shared" si="2"/>
        <v>1070</v>
      </c>
      <c r="D42" s="8"/>
      <c r="E42" s="11"/>
      <c r="F42" s="11"/>
      <c r="G42" s="10"/>
      <c r="H42" s="10">
        <f t="shared" si="3"/>
        <v>0</v>
      </c>
      <c r="I42" s="10"/>
      <c r="J42" s="10">
        <f t="shared" si="1"/>
        <v>1070</v>
      </c>
      <c r="K42" s="23"/>
    </row>
    <row r="43" spans="1:11">
      <c r="A43" s="8"/>
      <c r="B43" s="12"/>
      <c r="C43" s="10">
        <f t="shared" si="2"/>
        <v>1070</v>
      </c>
      <c r="D43" s="8"/>
      <c r="E43" s="11"/>
      <c r="F43" s="11"/>
      <c r="G43" s="10"/>
      <c r="H43" s="10">
        <f t="shared" si="3"/>
        <v>0</v>
      </c>
      <c r="I43" s="10"/>
      <c r="J43" s="10">
        <f t="shared" si="1"/>
        <v>1070</v>
      </c>
      <c r="K43" s="23"/>
    </row>
    <row r="44" spans="1:11">
      <c r="A44" s="8"/>
      <c r="B44" s="12"/>
      <c r="C44" s="10">
        <f t="shared" si="2"/>
        <v>1070</v>
      </c>
      <c r="D44" s="8"/>
      <c r="E44" s="11"/>
      <c r="F44" s="11"/>
      <c r="G44" s="10"/>
      <c r="H44" s="10">
        <f t="shared" si="3"/>
        <v>0</v>
      </c>
      <c r="I44" s="10"/>
      <c r="J44" s="10">
        <f t="shared" si="1"/>
        <v>1070</v>
      </c>
      <c r="K44" s="23"/>
    </row>
    <row r="45" spans="1:11">
      <c r="A45" s="8"/>
      <c r="B45" s="12"/>
      <c r="C45" s="10">
        <f t="shared" si="2"/>
        <v>1070</v>
      </c>
      <c r="D45" s="8"/>
      <c r="E45" s="11"/>
      <c r="F45" s="11"/>
      <c r="G45" s="10"/>
      <c r="H45" s="10">
        <f t="shared" si="3"/>
        <v>0</v>
      </c>
      <c r="I45" s="10"/>
      <c r="J45" s="10">
        <f t="shared" si="1"/>
        <v>1070</v>
      </c>
      <c r="K45" s="23"/>
    </row>
    <row r="46" spans="1:11">
      <c r="A46" s="8"/>
      <c r="B46" s="12"/>
      <c r="C46" s="10">
        <f t="shared" si="2"/>
        <v>1070</v>
      </c>
      <c r="D46" s="8"/>
      <c r="E46" s="11"/>
      <c r="F46" s="11"/>
      <c r="G46" s="10"/>
      <c r="H46" s="10">
        <f t="shared" si="3"/>
        <v>0</v>
      </c>
      <c r="I46" s="10"/>
      <c r="J46" s="10">
        <f t="shared" si="1"/>
        <v>1070</v>
      </c>
      <c r="K46" s="23"/>
    </row>
    <row r="47" spans="1:11">
      <c r="A47" s="8"/>
      <c r="B47" s="12"/>
      <c r="C47" s="10">
        <f t="shared" si="2"/>
        <v>1070</v>
      </c>
      <c r="D47" s="8"/>
      <c r="E47" s="11"/>
      <c r="F47" s="11"/>
      <c r="G47" s="10"/>
      <c r="H47" s="10">
        <f t="shared" si="3"/>
        <v>0</v>
      </c>
      <c r="I47" s="10"/>
      <c r="J47" s="10">
        <f t="shared" si="1"/>
        <v>1070</v>
      </c>
      <c r="K47" s="23"/>
    </row>
    <row r="48" spans="1:11">
      <c r="A48" s="8"/>
      <c r="B48" s="12"/>
      <c r="C48" s="10">
        <f t="shared" si="2"/>
        <v>1070</v>
      </c>
      <c r="D48" s="8"/>
      <c r="E48" s="11"/>
      <c r="F48" s="11"/>
      <c r="G48" s="10"/>
      <c r="H48" s="10">
        <f t="shared" si="3"/>
        <v>0</v>
      </c>
      <c r="I48" s="10"/>
      <c r="J48" s="10">
        <f t="shared" si="1"/>
        <v>1070</v>
      </c>
      <c r="K48" s="23"/>
    </row>
    <row r="49" spans="1:11">
      <c r="A49" s="8"/>
      <c r="B49" s="12"/>
      <c r="C49" s="10">
        <f t="shared" si="2"/>
        <v>1070</v>
      </c>
      <c r="D49" s="8"/>
      <c r="E49" s="11"/>
      <c r="F49" s="11"/>
      <c r="G49" s="10"/>
      <c r="H49" s="10">
        <f t="shared" si="3"/>
        <v>0</v>
      </c>
      <c r="I49" s="10"/>
      <c r="J49" s="10">
        <f t="shared" si="1"/>
        <v>1070</v>
      </c>
      <c r="K49" s="23"/>
    </row>
    <row r="50" spans="1:11">
      <c r="A50" s="8"/>
      <c r="B50" s="12"/>
      <c r="C50" s="10">
        <f t="shared" si="2"/>
        <v>1070</v>
      </c>
      <c r="D50" s="8"/>
      <c r="E50" s="11"/>
      <c r="F50" s="11"/>
      <c r="G50" s="10"/>
      <c r="H50" s="10">
        <f t="shared" si="3"/>
        <v>0</v>
      </c>
      <c r="I50" s="10"/>
      <c r="J50" s="10">
        <f t="shared" si="1"/>
        <v>1070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1070</v>
      </c>
      <c r="I51" s="20">
        <f>SUM(I1:I50)</f>
        <v>0</v>
      </c>
      <c r="J51" s="20">
        <f>H51-I51</f>
        <v>1070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K29" sqref="K29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I27" sqref="I27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A51" sqref="A51:IV51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5" activePane="bottomLeft" state="frozen"/>
      <selection pane="bottomLeft" activeCell="V37" sqref="V37"/>
    </sheetView>
  </sheetViews>
  <sheetFormatPr defaultRowHeight="14.25"/>
  <cols>
    <col min="1" max="1" width="12.25" style="2" customWidth="1"/>
    <col min="2" max="2" width="10" style="5" customWidth="1"/>
    <col min="3" max="3" width="13.875" style="6" customWidth="1"/>
    <col min="4" max="4" width="24.875" style="2" customWidth="1"/>
    <col min="5" max="5" width="6.875" style="2" customWidth="1"/>
    <col min="6" max="6" width="5.625" style="2" customWidth="1"/>
    <col min="7" max="7" width="13.125" style="6" customWidth="1"/>
    <col min="8" max="8" width="11.5" style="6" customWidth="1"/>
    <col min="9" max="9" width="11" style="6" customWidth="1"/>
    <col min="10" max="10" width="14.125" style="6" customWidth="1"/>
    <col min="11" max="11" width="9.375" style="7" customWidth="1"/>
    <col min="12" max="16384" width="9" style="34"/>
  </cols>
  <sheetData>
    <row r="1" spans="1:11" ht="20.25">
      <c r="A1" s="429" t="s">
        <v>806</v>
      </c>
      <c r="B1" s="438"/>
      <c r="C1" s="439"/>
      <c r="D1" s="429"/>
      <c r="E1" s="429"/>
      <c r="F1" s="429"/>
      <c r="G1" s="439"/>
      <c r="H1" s="439"/>
      <c r="I1" s="439"/>
      <c r="J1" s="439"/>
    </row>
    <row r="2" spans="1:11">
      <c r="A2" s="408" t="s">
        <v>1</v>
      </c>
      <c r="B2" s="410" t="s">
        <v>331</v>
      </c>
      <c r="C2" s="441" t="s">
        <v>356</v>
      </c>
      <c r="D2" s="408" t="s">
        <v>332</v>
      </c>
      <c r="E2" s="27" t="s">
        <v>333</v>
      </c>
      <c r="F2" s="406" t="s">
        <v>334</v>
      </c>
      <c r="G2" s="440"/>
      <c r="H2" s="440"/>
      <c r="I2" s="10" t="s">
        <v>329</v>
      </c>
      <c r="J2" s="441" t="s">
        <v>335</v>
      </c>
      <c r="K2" s="449" t="s">
        <v>396</v>
      </c>
    </row>
    <row r="3" spans="1:11">
      <c r="A3" s="409"/>
      <c r="B3" s="411"/>
      <c r="C3" s="442"/>
      <c r="D3" s="409"/>
      <c r="E3" s="29"/>
      <c r="F3" s="11" t="s">
        <v>336</v>
      </c>
      <c r="G3" s="10" t="s">
        <v>337</v>
      </c>
      <c r="H3" s="10" t="s">
        <v>338</v>
      </c>
      <c r="I3" s="10" t="s">
        <v>338</v>
      </c>
      <c r="J3" s="442"/>
      <c r="K3" s="449"/>
    </row>
    <row r="4" spans="1:11">
      <c r="A4" s="8" t="s">
        <v>807</v>
      </c>
      <c r="B4" s="12">
        <v>44280</v>
      </c>
      <c r="C4" s="106">
        <v>0</v>
      </c>
      <c r="D4" s="8" t="s">
        <v>752</v>
      </c>
      <c r="E4" s="8">
        <v>18</v>
      </c>
      <c r="F4" s="11">
        <v>1</v>
      </c>
      <c r="G4" s="10">
        <v>180</v>
      </c>
      <c r="H4" s="10">
        <f>F4*G4</f>
        <v>180</v>
      </c>
      <c r="I4" s="10"/>
      <c r="J4" s="10">
        <f t="shared" ref="J4:J50" si="0">C4+H4-I4</f>
        <v>180</v>
      </c>
      <c r="K4" s="23" t="s">
        <v>418</v>
      </c>
    </row>
    <row r="5" spans="1:11">
      <c r="A5" s="8" t="s">
        <v>807</v>
      </c>
      <c r="B5" s="12">
        <v>44280</v>
      </c>
      <c r="C5" s="106">
        <f t="shared" ref="C5:C13" si="1">J4</f>
        <v>180</v>
      </c>
      <c r="D5" s="8" t="s">
        <v>808</v>
      </c>
      <c r="E5" s="11">
        <v>25</v>
      </c>
      <c r="F5" s="11">
        <v>2</v>
      </c>
      <c r="G5" s="10">
        <v>200</v>
      </c>
      <c r="H5" s="10">
        <f>F5*G5</f>
        <v>400</v>
      </c>
      <c r="I5" s="10"/>
      <c r="J5" s="10">
        <f t="shared" si="0"/>
        <v>580</v>
      </c>
      <c r="K5" s="23" t="s">
        <v>437</v>
      </c>
    </row>
    <row r="6" spans="1:11">
      <c r="A6" s="8" t="s">
        <v>807</v>
      </c>
      <c r="B6" s="12">
        <v>44280</v>
      </c>
      <c r="C6" s="106">
        <f t="shared" si="1"/>
        <v>580</v>
      </c>
      <c r="D6" s="8" t="s">
        <v>754</v>
      </c>
      <c r="E6" s="11">
        <v>20</v>
      </c>
      <c r="F6" s="11">
        <v>3</v>
      </c>
      <c r="G6" s="10">
        <v>360</v>
      </c>
      <c r="H6" s="10">
        <f>F6*G6</f>
        <v>1080</v>
      </c>
      <c r="I6" s="10"/>
      <c r="J6" s="10">
        <f t="shared" si="0"/>
        <v>1660</v>
      </c>
      <c r="K6" s="23" t="s">
        <v>437</v>
      </c>
    </row>
    <row r="7" spans="1:11">
      <c r="A7" s="8" t="s">
        <v>807</v>
      </c>
      <c r="B7" s="12">
        <v>44280</v>
      </c>
      <c r="C7" s="106">
        <f t="shared" si="1"/>
        <v>1660</v>
      </c>
      <c r="D7" s="8" t="s">
        <v>556</v>
      </c>
      <c r="E7" s="11">
        <v>18</v>
      </c>
      <c r="F7" s="11">
        <v>1</v>
      </c>
      <c r="G7" s="10">
        <v>180</v>
      </c>
      <c r="H7" s="10">
        <f>F7*G7</f>
        <v>180</v>
      </c>
      <c r="I7" s="10"/>
      <c r="J7" s="10">
        <f t="shared" si="0"/>
        <v>1840</v>
      </c>
      <c r="K7" s="23" t="s">
        <v>437</v>
      </c>
    </row>
    <row r="8" spans="1:11">
      <c r="A8" s="8" t="s">
        <v>809</v>
      </c>
      <c r="B8" s="12">
        <v>44294</v>
      </c>
      <c r="C8" s="106">
        <f t="shared" si="1"/>
        <v>1840</v>
      </c>
      <c r="D8" s="8" t="s">
        <v>810</v>
      </c>
      <c r="E8" s="11">
        <v>20</v>
      </c>
      <c r="F8" s="11">
        <v>2</v>
      </c>
      <c r="G8" s="10">
        <v>360</v>
      </c>
      <c r="H8" s="10">
        <f t="shared" ref="H8:H33" si="2">F8*G8</f>
        <v>720</v>
      </c>
      <c r="I8" s="10"/>
      <c r="J8" s="10">
        <f t="shared" si="0"/>
        <v>2560</v>
      </c>
      <c r="K8" s="23" t="s">
        <v>437</v>
      </c>
    </row>
    <row r="9" spans="1:11">
      <c r="A9" s="8" t="s">
        <v>811</v>
      </c>
      <c r="B9" s="12">
        <v>44297</v>
      </c>
      <c r="C9" s="106">
        <f t="shared" si="1"/>
        <v>2560</v>
      </c>
      <c r="D9" s="8" t="s">
        <v>810</v>
      </c>
      <c r="E9" s="11">
        <v>20</v>
      </c>
      <c r="F9" s="11">
        <v>1</v>
      </c>
      <c r="G9" s="10">
        <v>360</v>
      </c>
      <c r="H9" s="10">
        <f t="shared" si="2"/>
        <v>360</v>
      </c>
      <c r="I9" s="10"/>
      <c r="J9" s="10">
        <f t="shared" si="0"/>
        <v>2920</v>
      </c>
      <c r="K9" s="23" t="s">
        <v>527</v>
      </c>
    </row>
    <row r="10" spans="1:11">
      <c r="A10" s="8"/>
      <c r="B10" s="12"/>
      <c r="C10" s="106">
        <f t="shared" si="1"/>
        <v>2920</v>
      </c>
      <c r="D10" s="8"/>
      <c r="E10" s="11"/>
      <c r="F10" s="11"/>
      <c r="G10" s="10"/>
      <c r="H10" s="10">
        <f t="shared" si="2"/>
        <v>0</v>
      </c>
      <c r="I10" s="10"/>
      <c r="J10" s="10">
        <f t="shared" si="0"/>
        <v>2920</v>
      </c>
      <c r="K10" s="23"/>
    </row>
    <row r="11" spans="1:11">
      <c r="A11" s="8"/>
      <c r="B11" s="12"/>
      <c r="C11" s="106">
        <f t="shared" si="1"/>
        <v>2920</v>
      </c>
      <c r="D11" s="8"/>
      <c r="E11" s="11"/>
      <c r="F11" s="11"/>
      <c r="G11" s="10"/>
      <c r="H11" s="10">
        <f t="shared" si="2"/>
        <v>0</v>
      </c>
      <c r="I11" s="10"/>
      <c r="J11" s="10">
        <f t="shared" si="0"/>
        <v>2920</v>
      </c>
      <c r="K11" s="23"/>
    </row>
    <row r="12" spans="1:11">
      <c r="A12" s="8"/>
      <c r="B12" s="12"/>
      <c r="C12" s="106">
        <f t="shared" si="1"/>
        <v>2920</v>
      </c>
      <c r="D12" s="8"/>
      <c r="E12" s="11"/>
      <c r="F12" s="11"/>
      <c r="G12" s="10"/>
      <c r="H12" s="10">
        <f t="shared" si="2"/>
        <v>0</v>
      </c>
      <c r="I12" s="10"/>
      <c r="J12" s="10">
        <f t="shared" si="0"/>
        <v>2920</v>
      </c>
      <c r="K12" s="23"/>
    </row>
    <row r="13" spans="1:11">
      <c r="A13" s="8"/>
      <c r="B13" s="12"/>
      <c r="C13" s="106">
        <f t="shared" si="1"/>
        <v>2920</v>
      </c>
      <c r="D13" s="8"/>
      <c r="E13" s="11"/>
      <c r="F13" s="11"/>
      <c r="G13" s="10"/>
      <c r="H13" s="10">
        <f t="shared" si="2"/>
        <v>0</v>
      </c>
      <c r="I13" s="10"/>
      <c r="J13" s="10">
        <f t="shared" si="0"/>
        <v>2920</v>
      </c>
      <c r="K13" s="23"/>
    </row>
    <row r="14" spans="1:11">
      <c r="A14" s="8"/>
      <c r="B14" s="12"/>
      <c r="C14" s="106">
        <f t="shared" ref="C14:C33" si="3">J13</f>
        <v>2920</v>
      </c>
      <c r="D14" s="8"/>
      <c r="E14" s="11"/>
      <c r="F14" s="11"/>
      <c r="G14" s="10"/>
      <c r="H14" s="10">
        <f t="shared" si="2"/>
        <v>0</v>
      </c>
      <c r="I14" s="10"/>
      <c r="J14" s="10">
        <f t="shared" si="0"/>
        <v>2920</v>
      </c>
      <c r="K14" s="23"/>
    </row>
    <row r="15" spans="1:11">
      <c r="A15" s="8"/>
      <c r="B15" s="12"/>
      <c r="C15" s="106">
        <f t="shared" si="3"/>
        <v>2920</v>
      </c>
      <c r="D15" s="8"/>
      <c r="E15" s="11"/>
      <c r="F15" s="11"/>
      <c r="G15" s="10"/>
      <c r="H15" s="10">
        <f t="shared" si="2"/>
        <v>0</v>
      </c>
      <c r="I15" s="10"/>
      <c r="J15" s="10">
        <f t="shared" si="0"/>
        <v>2920</v>
      </c>
      <c r="K15" s="23"/>
    </row>
    <row r="16" spans="1:11">
      <c r="A16" s="8"/>
      <c r="B16" s="12"/>
      <c r="C16" s="106">
        <f t="shared" si="3"/>
        <v>2920</v>
      </c>
      <c r="D16" s="8"/>
      <c r="E16" s="11"/>
      <c r="F16" s="11"/>
      <c r="G16" s="10"/>
      <c r="H16" s="10">
        <f t="shared" si="2"/>
        <v>0</v>
      </c>
      <c r="I16" s="10"/>
      <c r="J16" s="10">
        <f t="shared" si="0"/>
        <v>2920</v>
      </c>
      <c r="K16" s="23"/>
    </row>
    <row r="17" spans="1:11">
      <c r="A17" s="8"/>
      <c r="B17" s="12"/>
      <c r="C17" s="106">
        <f t="shared" si="3"/>
        <v>2920</v>
      </c>
      <c r="D17" s="8"/>
      <c r="E17" s="11"/>
      <c r="F17" s="11"/>
      <c r="G17" s="10"/>
      <c r="H17" s="10">
        <f t="shared" si="2"/>
        <v>0</v>
      </c>
      <c r="I17" s="10"/>
      <c r="J17" s="10">
        <f t="shared" si="0"/>
        <v>2920</v>
      </c>
      <c r="K17" s="23"/>
    </row>
    <row r="18" spans="1:11">
      <c r="A18" s="8"/>
      <c r="B18" s="12"/>
      <c r="C18" s="106">
        <f t="shared" si="3"/>
        <v>2920</v>
      </c>
      <c r="D18" s="8"/>
      <c r="E18" s="11"/>
      <c r="F18" s="11"/>
      <c r="G18" s="10"/>
      <c r="H18" s="10">
        <f t="shared" si="2"/>
        <v>0</v>
      </c>
      <c r="I18" s="10"/>
      <c r="J18" s="10">
        <f t="shared" si="0"/>
        <v>2920</v>
      </c>
      <c r="K18" s="23"/>
    </row>
    <row r="19" spans="1:11">
      <c r="A19" s="8"/>
      <c r="B19" s="12"/>
      <c r="C19" s="106">
        <f t="shared" si="3"/>
        <v>2920</v>
      </c>
      <c r="D19" s="8"/>
      <c r="E19" s="11"/>
      <c r="F19" s="11"/>
      <c r="G19" s="10"/>
      <c r="H19" s="10">
        <f t="shared" si="2"/>
        <v>0</v>
      </c>
      <c r="I19" s="10"/>
      <c r="J19" s="10">
        <f t="shared" si="0"/>
        <v>2920</v>
      </c>
      <c r="K19" s="23"/>
    </row>
    <row r="20" spans="1:11">
      <c r="A20" s="8"/>
      <c r="B20" s="12"/>
      <c r="C20" s="106">
        <f t="shared" si="3"/>
        <v>2920</v>
      </c>
      <c r="D20" s="8"/>
      <c r="E20" s="11"/>
      <c r="F20" s="11"/>
      <c r="G20" s="10"/>
      <c r="H20" s="10">
        <f t="shared" si="2"/>
        <v>0</v>
      </c>
      <c r="I20" s="10"/>
      <c r="J20" s="10">
        <f t="shared" si="0"/>
        <v>2920</v>
      </c>
      <c r="K20" s="23"/>
    </row>
    <row r="21" spans="1:11">
      <c r="A21" s="8"/>
      <c r="B21" s="12"/>
      <c r="C21" s="106">
        <f t="shared" si="3"/>
        <v>2920</v>
      </c>
      <c r="D21" s="107"/>
      <c r="E21" s="11"/>
      <c r="F21" s="11"/>
      <c r="G21" s="10"/>
      <c r="H21" s="10">
        <f t="shared" si="2"/>
        <v>0</v>
      </c>
      <c r="I21" s="10"/>
      <c r="J21" s="10">
        <f t="shared" si="0"/>
        <v>2920</v>
      </c>
      <c r="K21" s="23"/>
    </row>
    <row r="22" spans="1:11">
      <c r="A22" s="8"/>
      <c r="B22" s="12"/>
      <c r="C22" s="106">
        <f t="shared" si="3"/>
        <v>2920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2920</v>
      </c>
      <c r="K22" s="23"/>
    </row>
    <row r="23" spans="1:11">
      <c r="A23" s="8"/>
      <c r="B23" s="12"/>
      <c r="C23" s="106">
        <f t="shared" si="3"/>
        <v>2920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2920</v>
      </c>
      <c r="K23" s="23"/>
    </row>
    <row r="24" spans="1:11">
      <c r="A24" s="8"/>
      <c r="B24" s="12"/>
      <c r="C24" s="106">
        <f t="shared" si="3"/>
        <v>2920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2920</v>
      </c>
      <c r="K24" s="23"/>
    </row>
    <row r="25" spans="1:11">
      <c r="A25" s="8"/>
      <c r="B25" s="12"/>
      <c r="C25" s="106">
        <f t="shared" si="3"/>
        <v>2920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2920</v>
      </c>
      <c r="K25" s="23"/>
    </row>
    <row r="26" spans="1:11">
      <c r="A26" s="8"/>
      <c r="B26" s="12"/>
      <c r="C26" s="106">
        <f t="shared" si="3"/>
        <v>2920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2920</v>
      </c>
      <c r="K26" s="23"/>
    </row>
    <row r="27" spans="1:11">
      <c r="A27" s="8"/>
      <c r="B27" s="12"/>
      <c r="C27" s="106">
        <f t="shared" si="3"/>
        <v>2920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2920</v>
      </c>
      <c r="K27" s="23"/>
    </row>
    <row r="28" spans="1:11">
      <c r="A28" s="8"/>
      <c r="B28" s="12"/>
      <c r="C28" s="106">
        <f t="shared" si="3"/>
        <v>2920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2920</v>
      </c>
      <c r="K28" s="23"/>
    </row>
    <row r="29" spans="1:11">
      <c r="A29" s="8"/>
      <c r="B29" s="12"/>
      <c r="C29" s="106">
        <f t="shared" si="3"/>
        <v>2920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2920</v>
      </c>
      <c r="K29" s="23"/>
    </row>
    <row r="30" spans="1:11">
      <c r="A30" s="8"/>
      <c r="B30" s="12"/>
      <c r="C30" s="106">
        <f t="shared" si="3"/>
        <v>2920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2920</v>
      </c>
      <c r="K30" s="23"/>
    </row>
    <row r="31" spans="1:11">
      <c r="A31" s="8"/>
      <c r="B31" s="9"/>
      <c r="C31" s="10">
        <f t="shared" si="3"/>
        <v>2920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2920</v>
      </c>
      <c r="K31" s="23"/>
    </row>
    <row r="32" spans="1:11">
      <c r="A32" s="11"/>
      <c r="B32" s="9"/>
      <c r="C32" s="10">
        <f t="shared" si="3"/>
        <v>2920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2920</v>
      </c>
      <c r="K32" s="23"/>
    </row>
    <row r="33" spans="1:11">
      <c r="A33" s="11"/>
      <c r="B33" s="9"/>
      <c r="C33" s="10">
        <f t="shared" si="3"/>
        <v>2920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2920</v>
      </c>
      <c r="K33" s="23"/>
    </row>
    <row r="34" spans="1:11">
      <c r="A34" s="8"/>
      <c r="B34" s="9"/>
      <c r="C34" s="10">
        <f t="shared" ref="C34:C50" si="4">J33</f>
        <v>2920</v>
      </c>
      <c r="D34" s="8"/>
      <c r="E34" s="11"/>
      <c r="F34" s="11"/>
      <c r="G34" s="10"/>
      <c r="H34" s="10">
        <f t="shared" ref="H34:H50" si="5">F34*G34</f>
        <v>0</v>
      </c>
      <c r="I34" s="10"/>
      <c r="J34" s="10">
        <f t="shared" si="0"/>
        <v>2920</v>
      </c>
      <c r="K34" s="23"/>
    </row>
    <row r="35" spans="1:11">
      <c r="A35" s="11"/>
      <c r="B35" s="9"/>
      <c r="C35" s="10">
        <f t="shared" si="4"/>
        <v>2920</v>
      </c>
      <c r="D35" s="8"/>
      <c r="E35" s="11"/>
      <c r="F35" s="11"/>
      <c r="G35" s="10"/>
      <c r="H35" s="10">
        <f t="shared" si="5"/>
        <v>0</v>
      </c>
      <c r="I35" s="10"/>
      <c r="J35" s="10">
        <f t="shared" si="0"/>
        <v>2920</v>
      </c>
      <c r="K35" s="23"/>
    </row>
    <row r="36" spans="1:11">
      <c r="A36" s="11"/>
      <c r="B36" s="9"/>
      <c r="C36" s="10">
        <f t="shared" si="4"/>
        <v>2920</v>
      </c>
      <c r="D36" s="8"/>
      <c r="E36" s="11"/>
      <c r="F36" s="11"/>
      <c r="G36" s="10"/>
      <c r="H36" s="10">
        <f t="shared" si="5"/>
        <v>0</v>
      </c>
      <c r="I36" s="10"/>
      <c r="J36" s="10">
        <f t="shared" si="0"/>
        <v>2920</v>
      </c>
      <c r="K36" s="23"/>
    </row>
    <row r="37" spans="1:11">
      <c r="A37" s="8"/>
      <c r="B37" s="9"/>
      <c r="C37" s="10">
        <f t="shared" si="4"/>
        <v>2920</v>
      </c>
      <c r="D37" s="8"/>
      <c r="E37" s="11"/>
      <c r="F37" s="11"/>
      <c r="G37" s="10"/>
      <c r="H37" s="10">
        <f t="shared" si="5"/>
        <v>0</v>
      </c>
      <c r="I37" s="10"/>
      <c r="J37" s="10">
        <f t="shared" si="0"/>
        <v>2920</v>
      </c>
      <c r="K37" s="23"/>
    </row>
    <row r="38" spans="1:11">
      <c r="A38" s="11"/>
      <c r="B38" s="9"/>
      <c r="C38" s="10">
        <f t="shared" si="4"/>
        <v>2920</v>
      </c>
      <c r="D38" s="8"/>
      <c r="E38" s="11"/>
      <c r="F38" s="11"/>
      <c r="G38" s="10"/>
      <c r="H38" s="10">
        <f t="shared" si="5"/>
        <v>0</v>
      </c>
      <c r="I38" s="10"/>
      <c r="J38" s="10">
        <f t="shared" si="0"/>
        <v>2920</v>
      </c>
      <c r="K38" s="23"/>
    </row>
    <row r="39" spans="1:11">
      <c r="A39" s="11"/>
      <c r="B39" s="9"/>
      <c r="C39" s="10">
        <f t="shared" si="4"/>
        <v>2920</v>
      </c>
      <c r="D39" s="8"/>
      <c r="E39" s="11"/>
      <c r="F39" s="11"/>
      <c r="G39" s="10"/>
      <c r="H39" s="10">
        <f t="shared" si="5"/>
        <v>0</v>
      </c>
      <c r="I39" s="10"/>
      <c r="J39" s="10">
        <f t="shared" si="0"/>
        <v>2920</v>
      </c>
      <c r="K39" s="23"/>
    </row>
    <row r="40" spans="1:11">
      <c r="A40" s="8"/>
      <c r="B40" s="9"/>
      <c r="C40" s="10">
        <f t="shared" si="4"/>
        <v>2920</v>
      </c>
      <c r="D40" s="8"/>
      <c r="E40" s="11"/>
      <c r="F40" s="11"/>
      <c r="G40" s="10"/>
      <c r="H40" s="10">
        <f t="shared" si="5"/>
        <v>0</v>
      </c>
      <c r="I40" s="10"/>
      <c r="J40" s="10">
        <f t="shared" si="0"/>
        <v>2920</v>
      </c>
      <c r="K40" s="23"/>
    </row>
    <row r="41" spans="1:11">
      <c r="A41" s="11"/>
      <c r="B41" s="9"/>
      <c r="C41" s="10">
        <f t="shared" si="4"/>
        <v>2920</v>
      </c>
      <c r="D41" s="8"/>
      <c r="E41" s="11"/>
      <c r="F41" s="11"/>
      <c r="G41" s="10"/>
      <c r="H41" s="10">
        <f t="shared" si="5"/>
        <v>0</v>
      </c>
      <c r="I41" s="10"/>
      <c r="J41" s="10">
        <f t="shared" si="0"/>
        <v>2920</v>
      </c>
      <c r="K41" s="23"/>
    </row>
    <row r="42" spans="1:11">
      <c r="A42" s="11"/>
      <c r="B42" s="9"/>
      <c r="C42" s="10">
        <f t="shared" si="4"/>
        <v>2920</v>
      </c>
      <c r="D42" s="8"/>
      <c r="E42" s="11"/>
      <c r="F42" s="11"/>
      <c r="G42" s="10"/>
      <c r="H42" s="10">
        <f t="shared" si="5"/>
        <v>0</v>
      </c>
      <c r="I42" s="10"/>
      <c r="J42" s="10">
        <f t="shared" si="0"/>
        <v>2920</v>
      </c>
      <c r="K42" s="23"/>
    </row>
    <row r="43" spans="1:11">
      <c r="A43" s="8"/>
      <c r="B43" s="9"/>
      <c r="C43" s="10">
        <f t="shared" si="4"/>
        <v>2920</v>
      </c>
      <c r="D43" s="8"/>
      <c r="E43" s="11"/>
      <c r="F43" s="11"/>
      <c r="G43" s="10"/>
      <c r="H43" s="10">
        <f t="shared" si="5"/>
        <v>0</v>
      </c>
      <c r="I43" s="10"/>
      <c r="J43" s="10">
        <f t="shared" si="0"/>
        <v>2920</v>
      </c>
      <c r="K43" s="23"/>
    </row>
    <row r="44" spans="1:11">
      <c r="A44" s="11"/>
      <c r="B44" s="9"/>
      <c r="C44" s="10">
        <f t="shared" si="4"/>
        <v>2920</v>
      </c>
      <c r="D44" s="8"/>
      <c r="E44" s="11"/>
      <c r="F44" s="11"/>
      <c r="G44" s="10"/>
      <c r="H44" s="10">
        <f t="shared" si="5"/>
        <v>0</v>
      </c>
      <c r="I44" s="10"/>
      <c r="J44" s="10">
        <f t="shared" si="0"/>
        <v>2920</v>
      </c>
      <c r="K44" s="23"/>
    </row>
    <row r="45" spans="1:11">
      <c r="A45" s="11"/>
      <c r="B45" s="9"/>
      <c r="C45" s="10">
        <f t="shared" si="4"/>
        <v>2920</v>
      </c>
      <c r="D45" s="8"/>
      <c r="E45" s="11"/>
      <c r="F45" s="11"/>
      <c r="G45" s="10"/>
      <c r="H45" s="10">
        <f t="shared" si="5"/>
        <v>0</v>
      </c>
      <c r="I45" s="10"/>
      <c r="J45" s="10">
        <f t="shared" si="0"/>
        <v>2920</v>
      </c>
      <c r="K45" s="23"/>
    </row>
    <row r="46" spans="1:11">
      <c r="A46" s="8"/>
      <c r="B46" s="9"/>
      <c r="C46" s="10">
        <f t="shared" si="4"/>
        <v>2920</v>
      </c>
      <c r="D46" s="8"/>
      <c r="E46" s="11"/>
      <c r="F46" s="11"/>
      <c r="G46" s="10"/>
      <c r="H46" s="10">
        <f t="shared" si="5"/>
        <v>0</v>
      </c>
      <c r="I46" s="10"/>
      <c r="J46" s="10">
        <f t="shared" si="0"/>
        <v>2920</v>
      </c>
      <c r="K46" s="23"/>
    </row>
    <row r="47" spans="1:11">
      <c r="A47" s="11"/>
      <c r="B47" s="9"/>
      <c r="C47" s="10">
        <f t="shared" si="4"/>
        <v>2920</v>
      </c>
      <c r="D47" s="8"/>
      <c r="E47" s="11"/>
      <c r="F47" s="11"/>
      <c r="G47" s="10"/>
      <c r="H47" s="10">
        <f t="shared" si="5"/>
        <v>0</v>
      </c>
      <c r="I47" s="10"/>
      <c r="J47" s="10">
        <f t="shared" si="0"/>
        <v>2920</v>
      </c>
      <c r="K47" s="23"/>
    </row>
    <row r="48" spans="1:11">
      <c r="A48" s="11"/>
      <c r="B48" s="9"/>
      <c r="C48" s="10">
        <f t="shared" si="4"/>
        <v>2920</v>
      </c>
      <c r="D48" s="8"/>
      <c r="E48" s="11"/>
      <c r="F48" s="11"/>
      <c r="G48" s="10"/>
      <c r="H48" s="10">
        <f t="shared" si="5"/>
        <v>0</v>
      </c>
      <c r="I48" s="10"/>
      <c r="J48" s="10">
        <f t="shared" si="0"/>
        <v>2920</v>
      </c>
      <c r="K48" s="23"/>
    </row>
    <row r="49" spans="1:11">
      <c r="A49" s="8"/>
      <c r="B49" s="9"/>
      <c r="C49" s="10">
        <f t="shared" si="4"/>
        <v>2920</v>
      </c>
      <c r="D49" s="8"/>
      <c r="E49" s="11"/>
      <c r="F49" s="11"/>
      <c r="G49" s="10"/>
      <c r="H49" s="10">
        <f t="shared" si="5"/>
        <v>0</v>
      </c>
      <c r="I49" s="10"/>
      <c r="J49" s="10">
        <f t="shared" si="0"/>
        <v>2920</v>
      </c>
      <c r="K49" s="23"/>
    </row>
    <row r="50" spans="1:11">
      <c r="A50" s="11"/>
      <c r="B50" s="9"/>
      <c r="C50" s="10">
        <f t="shared" si="4"/>
        <v>2920</v>
      </c>
      <c r="D50" s="8"/>
      <c r="E50" s="11"/>
      <c r="F50" s="11"/>
      <c r="G50" s="10"/>
      <c r="H50" s="10">
        <f t="shared" si="5"/>
        <v>0</v>
      </c>
      <c r="I50" s="10"/>
      <c r="J50" s="10">
        <f t="shared" si="0"/>
        <v>2920</v>
      </c>
      <c r="K50" s="23"/>
    </row>
    <row r="51" spans="1:11" s="3" customForma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2920</v>
      </c>
      <c r="I51" s="20">
        <f>SUM(I1:I50)</f>
        <v>0</v>
      </c>
      <c r="J51" s="20">
        <f>H51-I51</f>
        <v>2920</v>
      </c>
      <c r="K51" s="25"/>
    </row>
  </sheetData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I43" sqref="I43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T42" sqref="T42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K45" sqref="K45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G9" sqref="G9"/>
    </sheetView>
  </sheetViews>
  <sheetFormatPr defaultRowHeight="14.25"/>
  <cols>
    <col min="1" max="1" width="14.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 t="s">
        <v>812</v>
      </c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>
        <v>10958</v>
      </c>
      <c r="B4" s="12">
        <v>44430</v>
      </c>
      <c r="C4" s="10">
        <v>0</v>
      </c>
      <c r="D4" s="8" t="s">
        <v>813</v>
      </c>
      <c r="E4" s="11">
        <v>1</v>
      </c>
      <c r="F4" s="11">
        <v>1</v>
      </c>
      <c r="G4" s="10">
        <v>12</v>
      </c>
      <c r="H4" s="10">
        <f>F4*G4</f>
        <v>12</v>
      </c>
      <c r="I4" s="22"/>
      <c r="J4" s="10">
        <f>C4+H4-I4</f>
        <v>12</v>
      </c>
      <c r="K4" s="23"/>
    </row>
    <row r="5" spans="1:11">
      <c r="A5" s="8">
        <v>10958</v>
      </c>
      <c r="B5" s="12">
        <v>44430</v>
      </c>
      <c r="C5" s="10">
        <f>J4</f>
        <v>12</v>
      </c>
      <c r="D5" s="8" t="s">
        <v>814</v>
      </c>
      <c r="E5" s="11">
        <v>5</v>
      </c>
      <c r="F5" s="11">
        <v>1</v>
      </c>
      <c r="G5" s="10">
        <v>50</v>
      </c>
      <c r="H5" s="10">
        <f t="shared" ref="H5:H21" si="0">F5*G5</f>
        <v>50</v>
      </c>
      <c r="I5" s="22"/>
      <c r="J5" s="10">
        <f t="shared" ref="J5:J50" si="1">C5+H5-I5</f>
        <v>62</v>
      </c>
      <c r="K5" s="23"/>
    </row>
    <row r="6" spans="1:11">
      <c r="A6" s="8">
        <v>10958</v>
      </c>
      <c r="B6" s="12">
        <v>44430</v>
      </c>
      <c r="C6" s="10">
        <f>J5</f>
        <v>62</v>
      </c>
      <c r="D6" s="8" t="s">
        <v>815</v>
      </c>
      <c r="E6" s="11">
        <v>15</v>
      </c>
      <c r="F6" s="11">
        <v>1</v>
      </c>
      <c r="G6" s="10">
        <v>120</v>
      </c>
      <c r="H6" s="10">
        <f t="shared" si="0"/>
        <v>120</v>
      </c>
      <c r="I6" s="22"/>
      <c r="J6" s="10">
        <f t="shared" si="1"/>
        <v>182</v>
      </c>
      <c r="K6" s="23"/>
    </row>
    <row r="7" spans="1:11">
      <c r="A7" s="8">
        <v>10958</v>
      </c>
      <c r="B7" s="12">
        <v>44430</v>
      </c>
      <c r="C7" s="10">
        <f t="shared" ref="C7:C50" si="2">J6</f>
        <v>182</v>
      </c>
      <c r="D7" s="8" t="s">
        <v>816</v>
      </c>
      <c r="E7" s="11">
        <v>20</v>
      </c>
      <c r="F7" s="11">
        <v>2</v>
      </c>
      <c r="G7" s="10">
        <v>140</v>
      </c>
      <c r="H7" s="10">
        <f t="shared" si="0"/>
        <v>280</v>
      </c>
      <c r="I7" s="22"/>
      <c r="J7" s="10">
        <f t="shared" si="1"/>
        <v>462</v>
      </c>
      <c r="K7" s="23"/>
    </row>
    <row r="8" spans="1:11">
      <c r="A8" s="8">
        <v>10958</v>
      </c>
      <c r="B8" s="12">
        <v>44430</v>
      </c>
      <c r="C8" s="10">
        <f t="shared" si="2"/>
        <v>462</v>
      </c>
      <c r="D8" s="8" t="s">
        <v>815</v>
      </c>
      <c r="E8" s="11">
        <v>20</v>
      </c>
      <c r="F8" s="11">
        <v>3</v>
      </c>
      <c r="G8" s="10">
        <v>160</v>
      </c>
      <c r="H8" s="10">
        <f t="shared" si="0"/>
        <v>480</v>
      </c>
      <c r="I8" s="22"/>
      <c r="J8" s="10">
        <f t="shared" si="1"/>
        <v>942</v>
      </c>
      <c r="K8" s="23"/>
    </row>
    <row r="9" spans="1:11">
      <c r="A9" s="15"/>
      <c r="B9" s="12"/>
      <c r="C9" s="10">
        <f t="shared" si="2"/>
        <v>942</v>
      </c>
      <c r="D9" s="8"/>
      <c r="E9" s="11"/>
      <c r="F9" s="11"/>
      <c r="G9" s="10"/>
      <c r="H9" s="10">
        <f t="shared" si="0"/>
        <v>0</v>
      </c>
      <c r="I9" s="22"/>
      <c r="J9" s="10">
        <f t="shared" si="1"/>
        <v>942</v>
      </c>
      <c r="K9" s="23"/>
    </row>
    <row r="10" spans="1:11" s="1" customFormat="1">
      <c r="A10" s="15"/>
      <c r="B10" s="16"/>
      <c r="C10" s="10">
        <f t="shared" si="2"/>
        <v>942</v>
      </c>
      <c r="D10" s="8"/>
      <c r="E10" s="11"/>
      <c r="F10" s="11"/>
      <c r="G10" s="10"/>
      <c r="H10" s="10">
        <f t="shared" si="0"/>
        <v>0</v>
      </c>
      <c r="I10" s="22"/>
      <c r="J10" s="10">
        <f t="shared" si="1"/>
        <v>942</v>
      </c>
      <c r="K10" s="24"/>
    </row>
    <row r="11" spans="1:11">
      <c r="A11" s="14"/>
      <c r="B11" s="12"/>
      <c r="C11" s="10">
        <f t="shared" si="2"/>
        <v>942</v>
      </c>
      <c r="D11" s="8"/>
      <c r="E11" s="11"/>
      <c r="F11" s="11"/>
      <c r="G11" s="10"/>
      <c r="H11" s="10">
        <f t="shared" si="0"/>
        <v>0</v>
      </c>
      <c r="I11" s="22"/>
      <c r="J11" s="10">
        <f t="shared" si="1"/>
        <v>942</v>
      </c>
      <c r="K11" s="24"/>
    </row>
    <row r="12" spans="1:11" s="2" customFormat="1">
      <c r="A12" s="17"/>
      <c r="B12" s="9"/>
      <c r="C12" s="10">
        <f t="shared" si="2"/>
        <v>942</v>
      </c>
      <c r="D12" s="8"/>
      <c r="E12" s="11"/>
      <c r="F12" s="11"/>
      <c r="G12" s="10"/>
      <c r="H12" s="10">
        <f t="shared" si="0"/>
        <v>0</v>
      </c>
      <c r="I12" s="22"/>
      <c r="J12" s="10">
        <f t="shared" si="1"/>
        <v>942</v>
      </c>
      <c r="K12" s="11"/>
    </row>
    <row r="13" spans="1:11" s="2" customFormat="1">
      <c r="A13" s="17"/>
      <c r="B13" s="9"/>
      <c r="C13" s="10">
        <f t="shared" si="2"/>
        <v>942</v>
      </c>
      <c r="D13" s="8"/>
      <c r="E13" s="11"/>
      <c r="F13" s="11"/>
      <c r="G13" s="10"/>
      <c r="H13" s="10">
        <f t="shared" si="0"/>
        <v>0</v>
      </c>
      <c r="I13" s="22"/>
      <c r="J13" s="10">
        <f t="shared" si="1"/>
        <v>942</v>
      </c>
      <c r="K13" s="11"/>
    </row>
    <row r="14" spans="1:11">
      <c r="A14" s="8"/>
      <c r="B14" s="12"/>
      <c r="C14" s="10">
        <f t="shared" si="2"/>
        <v>942</v>
      </c>
      <c r="D14" s="8"/>
      <c r="E14" s="11"/>
      <c r="F14" s="11"/>
      <c r="G14" s="10"/>
      <c r="H14" s="10">
        <f t="shared" si="0"/>
        <v>0</v>
      </c>
      <c r="I14" s="22"/>
      <c r="J14" s="10">
        <f t="shared" si="1"/>
        <v>942</v>
      </c>
      <c r="K14" s="23"/>
    </row>
    <row r="15" spans="1:11">
      <c r="A15" s="8"/>
      <c r="B15" s="12"/>
      <c r="C15" s="10">
        <f t="shared" si="2"/>
        <v>942</v>
      </c>
      <c r="D15" s="8"/>
      <c r="E15" s="11"/>
      <c r="F15" s="11"/>
      <c r="G15" s="10"/>
      <c r="H15" s="10">
        <f t="shared" si="0"/>
        <v>0</v>
      </c>
      <c r="I15" s="22"/>
      <c r="J15" s="10">
        <f t="shared" si="1"/>
        <v>942</v>
      </c>
      <c r="K15" s="23"/>
    </row>
    <row r="16" spans="1:11">
      <c r="A16" s="8"/>
      <c r="B16" s="12"/>
      <c r="C16" s="10">
        <f t="shared" si="2"/>
        <v>942</v>
      </c>
      <c r="D16" s="8"/>
      <c r="E16" s="11"/>
      <c r="F16" s="11"/>
      <c r="G16" s="10"/>
      <c r="H16" s="10">
        <f t="shared" si="0"/>
        <v>0</v>
      </c>
      <c r="I16" s="22"/>
      <c r="J16" s="10">
        <f t="shared" si="1"/>
        <v>942</v>
      </c>
      <c r="K16" s="23"/>
    </row>
    <row r="17" spans="1:11">
      <c r="A17" s="14"/>
      <c r="B17" s="12"/>
      <c r="C17" s="10">
        <f t="shared" si="2"/>
        <v>942</v>
      </c>
      <c r="D17" s="8"/>
      <c r="E17" s="11"/>
      <c r="F17" s="11"/>
      <c r="G17" s="10"/>
      <c r="H17" s="10">
        <f t="shared" si="0"/>
        <v>0</v>
      </c>
      <c r="I17" s="22"/>
      <c r="J17" s="10">
        <f t="shared" si="1"/>
        <v>942</v>
      </c>
      <c r="K17" s="23"/>
    </row>
    <row r="18" spans="1:11">
      <c r="A18" s="14"/>
      <c r="B18" s="12"/>
      <c r="C18" s="10">
        <f t="shared" si="2"/>
        <v>942</v>
      </c>
      <c r="D18" s="8"/>
      <c r="E18" s="11"/>
      <c r="F18" s="11"/>
      <c r="G18" s="10"/>
      <c r="H18" s="10">
        <f t="shared" si="0"/>
        <v>0</v>
      </c>
      <c r="I18" s="22"/>
      <c r="J18" s="10">
        <f t="shared" si="1"/>
        <v>942</v>
      </c>
      <c r="K18" s="23"/>
    </row>
    <row r="19" spans="1:11">
      <c r="A19" s="14"/>
      <c r="B19" s="12"/>
      <c r="C19" s="10">
        <f t="shared" si="2"/>
        <v>942</v>
      </c>
      <c r="D19" s="8"/>
      <c r="E19" s="11"/>
      <c r="F19" s="11"/>
      <c r="G19" s="10"/>
      <c r="H19" s="10">
        <f t="shared" si="0"/>
        <v>0</v>
      </c>
      <c r="I19" s="22"/>
      <c r="J19" s="10">
        <f t="shared" si="1"/>
        <v>942</v>
      </c>
      <c r="K19" s="23"/>
    </row>
    <row r="20" spans="1:11">
      <c r="A20" s="8"/>
      <c r="B20" s="12"/>
      <c r="C20" s="10">
        <f t="shared" si="2"/>
        <v>942</v>
      </c>
      <c r="D20" s="8"/>
      <c r="E20" s="11"/>
      <c r="F20" s="11"/>
      <c r="G20" s="10"/>
      <c r="H20" s="10">
        <f t="shared" si="0"/>
        <v>0</v>
      </c>
      <c r="I20" s="22"/>
      <c r="J20" s="10">
        <f t="shared" si="1"/>
        <v>942</v>
      </c>
      <c r="K20" s="23"/>
    </row>
    <row r="21" spans="1:11">
      <c r="A21" s="8"/>
      <c r="B21" s="12"/>
      <c r="C21" s="10">
        <f t="shared" si="2"/>
        <v>942</v>
      </c>
      <c r="D21" s="8"/>
      <c r="E21" s="11"/>
      <c r="F21" s="11"/>
      <c r="G21" s="10"/>
      <c r="H21" s="10">
        <f t="shared" si="0"/>
        <v>0</v>
      </c>
      <c r="I21" s="10"/>
      <c r="J21" s="10">
        <f t="shared" si="1"/>
        <v>942</v>
      </c>
      <c r="K21" s="23"/>
    </row>
    <row r="22" spans="1:11">
      <c r="A22" s="8"/>
      <c r="B22" s="12"/>
      <c r="C22" s="10">
        <f t="shared" si="2"/>
        <v>942</v>
      </c>
      <c r="D22" s="8"/>
      <c r="E22" s="11"/>
      <c r="F22" s="11"/>
      <c r="G22" s="10"/>
      <c r="H22" s="10">
        <f t="shared" ref="H22:H50" si="3">F22*G22</f>
        <v>0</v>
      </c>
      <c r="I22" s="10"/>
      <c r="J22" s="10">
        <f t="shared" si="1"/>
        <v>942</v>
      </c>
      <c r="K22" s="23"/>
    </row>
    <row r="23" spans="1:11">
      <c r="A23" s="8"/>
      <c r="B23" s="12"/>
      <c r="C23" s="10">
        <f t="shared" si="2"/>
        <v>942</v>
      </c>
      <c r="D23" s="8"/>
      <c r="E23" s="11"/>
      <c r="F23" s="11"/>
      <c r="G23" s="10"/>
      <c r="H23" s="10">
        <f t="shared" si="3"/>
        <v>0</v>
      </c>
      <c r="I23" s="10"/>
      <c r="J23" s="10">
        <f t="shared" si="1"/>
        <v>942</v>
      </c>
      <c r="K23" s="23"/>
    </row>
    <row r="24" spans="1:11">
      <c r="A24" s="8"/>
      <c r="B24" s="12"/>
      <c r="C24" s="10">
        <f t="shared" si="2"/>
        <v>942</v>
      </c>
      <c r="D24" s="8"/>
      <c r="E24" s="11"/>
      <c r="F24" s="11"/>
      <c r="G24" s="10"/>
      <c r="H24" s="10">
        <f t="shared" si="3"/>
        <v>0</v>
      </c>
      <c r="I24" s="10"/>
      <c r="J24" s="10">
        <f t="shared" si="1"/>
        <v>942</v>
      </c>
      <c r="K24" s="23"/>
    </row>
    <row r="25" spans="1:11">
      <c r="A25" s="8"/>
      <c r="B25" s="12"/>
      <c r="C25" s="10">
        <f t="shared" si="2"/>
        <v>942</v>
      </c>
      <c r="D25" s="8"/>
      <c r="E25" s="11"/>
      <c r="F25" s="11"/>
      <c r="G25" s="10"/>
      <c r="H25" s="10">
        <f t="shared" si="3"/>
        <v>0</v>
      </c>
      <c r="I25" s="10"/>
      <c r="J25" s="10">
        <f t="shared" si="1"/>
        <v>942</v>
      </c>
      <c r="K25" s="23"/>
    </row>
    <row r="26" spans="1:11">
      <c r="A26" s="8"/>
      <c r="B26" s="12"/>
      <c r="C26" s="10">
        <f t="shared" si="2"/>
        <v>942</v>
      </c>
      <c r="D26" s="8"/>
      <c r="E26" s="11"/>
      <c r="F26" s="11"/>
      <c r="G26" s="10"/>
      <c r="H26" s="10">
        <f t="shared" si="3"/>
        <v>0</v>
      </c>
      <c r="I26" s="10"/>
      <c r="J26" s="10">
        <f t="shared" si="1"/>
        <v>942</v>
      </c>
      <c r="K26" s="23"/>
    </row>
    <row r="27" spans="1:11">
      <c r="A27" s="8"/>
      <c r="B27" s="12"/>
      <c r="C27" s="10">
        <f t="shared" si="2"/>
        <v>942</v>
      </c>
      <c r="D27" s="8"/>
      <c r="E27" s="11"/>
      <c r="F27" s="11"/>
      <c r="G27" s="10"/>
      <c r="H27" s="10">
        <f t="shared" si="3"/>
        <v>0</v>
      </c>
      <c r="I27" s="10"/>
      <c r="J27" s="10">
        <f t="shared" si="1"/>
        <v>942</v>
      </c>
      <c r="K27" s="23"/>
    </row>
    <row r="28" spans="1:11">
      <c r="A28" s="8"/>
      <c r="B28" s="12"/>
      <c r="C28" s="10">
        <f t="shared" si="2"/>
        <v>942</v>
      </c>
      <c r="D28" s="8"/>
      <c r="E28" s="11"/>
      <c r="F28" s="11"/>
      <c r="G28" s="10"/>
      <c r="H28" s="10">
        <f t="shared" si="3"/>
        <v>0</v>
      </c>
      <c r="I28" s="10"/>
      <c r="J28" s="10">
        <f t="shared" si="1"/>
        <v>942</v>
      </c>
      <c r="K28" s="23"/>
    </row>
    <row r="29" spans="1:11">
      <c r="A29" s="8"/>
      <c r="B29" s="12"/>
      <c r="C29" s="10">
        <f t="shared" si="2"/>
        <v>942</v>
      </c>
      <c r="D29" s="8"/>
      <c r="E29" s="11"/>
      <c r="F29" s="11"/>
      <c r="G29" s="10"/>
      <c r="H29" s="10">
        <f t="shared" si="3"/>
        <v>0</v>
      </c>
      <c r="I29" s="10"/>
      <c r="J29" s="10">
        <f t="shared" si="1"/>
        <v>942</v>
      </c>
      <c r="K29" s="23"/>
    </row>
    <row r="30" spans="1:11">
      <c r="A30" s="8"/>
      <c r="B30" s="12"/>
      <c r="C30" s="10">
        <f t="shared" si="2"/>
        <v>942</v>
      </c>
      <c r="D30" s="8"/>
      <c r="E30" s="11"/>
      <c r="F30" s="11"/>
      <c r="G30" s="10"/>
      <c r="H30" s="10">
        <f t="shared" si="3"/>
        <v>0</v>
      </c>
      <c r="I30" s="10"/>
      <c r="J30" s="10">
        <f t="shared" si="1"/>
        <v>942</v>
      </c>
      <c r="K30" s="23"/>
    </row>
    <row r="31" spans="1:11">
      <c r="A31" s="8"/>
      <c r="B31" s="12"/>
      <c r="C31" s="10">
        <f t="shared" si="2"/>
        <v>942</v>
      </c>
      <c r="D31" s="8"/>
      <c r="E31" s="11"/>
      <c r="F31" s="11"/>
      <c r="G31" s="10"/>
      <c r="H31" s="10">
        <f t="shared" si="3"/>
        <v>0</v>
      </c>
      <c r="I31" s="10"/>
      <c r="J31" s="10">
        <f t="shared" si="1"/>
        <v>942</v>
      </c>
      <c r="K31" s="23"/>
    </row>
    <row r="32" spans="1:11">
      <c r="A32" s="8"/>
      <c r="B32" s="12"/>
      <c r="C32" s="10">
        <f t="shared" si="2"/>
        <v>942</v>
      </c>
      <c r="D32" s="8"/>
      <c r="E32" s="11"/>
      <c r="F32" s="11"/>
      <c r="G32" s="10"/>
      <c r="H32" s="10">
        <f t="shared" si="3"/>
        <v>0</v>
      </c>
      <c r="I32" s="10"/>
      <c r="J32" s="10">
        <f t="shared" si="1"/>
        <v>942</v>
      </c>
      <c r="K32" s="23"/>
    </row>
    <row r="33" spans="1:11">
      <c r="A33" s="8"/>
      <c r="B33" s="12"/>
      <c r="C33" s="10">
        <f t="shared" si="2"/>
        <v>942</v>
      </c>
      <c r="D33" s="8"/>
      <c r="E33" s="11"/>
      <c r="F33" s="11"/>
      <c r="G33" s="10"/>
      <c r="H33" s="10">
        <f t="shared" si="3"/>
        <v>0</v>
      </c>
      <c r="I33" s="10"/>
      <c r="J33" s="10">
        <f t="shared" si="1"/>
        <v>942</v>
      </c>
      <c r="K33" s="23"/>
    </row>
    <row r="34" spans="1:11">
      <c r="A34" s="8"/>
      <c r="B34" s="12"/>
      <c r="C34" s="10">
        <f t="shared" si="2"/>
        <v>942</v>
      </c>
      <c r="D34" s="8"/>
      <c r="E34" s="11"/>
      <c r="F34" s="11"/>
      <c r="G34" s="10"/>
      <c r="H34" s="10">
        <f t="shared" si="3"/>
        <v>0</v>
      </c>
      <c r="I34" s="10"/>
      <c r="J34" s="10">
        <f t="shared" si="1"/>
        <v>942</v>
      </c>
      <c r="K34" s="23"/>
    </row>
    <row r="35" spans="1:11">
      <c r="A35" s="8"/>
      <c r="B35" s="12"/>
      <c r="C35" s="10">
        <f t="shared" si="2"/>
        <v>942</v>
      </c>
      <c r="D35" s="8"/>
      <c r="E35" s="11"/>
      <c r="F35" s="11"/>
      <c r="G35" s="10"/>
      <c r="H35" s="10">
        <f t="shared" si="3"/>
        <v>0</v>
      </c>
      <c r="I35" s="10"/>
      <c r="J35" s="10">
        <f t="shared" si="1"/>
        <v>942</v>
      </c>
      <c r="K35" s="23"/>
    </row>
    <row r="36" spans="1:11">
      <c r="A36" s="8"/>
      <c r="B36" s="12"/>
      <c r="C36" s="10">
        <f t="shared" si="2"/>
        <v>942</v>
      </c>
      <c r="D36" s="8"/>
      <c r="E36" s="11"/>
      <c r="F36" s="11"/>
      <c r="G36" s="10"/>
      <c r="H36" s="10">
        <f t="shared" si="3"/>
        <v>0</v>
      </c>
      <c r="I36" s="10"/>
      <c r="J36" s="10">
        <f t="shared" si="1"/>
        <v>942</v>
      </c>
      <c r="K36" s="23"/>
    </row>
    <row r="37" spans="1:11">
      <c r="A37" s="8"/>
      <c r="B37" s="12"/>
      <c r="C37" s="10">
        <f t="shared" si="2"/>
        <v>942</v>
      </c>
      <c r="D37" s="8"/>
      <c r="E37" s="11"/>
      <c r="F37" s="11"/>
      <c r="G37" s="10"/>
      <c r="H37" s="10">
        <f t="shared" si="3"/>
        <v>0</v>
      </c>
      <c r="I37" s="10"/>
      <c r="J37" s="10">
        <f t="shared" si="1"/>
        <v>942</v>
      </c>
      <c r="K37" s="23"/>
    </row>
    <row r="38" spans="1:11">
      <c r="A38" s="8"/>
      <c r="B38" s="12"/>
      <c r="C38" s="10">
        <f t="shared" si="2"/>
        <v>942</v>
      </c>
      <c r="D38" s="8"/>
      <c r="E38" s="11"/>
      <c r="F38" s="11"/>
      <c r="G38" s="10"/>
      <c r="H38" s="10">
        <f t="shared" si="3"/>
        <v>0</v>
      </c>
      <c r="I38" s="10"/>
      <c r="J38" s="10">
        <f t="shared" si="1"/>
        <v>942</v>
      </c>
      <c r="K38" s="23"/>
    </row>
    <row r="39" spans="1:11">
      <c r="A39" s="8"/>
      <c r="B39" s="12"/>
      <c r="C39" s="10">
        <f t="shared" si="2"/>
        <v>942</v>
      </c>
      <c r="D39" s="8"/>
      <c r="E39" s="11"/>
      <c r="F39" s="11"/>
      <c r="G39" s="10"/>
      <c r="H39" s="10">
        <f t="shared" si="3"/>
        <v>0</v>
      </c>
      <c r="I39" s="10"/>
      <c r="J39" s="10">
        <f t="shared" si="1"/>
        <v>942</v>
      </c>
      <c r="K39" s="23"/>
    </row>
    <row r="40" spans="1:11">
      <c r="A40" s="8"/>
      <c r="B40" s="12"/>
      <c r="C40" s="10">
        <f t="shared" si="2"/>
        <v>942</v>
      </c>
      <c r="D40" s="8"/>
      <c r="E40" s="11"/>
      <c r="F40" s="11"/>
      <c r="G40" s="10"/>
      <c r="H40" s="10">
        <f t="shared" si="3"/>
        <v>0</v>
      </c>
      <c r="I40" s="10"/>
      <c r="J40" s="10">
        <f t="shared" si="1"/>
        <v>942</v>
      </c>
      <c r="K40" s="23"/>
    </row>
    <row r="41" spans="1:11">
      <c r="A41" s="8"/>
      <c r="B41" s="12"/>
      <c r="C41" s="10">
        <f t="shared" si="2"/>
        <v>942</v>
      </c>
      <c r="D41" s="8"/>
      <c r="E41" s="11"/>
      <c r="F41" s="11"/>
      <c r="G41" s="10"/>
      <c r="H41" s="10">
        <f t="shared" si="3"/>
        <v>0</v>
      </c>
      <c r="I41" s="10"/>
      <c r="J41" s="10">
        <f t="shared" si="1"/>
        <v>942</v>
      </c>
      <c r="K41" s="23"/>
    </row>
    <row r="42" spans="1:11">
      <c r="A42" s="8"/>
      <c r="B42" s="12"/>
      <c r="C42" s="10">
        <f t="shared" si="2"/>
        <v>942</v>
      </c>
      <c r="D42" s="8"/>
      <c r="E42" s="11"/>
      <c r="F42" s="11"/>
      <c r="G42" s="10"/>
      <c r="H42" s="10">
        <f t="shared" si="3"/>
        <v>0</v>
      </c>
      <c r="I42" s="10"/>
      <c r="J42" s="10">
        <f t="shared" si="1"/>
        <v>942</v>
      </c>
      <c r="K42" s="23"/>
    </row>
    <row r="43" spans="1:11">
      <c r="A43" s="8"/>
      <c r="B43" s="12"/>
      <c r="C43" s="10">
        <f t="shared" si="2"/>
        <v>942</v>
      </c>
      <c r="D43" s="8"/>
      <c r="E43" s="11"/>
      <c r="F43" s="11"/>
      <c r="G43" s="10"/>
      <c r="H43" s="10">
        <f t="shared" si="3"/>
        <v>0</v>
      </c>
      <c r="I43" s="10"/>
      <c r="J43" s="10">
        <f t="shared" si="1"/>
        <v>942</v>
      </c>
      <c r="K43" s="23"/>
    </row>
    <row r="44" spans="1:11">
      <c r="A44" s="8"/>
      <c r="B44" s="12"/>
      <c r="C44" s="10">
        <f t="shared" si="2"/>
        <v>942</v>
      </c>
      <c r="D44" s="8"/>
      <c r="E44" s="11"/>
      <c r="F44" s="11"/>
      <c r="G44" s="10"/>
      <c r="H44" s="10">
        <f t="shared" si="3"/>
        <v>0</v>
      </c>
      <c r="I44" s="10"/>
      <c r="J44" s="10">
        <f t="shared" si="1"/>
        <v>942</v>
      </c>
      <c r="K44" s="23"/>
    </row>
    <row r="45" spans="1:11">
      <c r="A45" s="8"/>
      <c r="B45" s="12"/>
      <c r="C45" s="10">
        <f t="shared" si="2"/>
        <v>942</v>
      </c>
      <c r="D45" s="8"/>
      <c r="E45" s="11"/>
      <c r="F45" s="11"/>
      <c r="G45" s="10"/>
      <c r="H45" s="10">
        <f t="shared" si="3"/>
        <v>0</v>
      </c>
      <c r="I45" s="10"/>
      <c r="J45" s="10">
        <f t="shared" si="1"/>
        <v>942</v>
      </c>
      <c r="K45" s="23"/>
    </row>
    <row r="46" spans="1:11">
      <c r="A46" s="8"/>
      <c r="B46" s="12"/>
      <c r="C46" s="10">
        <f t="shared" si="2"/>
        <v>942</v>
      </c>
      <c r="D46" s="8"/>
      <c r="E46" s="11"/>
      <c r="F46" s="11"/>
      <c r="G46" s="10"/>
      <c r="H46" s="10">
        <f t="shared" si="3"/>
        <v>0</v>
      </c>
      <c r="I46" s="10"/>
      <c r="J46" s="10">
        <f t="shared" si="1"/>
        <v>942</v>
      </c>
      <c r="K46" s="23"/>
    </row>
    <row r="47" spans="1:11">
      <c r="A47" s="8"/>
      <c r="B47" s="12"/>
      <c r="C47" s="10">
        <f t="shared" si="2"/>
        <v>942</v>
      </c>
      <c r="D47" s="8"/>
      <c r="E47" s="11"/>
      <c r="F47" s="11"/>
      <c r="G47" s="10"/>
      <c r="H47" s="10">
        <f t="shared" si="3"/>
        <v>0</v>
      </c>
      <c r="I47" s="10"/>
      <c r="J47" s="10">
        <f t="shared" si="1"/>
        <v>942</v>
      </c>
      <c r="K47" s="23"/>
    </row>
    <row r="48" spans="1:11">
      <c r="A48" s="8"/>
      <c r="B48" s="12"/>
      <c r="C48" s="10">
        <f t="shared" si="2"/>
        <v>942</v>
      </c>
      <c r="D48" s="8"/>
      <c r="E48" s="11"/>
      <c r="F48" s="11"/>
      <c r="G48" s="10"/>
      <c r="H48" s="10">
        <f t="shared" si="3"/>
        <v>0</v>
      </c>
      <c r="I48" s="10"/>
      <c r="J48" s="10">
        <f t="shared" si="1"/>
        <v>942</v>
      </c>
      <c r="K48" s="23"/>
    </row>
    <row r="49" spans="1:11">
      <c r="A49" s="8"/>
      <c r="B49" s="12"/>
      <c r="C49" s="10">
        <f t="shared" si="2"/>
        <v>942</v>
      </c>
      <c r="D49" s="8"/>
      <c r="E49" s="11"/>
      <c r="F49" s="11"/>
      <c r="G49" s="10"/>
      <c r="H49" s="10">
        <f t="shared" si="3"/>
        <v>0</v>
      </c>
      <c r="I49" s="10"/>
      <c r="J49" s="10">
        <f t="shared" si="1"/>
        <v>942</v>
      </c>
      <c r="K49" s="23"/>
    </row>
    <row r="50" spans="1:11">
      <c r="A50" s="8"/>
      <c r="B50" s="12"/>
      <c r="C50" s="10">
        <f t="shared" si="2"/>
        <v>942</v>
      </c>
      <c r="D50" s="8"/>
      <c r="E50" s="11"/>
      <c r="F50" s="11"/>
      <c r="G50" s="10"/>
      <c r="H50" s="10">
        <f t="shared" si="3"/>
        <v>0</v>
      </c>
      <c r="I50" s="10"/>
      <c r="J50" s="10">
        <f t="shared" si="1"/>
        <v>942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942</v>
      </c>
      <c r="I51" s="20">
        <f>SUM(I1:I50)</f>
        <v>0</v>
      </c>
      <c r="J51" s="20">
        <f>H51-I51</f>
        <v>942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"/>
  <sheetViews>
    <sheetView zoomScaleSheetLayoutView="100" workbookViewId="0">
      <pane ySplit="3" topLeftCell="A4" activePane="bottomLeft" state="frozen"/>
      <selection pane="bottomLeft" activeCell="N32" sqref="N32"/>
    </sheetView>
  </sheetViews>
  <sheetFormatPr defaultRowHeight="13.5"/>
  <cols>
    <col min="1" max="1" width="11.375" style="41" customWidth="1"/>
    <col min="2" max="2" width="11.625" style="100" customWidth="1"/>
    <col min="3" max="3" width="14.125" style="101" customWidth="1"/>
    <col min="4" max="4" width="26" style="41" customWidth="1"/>
    <col min="5" max="5" width="6.75" style="41" customWidth="1"/>
    <col min="6" max="6" width="5.375" style="41" customWidth="1"/>
    <col min="7" max="7" width="11.375" style="45" customWidth="1"/>
    <col min="8" max="8" width="13" style="45" customWidth="1"/>
    <col min="9" max="9" width="10.375" style="45" customWidth="1"/>
    <col min="10" max="10" width="14.125" style="45" customWidth="1"/>
    <col min="11" max="11" width="11.5" style="41" customWidth="1"/>
    <col min="12" max="12" width="6.75" style="41" customWidth="1"/>
    <col min="13" max="13" width="14.125" style="41" customWidth="1"/>
    <col min="14" max="16384" width="9" style="41"/>
  </cols>
  <sheetData>
    <row r="1" spans="1:12" ht="27" customHeight="1">
      <c r="A1" s="392" t="s">
        <v>330</v>
      </c>
      <c r="B1" s="418"/>
      <c r="C1" s="501"/>
      <c r="D1" s="392"/>
      <c r="E1" s="392"/>
      <c r="F1" s="392"/>
      <c r="G1" s="419"/>
      <c r="H1" s="419"/>
      <c r="I1" s="419"/>
      <c r="J1" s="419"/>
    </row>
    <row r="2" spans="1:12">
      <c r="A2" s="395" t="s">
        <v>1</v>
      </c>
      <c r="B2" s="397" t="s">
        <v>331</v>
      </c>
      <c r="C2" s="519" t="s">
        <v>356</v>
      </c>
      <c r="D2" s="395" t="s">
        <v>332</v>
      </c>
      <c r="E2" s="47" t="s">
        <v>333</v>
      </c>
      <c r="F2" s="393" t="s">
        <v>334</v>
      </c>
      <c r="G2" s="394"/>
      <c r="H2" s="394"/>
      <c r="I2" s="50" t="s">
        <v>329</v>
      </c>
      <c r="J2" s="399" t="s">
        <v>335</v>
      </c>
      <c r="K2" s="393" t="s">
        <v>396</v>
      </c>
    </row>
    <row r="3" spans="1:12">
      <c r="A3" s="396"/>
      <c r="B3" s="398"/>
      <c r="C3" s="520"/>
      <c r="D3" s="396"/>
      <c r="E3" s="52"/>
      <c r="F3" s="56" t="s">
        <v>336</v>
      </c>
      <c r="G3" s="50" t="s">
        <v>337</v>
      </c>
      <c r="H3" s="50" t="s">
        <v>338</v>
      </c>
      <c r="I3" s="50" t="s">
        <v>338</v>
      </c>
      <c r="J3" s="400"/>
      <c r="K3" s="393"/>
      <c r="L3" s="41" t="s">
        <v>782</v>
      </c>
    </row>
    <row r="4" spans="1:12">
      <c r="A4" s="103" t="s">
        <v>340</v>
      </c>
      <c r="B4" s="55">
        <v>44299</v>
      </c>
      <c r="C4" s="104"/>
      <c r="D4" s="56" t="s">
        <v>341</v>
      </c>
      <c r="E4" s="56">
        <v>25</v>
      </c>
      <c r="F4" s="56">
        <v>50</v>
      </c>
      <c r="G4" s="50">
        <v>125</v>
      </c>
      <c r="H4" s="50">
        <f>F4*G4</f>
        <v>6250</v>
      </c>
      <c r="I4" s="50"/>
      <c r="J4" s="50">
        <f t="shared" ref="J4:J50" si="0">C4+H4-I4</f>
        <v>6250</v>
      </c>
      <c r="K4" s="56" t="s">
        <v>527</v>
      </c>
    </row>
    <row r="5" spans="1:12">
      <c r="A5" s="103" t="s">
        <v>342</v>
      </c>
      <c r="B5" s="55">
        <v>44300</v>
      </c>
      <c r="C5" s="104">
        <f>J4</f>
        <v>6250</v>
      </c>
      <c r="D5" s="56" t="s">
        <v>341</v>
      </c>
      <c r="E5" s="56">
        <v>25</v>
      </c>
      <c r="F5" s="56">
        <v>50</v>
      </c>
      <c r="G5" s="50">
        <v>125</v>
      </c>
      <c r="H5" s="50">
        <f t="shared" ref="H5:H50" si="1">F5*G5</f>
        <v>6250</v>
      </c>
      <c r="I5" s="50"/>
      <c r="J5" s="50">
        <f t="shared" si="0"/>
        <v>12500</v>
      </c>
      <c r="K5" s="56" t="s">
        <v>527</v>
      </c>
    </row>
    <row r="6" spans="1:12">
      <c r="A6" s="105" t="s">
        <v>343</v>
      </c>
      <c r="B6" s="58">
        <v>44303</v>
      </c>
      <c r="C6" s="104">
        <f t="shared" ref="C6:C13" si="2">J5</f>
        <v>12500</v>
      </c>
      <c r="D6" s="56" t="s">
        <v>344</v>
      </c>
      <c r="E6" s="56">
        <v>25</v>
      </c>
      <c r="F6" s="56">
        <v>50</v>
      </c>
      <c r="G6" s="50">
        <v>125</v>
      </c>
      <c r="H6" s="50">
        <f t="shared" si="1"/>
        <v>6250</v>
      </c>
      <c r="I6" s="50"/>
      <c r="J6" s="50">
        <f t="shared" si="0"/>
        <v>18750</v>
      </c>
      <c r="K6" s="56" t="s">
        <v>527</v>
      </c>
    </row>
    <row r="7" spans="1:12">
      <c r="A7" s="105" t="s">
        <v>345</v>
      </c>
      <c r="B7" s="58">
        <v>44305</v>
      </c>
      <c r="C7" s="104">
        <f t="shared" si="2"/>
        <v>18750</v>
      </c>
      <c r="D7" s="56" t="s">
        <v>341</v>
      </c>
      <c r="E7" s="56">
        <v>25</v>
      </c>
      <c r="F7" s="56">
        <v>40</v>
      </c>
      <c r="G7" s="50">
        <v>125</v>
      </c>
      <c r="H7" s="50">
        <f t="shared" si="1"/>
        <v>5000</v>
      </c>
      <c r="I7" s="50"/>
      <c r="J7" s="50">
        <f t="shared" si="0"/>
        <v>23750</v>
      </c>
      <c r="K7" s="56" t="s">
        <v>527</v>
      </c>
    </row>
    <row r="8" spans="1:12">
      <c r="A8" s="105" t="s">
        <v>817</v>
      </c>
      <c r="B8" s="58">
        <v>44369</v>
      </c>
      <c r="C8" s="104">
        <f t="shared" si="2"/>
        <v>23750</v>
      </c>
      <c r="D8" s="56" t="s">
        <v>818</v>
      </c>
      <c r="E8" s="56">
        <v>25</v>
      </c>
      <c r="F8" s="56">
        <v>1</v>
      </c>
      <c r="G8" s="50">
        <v>240</v>
      </c>
      <c r="H8" s="50">
        <f t="shared" si="1"/>
        <v>240</v>
      </c>
      <c r="I8" s="50"/>
      <c r="J8" s="50">
        <f t="shared" si="0"/>
        <v>23990</v>
      </c>
      <c r="K8" s="56" t="s">
        <v>421</v>
      </c>
    </row>
    <row r="9" spans="1:12">
      <c r="A9" s="105" t="s">
        <v>817</v>
      </c>
      <c r="B9" s="58">
        <v>44369</v>
      </c>
      <c r="C9" s="104">
        <f t="shared" si="2"/>
        <v>23990</v>
      </c>
      <c r="D9" s="56" t="s">
        <v>819</v>
      </c>
      <c r="E9" s="56">
        <v>25</v>
      </c>
      <c r="F9" s="56">
        <v>1</v>
      </c>
      <c r="G9" s="50">
        <v>260</v>
      </c>
      <c r="H9" s="50">
        <f t="shared" si="1"/>
        <v>260</v>
      </c>
      <c r="I9" s="50"/>
      <c r="J9" s="50">
        <f t="shared" si="0"/>
        <v>24250</v>
      </c>
      <c r="K9" s="56" t="s">
        <v>421</v>
      </c>
    </row>
    <row r="10" spans="1:12">
      <c r="A10" s="105" t="s">
        <v>820</v>
      </c>
      <c r="B10" s="58">
        <v>44373</v>
      </c>
      <c r="C10" s="104">
        <f t="shared" si="2"/>
        <v>24250</v>
      </c>
      <c r="D10" s="56" t="s">
        <v>819</v>
      </c>
      <c r="E10" s="56">
        <v>25</v>
      </c>
      <c r="F10" s="56">
        <v>1</v>
      </c>
      <c r="G10" s="50">
        <v>260</v>
      </c>
      <c r="H10" s="50">
        <f t="shared" si="1"/>
        <v>260</v>
      </c>
      <c r="I10" s="50"/>
      <c r="J10" s="50">
        <f t="shared" si="0"/>
        <v>24510</v>
      </c>
      <c r="K10" s="56" t="s">
        <v>421</v>
      </c>
    </row>
    <row r="11" spans="1:12">
      <c r="A11" s="105" t="s">
        <v>346</v>
      </c>
      <c r="B11" s="58">
        <v>44378</v>
      </c>
      <c r="C11" s="104">
        <f t="shared" si="2"/>
        <v>24510</v>
      </c>
      <c r="D11" s="56" t="s">
        <v>347</v>
      </c>
      <c r="E11" s="56">
        <v>25</v>
      </c>
      <c r="F11" s="56">
        <v>50</v>
      </c>
      <c r="G11" s="50">
        <v>100</v>
      </c>
      <c r="H11" s="50">
        <f t="shared" si="1"/>
        <v>5000</v>
      </c>
      <c r="I11" s="50"/>
      <c r="J11" s="50">
        <f t="shared" si="0"/>
        <v>29510</v>
      </c>
      <c r="K11" s="56"/>
    </row>
    <row r="12" spans="1:12">
      <c r="A12" s="105" t="s">
        <v>348</v>
      </c>
      <c r="B12" s="58">
        <v>44396</v>
      </c>
      <c r="C12" s="104">
        <f t="shared" si="2"/>
        <v>29510</v>
      </c>
      <c r="D12" s="56" t="s">
        <v>349</v>
      </c>
      <c r="E12" s="56">
        <v>25</v>
      </c>
      <c r="F12" s="56">
        <v>40</v>
      </c>
      <c r="G12" s="50">
        <v>125</v>
      </c>
      <c r="H12" s="50">
        <f t="shared" ref="H12:H26" si="3">F12*G12</f>
        <v>5000</v>
      </c>
      <c r="I12" s="50"/>
      <c r="J12" s="50">
        <f t="shared" si="0"/>
        <v>34510</v>
      </c>
      <c r="K12" s="56" t="s">
        <v>527</v>
      </c>
    </row>
    <row r="13" spans="1:12">
      <c r="A13" s="105" t="s">
        <v>350</v>
      </c>
      <c r="B13" s="58">
        <v>44399</v>
      </c>
      <c r="C13" s="104">
        <f t="shared" si="2"/>
        <v>34510</v>
      </c>
      <c r="D13" s="56" t="s">
        <v>349</v>
      </c>
      <c r="E13" s="56">
        <v>25</v>
      </c>
      <c r="F13" s="56">
        <v>60</v>
      </c>
      <c r="G13" s="50">
        <v>125</v>
      </c>
      <c r="H13" s="50">
        <f t="shared" si="3"/>
        <v>7500</v>
      </c>
      <c r="I13" s="50"/>
      <c r="J13" s="50">
        <f t="shared" si="0"/>
        <v>42010</v>
      </c>
      <c r="K13" s="56" t="s">
        <v>527</v>
      </c>
    </row>
    <row r="14" spans="1:12">
      <c r="A14" s="105"/>
      <c r="B14" s="58"/>
      <c r="C14" s="104">
        <f t="shared" ref="C14:C50" si="4">J13</f>
        <v>42010</v>
      </c>
      <c r="D14" s="56"/>
      <c r="E14" s="56"/>
      <c r="F14" s="56"/>
      <c r="G14" s="50"/>
      <c r="H14" s="50">
        <f t="shared" si="3"/>
        <v>0</v>
      </c>
      <c r="I14" s="50"/>
      <c r="J14" s="50">
        <f t="shared" si="0"/>
        <v>42010</v>
      </c>
      <c r="K14" s="56"/>
    </row>
    <row r="15" spans="1:12">
      <c r="A15" s="105"/>
      <c r="B15" s="58"/>
      <c r="C15" s="104">
        <f t="shared" si="4"/>
        <v>42010</v>
      </c>
      <c r="D15" s="56"/>
      <c r="E15" s="56"/>
      <c r="F15" s="56"/>
      <c r="G15" s="50"/>
      <c r="H15" s="50">
        <f t="shared" si="3"/>
        <v>0</v>
      </c>
      <c r="I15" s="50"/>
      <c r="J15" s="50">
        <f t="shared" si="0"/>
        <v>42010</v>
      </c>
      <c r="K15" s="56"/>
    </row>
    <row r="16" spans="1:12">
      <c r="A16" s="105"/>
      <c r="B16" s="58"/>
      <c r="C16" s="104">
        <f t="shared" si="4"/>
        <v>42010</v>
      </c>
      <c r="D16" s="56"/>
      <c r="E16" s="56"/>
      <c r="F16" s="56"/>
      <c r="G16" s="50"/>
      <c r="H16" s="50">
        <f t="shared" si="3"/>
        <v>0</v>
      </c>
      <c r="I16" s="50"/>
      <c r="J16" s="50">
        <f t="shared" si="0"/>
        <v>42010</v>
      </c>
      <c r="K16" s="56"/>
    </row>
    <row r="17" spans="1:11">
      <c r="A17" s="105"/>
      <c r="B17" s="58"/>
      <c r="C17" s="104">
        <f t="shared" si="4"/>
        <v>42010</v>
      </c>
      <c r="D17" s="56"/>
      <c r="E17" s="56"/>
      <c r="F17" s="56"/>
      <c r="G17" s="50"/>
      <c r="H17" s="50">
        <f t="shared" si="3"/>
        <v>0</v>
      </c>
      <c r="I17" s="50"/>
      <c r="J17" s="50">
        <f t="shared" si="0"/>
        <v>42010</v>
      </c>
      <c r="K17" s="56"/>
    </row>
    <row r="18" spans="1:11">
      <c r="A18" s="105"/>
      <c r="B18" s="58"/>
      <c r="C18" s="104">
        <f t="shared" si="4"/>
        <v>42010</v>
      </c>
      <c r="D18" s="56"/>
      <c r="E18" s="56"/>
      <c r="F18" s="56"/>
      <c r="G18" s="50"/>
      <c r="H18" s="50">
        <f t="shared" si="3"/>
        <v>0</v>
      </c>
      <c r="I18" s="50"/>
      <c r="J18" s="50">
        <f t="shared" si="0"/>
        <v>42010</v>
      </c>
      <c r="K18" s="56"/>
    </row>
    <row r="19" spans="1:11">
      <c r="A19" s="105"/>
      <c r="B19" s="58"/>
      <c r="C19" s="104">
        <f t="shared" si="4"/>
        <v>42010</v>
      </c>
      <c r="D19" s="56"/>
      <c r="E19" s="56"/>
      <c r="F19" s="56"/>
      <c r="G19" s="50"/>
      <c r="H19" s="50">
        <f t="shared" si="3"/>
        <v>0</v>
      </c>
      <c r="I19" s="50"/>
      <c r="J19" s="50">
        <f t="shared" si="0"/>
        <v>42010</v>
      </c>
      <c r="K19" s="56"/>
    </row>
    <row r="20" spans="1:11">
      <c r="A20" s="105"/>
      <c r="B20" s="58"/>
      <c r="C20" s="104">
        <f t="shared" si="4"/>
        <v>42010</v>
      </c>
      <c r="D20" s="56"/>
      <c r="E20" s="56"/>
      <c r="F20" s="56"/>
      <c r="G20" s="50"/>
      <c r="H20" s="50">
        <f t="shared" si="3"/>
        <v>0</v>
      </c>
      <c r="I20" s="50"/>
      <c r="J20" s="50">
        <f t="shared" si="0"/>
        <v>42010</v>
      </c>
      <c r="K20" s="56"/>
    </row>
    <row r="21" spans="1:11">
      <c r="A21" s="105"/>
      <c r="B21" s="58"/>
      <c r="C21" s="104">
        <f t="shared" si="4"/>
        <v>42010</v>
      </c>
      <c r="D21" s="56"/>
      <c r="E21" s="56"/>
      <c r="F21" s="56"/>
      <c r="G21" s="50"/>
      <c r="H21" s="50">
        <f t="shared" si="3"/>
        <v>0</v>
      </c>
      <c r="I21" s="50"/>
      <c r="J21" s="50">
        <f t="shared" si="0"/>
        <v>42010</v>
      </c>
      <c r="K21" s="56"/>
    </row>
    <row r="22" spans="1:11">
      <c r="A22" s="105"/>
      <c r="B22" s="58"/>
      <c r="C22" s="104">
        <f t="shared" si="4"/>
        <v>42010</v>
      </c>
      <c r="D22" s="56"/>
      <c r="E22" s="56"/>
      <c r="F22" s="56"/>
      <c r="G22" s="50"/>
      <c r="H22" s="50">
        <f t="shared" si="3"/>
        <v>0</v>
      </c>
      <c r="I22" s="50"/>
      <c r="J22" s="50">
        <f t="shared" si="0"/>
        <v>42010</v>
      </c>
      <c r="K22" s="56"/>
    </row>
    <row r="23" spans="1:11">
      <c r="A23" s="105"/>
      <c r="B23" s="58"/>
      <c r="C23" s="104">
        <f t="shared" si="4"/>
        <v>42010</v>
      </c>
      <c r="D23" s="56"/>
      <c r="E23" s="56"/>
      <c r="F23" s="56"/>
      <c r="G23" s="50"/>
      <c r="H23" s="50">
        <f t="shared" si="3"/>
        <v>0</v>
      </c>
      <c r="I23" s="50"/>
      <c r="J23" s="50">
        <f t="shared" si="0"/>
        <v>42010</v>
      </c>
      <c r="K23" s="56"/>
    </row>
    <row r="24" spans="1:11">
      <c r="A24" s="105"/>
      <c r="B24" s="58"/>
      <c r="C24" s="104">
        <f t="shared" si="4"/>
        <v>42010</v>
      </c>
      <c r="D24" s="56"/>
      <c r="E24" s="56"/>
      <c r="F24" s="56"/>
      <c r="G24" s="50"/>
      <c r="H24" s="50">
        <f t="shared" si="3"/>
        <v>0</v>
      </c>
      <c r="I24" s="50"/>
      <c r="J24" s="50">
        <f t="shared" si="0"/>
        <v>42010</v>
      </c>
      <c r="K24" s="56"/>
    </row>
    <row r="25" spans="1:11">
      <c r="A25" s="105"/>
      <c r="B25" s="58"/>
      <c r="C25" s="104">
        <f t="shared" si="4"/>
        <v>42010</v>
      </c>
      <c r="D25" s="56"/>
      <c r="E25" s="56"/>
      <c r="F25" s="56"/>
      <c r="G25" s="50"/>
      <c r="H25" s="50">
        <f t="shared" si="3"/>
        <v>0</v>
      </c>
      <c r="I25" s="50"/>
      <c r="J25" s="50">
        <f t="shared" si="0"/>
        <v>42010</v>
      </c>
      <c r="K25" s="56"/>
    </row>
    <row r="26" spans="1:11">
      <c r="A26" s="105"/>
      <c r="B26" s="58"/>
      <c r="C26" s="104">
        <f t="shared" si="4"/>
        <v>42010</v>
      </c>
      <c r="D26" s="56"/>
      <c r="E26" s="56"/>
      <c r="F26" s="56"/>
      <c r="G26" s="50"/>
      <c r="H26" s="50">
        <f t="shared" si="3"/>
        <v>0</v>
      </c>
      <c r="I26" s="50"/>
      <c r="J26" s="50">
        <f t="shared" si="0"/>
        <v>42010</v>
      </c>
      <c r="K26" s="56"/>
    </row>
    <row r="27" spans="1:11">
      <c r="A27" s="105"/>
      <c r="B27" s="58"/>
      <c r="C27" s="104">
        <f t="shared" si="4"/>
        <v>42010</v>
      </c>
      <c r="D27" s="56"/>
      <c r="E27" s="56"/>
      <c r="F27" s="56"/>
      <c r="G27" s="50"/>
      <c r="H27" s="50">
        <f t="shared" si="1"/>
        <v>0</v>
      </c>
      <c r="I27" s="50"/>
      <c r="J27" s="50">
        <f t="shared" si="0"/>
        <v>42010</v>
      </c>
      <c r="K27" s="56"/>
    </row>
    <row r="28" spans="1:11">
      <c r="A28" s="105"/>
      <c r="B28" s="58"/>
      <c r="C28" s="104">
        <f t="shared" si="4"/>
        <v>42010</v>
      </c>
      <c r="D28" s="56"/>
      <c r="E28" s="56"/>
      <c r="F28" s="60"/>
      <c r="G28" s="50"/>
      <c r="H28" s="50">
        <f t="shared" si="1"/>
        <v>0</v>
      </c>
      <c r="I28" s="50"/>
      <c r="J28" s="50">
        <f t="shared" si="0"/>
        <v>42010</v>
      </c>
      <c r="K28" s="56"/>
    </row>
    <row r="29" spans="1:11">
      <c r="A29" s="105"/>
      <c r="B29" s="58"/>
      <c r="C29" s="104">
        <f t="shared" si="4"/>
        <v>42010</v>
      </c>
      <c r="D29" s="56"/>
      <c r="E29" s="56"/>
      <c r="F29" s="56"/>
      <c r="G29" s="50"/>
      <c r="H29" s="50">
        <f t="shared" si="1"/>
        <v>0</v>
      </c>
      <c r="I29" s="50"/>
      <c r="J29" s="50">
        <f t="shared" si="0"/>
        <v>42010</v>
      </c>
      <c r="K29" s="56"/>
    </row>
    <row r="30" spans="1:11">
      <c r="A30" s="105"/>
      <c r="B30" s="58"/>
      <c r="C30" s="104">
        <f t="shared" si="4"/>
        <v>42010</v>
      </c>
      <c r="D30" s="56"/>
      <c r="E30" s="56"/>
      <c r="F30" s="56"/>
      <c r="G30" s="50"/>
      <c r="H30" s="50">
        <f t="shared" si="1"/>
        <v>0</v>
      </c>
      <c r="I30" s="50"/>
      <c r="J30" s="50">
        <f t="shared" si="0"/>
        <v>42010</v>
      </c>
      <c r="K30" s="56"/>
    </row>
    <row r="31" spans="1:11">
      <c r="A31" s="105"/>
      <c r="B31" s="58"/>
      <c r="C31" s="104">
        <f t="shared" si="4"/>
        <v>42010</v>
      </c>
      <c r="D31" s="56"/>
      <c r="E31" s="56"/>
      <c r="F31" s="56"/>
      <c r="G31" s="50"/>
      <c r="H31" s="50">
        <f t="shared" si="1"/>
        <v>0</v>
      </c>
      <c r="I31" s="50"/>
      <c r="J31" s="50">
        <f t="shared" si="0"/>
        <v>42010</v>
      </c>
      <c r="K31" s="56"/>
    </row>
    <row r="32" spans="1:11">
      <c r="A32" s="105"/>
      <c r="B32" s="58"/>
      <c r="C32" s="104">
        <f t="shared" si="4"/>
        <v>42010</v>
      </c>
      <c r="D32" s="56"/>
      <c r="E32" s="56"/>
      <c r="F32" s="56"/>
      <c r="G32" s="50"/>
      <c r="H32" s="50">
        <f t="shared" si="1"/>
        <v>0</v>
      </c>
      <c r="I32" s="50"/>
      <c r="J32" s="50">
        <f t="shared" si="0"/>
        <v>42010</v>
      </c>
      <c r="K32" s="56"/>
    </row>
    <row r="33" spans="1:11">
      <c r="A33" s="105"/>
      <c r="B33" s="58"/>
      <c r="C33" s="104">
        <f t="shared" si="4"/>
        <v>42010</v>
      </c>
      <c r="D33" s="56"/>
      <c r="E33" s="56"/>
      <c r="F33" s="56"/>
      <c r="G33" s="50"/>
      <c r="H33" s="50">
        <f t="shared" si="1"/>
        <v>0</v>
      </c>
      <c r="I33" s="50"/>
      <c r="J33" s="50">
        <f t="shared" si="0"/>
        <v>42010</v>
      </c>
      <c r="K33" s="56"/>
    </row>
    <row r="34" spans="1:11">
      <c r="A34" s="105"/>
      <c r="B34" s="58"/>
      <c r="C34" s="104">
        <f t="shared" si="4"/>
        <v>42010</v>
      </c>
      <c r="D34" s="56"/>
      <c r="E34" s="56"/>
      <c r="F34" s="56"/>
      <c r="G34" s="50"/>
      <c r="H34" s="50">
        <f t="shared" si="1"/>
        <v>0</v>
      </c>
      <c r="I34" s="50"/>
      <c r="J34" s="50">
        <f t="shared" si="0"/>
        <v>42010</v>
      </c>
      <c r="K34" s="56"/>
    </row>
    <row r="35" spans="1:11">
      <c r="A35" s="105"/>
      <c r="B35" s="58"/>
      <c r="C35" s="104">
        <f t="shared" si="4"/>
        <v>42010</v>
      </c>
      <c r="D35" s="56"/>
      <c r="E35" s="56"/>
      <c r="F35" s="56"/>
      <c r="G35" s="50"/>
      <c r="H35" s="50">
        <f t="shared" si="1"/>
        <v>0</v>
      </c>
      <c r="I35" s="50"/>
      <c r="J35" s="50">
        <f t="shared" si="0"/>
        <v>42010</v>
      </c>
      <c r="K35" s="56"/>
    </row>
    <row r="36" spans="1:11">
      <c r="A36" s="105"/>
      <c r="B36" s="58"/>
      <c r="C36" s="104">
        <f t="shared" si="4"/>
        <v>42010</v>
      </c>
      <c r="D36" s="56"/>
      <c r="E36" s="56"/>
      <c r="F36" s="56"/>
      <c r="G36" s="50"/>
      <c r="H36" s="50">
        <f t="shared" si="1"/>
        <v>0</v>
      </c>
      <c r="I36" s="50"/>
      <c r="J36" s="50">
        <f t="shared" si="0"/>
        <v>42010</v>
      </c>
      <c r="K36" s="56"/>
    </row>
    <row r="37" spans="1:11">
      <c r="A37" s="105"/>
      <c r="B37" s="58"/>
      <c r="C37" s="104">
        <f t="shared" si="4"/>
        <v>42010</v>
      </c>
      <c r="D37" s="56"/>
      <c r="E37" s="56"/>
      <c r="F37" s="56"/>
      <c r="G37" s="50"/>
      <c r="H37" s="50">
        <f t="shared" si="1"/>
        <v>0</v>
      </c>
      <c r="I37" s="50"/>
      <c r="J37" s="50">
        <f t="shared" si="0"/>
        <v>42010</v>
      </c>
      <c r="K37" s="56"/>
    </row>
    <row r="38" spans="1:11">
      <c r="A38" s="105"/>
      <c r="B38" s="58"/>
      <c r="C38" s="104">
        <f t="shared" si="4"/>
        <v>42010</v>
      </c>
      <c r="D38" s="56"/>
      <c r="E38" s="56"/>
      <c r="F38" s="56"/>
      <c r="G38" s="50"/>
      <c r="H38" s="50">
        <f t="shared" si="1"/>
        <v>0</v>
      </c>
      <c r="I38" s="50"/>
      <c r="J38" s="50">
        <f t="shared" si="0"/>
        <v>42010</v>
      </c>
      <c r="K38" s="56"/>
    </row>
    <row r="39" spans="1:11">
      <c r="A39" s="105"/>
      <c r="B39" s="58"/>
      <c r="C39" s="104">
        <f t="shared" si="4"/>
        <v>42010</v>
      </c>
      <c r="D39" s="56"/>
      <c r="E39" s="56"/>
      <c r="F39" s="56"/>
      <c r="G39" s="50"/>
      <c r="H39" s="50">
        <f t="shared" si="1"/>
        <v>0</v>
      </c>
      <c r="I39" s="50"/>
      <c r="J39" s="50">
        <f t="shared" si="0"/>
        <v>42010</v>
      </c>
      <c r="K39" s="56"/>
    </row>
    <row r="40" spans="1:11">
      <c r="A40" s="105"/>
      <c r="B40" s="58"/>
      <c r="C40" s="104">
        <f t="shared" si="4"/>
        <v>42010</v>
      </c>
      <c r="D40" s="56"/>
      <c r="E40" s="56"/>
      <c r="F40" s="56"/>
      <c r="G40" s="50"/>
      <c r="H40" s="50">
        <f t="shared" si="1"/>
        <v>0</v>
      </c>
      <c r="I40" s="50"/>
      <c r="J40" s="50">
        <f t="shared" si="0"/>
        <v>42010</v>
      </c>
      <c r="K40" s="56"/>
    </row>
    <row r="41" spans="1:11">
      <c r="A41" s="105"/>
      <c r="B41" s="58"/>
      <c r="C41" s="104">
        <f t="shared" si="4"/>
        <v>42010</v>
      </c>
      <c r="D41" s="56"/>
      <c r="E41" s="56"/>
      <c r="F41" s="56"/>
      <c r="G41" s="50"/>
      <c r="H41" s="50">
        <f t="shared" si="1"/>
        <v>0</v>
      </c>
      <c r="I41" s="50"/>
      <c r="J41" s="50">
        <f t="shared" si="0"/>
        <v>42010</v>
      </c>
      <c r="K41" s="56"/>
    </row>
    <row r="42" spans="1:11">
      <c r="A42" s="56"/>
      <c r="B42" s="58"/>
      <c r="C42" s="104">
        <f t="shared" si="4"/>
        <v>42010</v>
      </c>
      <c r="D42" s="56"/>
      <c r="E42" s="56"/>
      <c r="F42" s="56"/>
      <c r="G42" s="50"/>
      <c r="H42" s="50">
        <f t="shared" si="1"/>
        <v>0</v>
      </c>
      <c r="I42" s="50"/>
      <c r="J42" s="50">
        <f t="shared" si="0"/>
        <v>42010</v>
      </c>
      <c r="K42" s="56"/>
    </row>
    <row r="43" spans="1:11">
      <c r="A43" s="56"/>
      <c r="B43" s="58"/>
      <c r="C43" s="104">
        <f t="shared" si="4"/>
        <v>42010</v>
      </c>
      <c r="D43" s="56"/>
      <c r="E43" s="56"/>
      <c r="F43" s="56"/>
      <c r="G43" s="50"/>
      <c r="H43" s="50">
        <f t="shared" si="1"/>
        <v>0</v>
      </c>
      <c r="I43" s="50"/>
      <c r="J43" s="50">
        <f t="shared" si="0"/>
        <v>42010</v>
      </c>
      <c r="K43" s="56"/>
    </row>
    <row r="44" spans="1:11">
      <c r="A44" s="56"/>
      <c r="B44" s="58"/>
      <c r="C44" s="104">
        <f t="shared" si="4"/>
        <v>42010</v>
      </c>
      <c r="D44" s="56"/>
      <c r="E44" s="56"/>
      <c r="F44" s="56"/>
      <c r="G44" s="50"/>
      <c r="H44" s="50">
        <f t="shared" si="1"/>
        <v>0</v>
      </c>
      <c r="I44" s="50"/>
      <c r="J44" s="50">
        <f t="shared" si="0"/>
        <v>42010</v>
      </c>
      <c r="K44" s="56"/>
    </row>
    <row r="45" spans="1:11">
      <c r="A45" s="56"/>
      <c r="B45" s="58"/>
      <c r="C45" s="104">
        <f t="shared" si="4"/>
        <v>42010</v>
      </c>
      <c r="D45" s="56"/>
      <c r="E45" s="56"/>
      <c r="F45" s="56"/>
      <c r="G45" s="50"/>
      <c r="H45" s="50">
        <f t="shared" si="1"/>
        <v>0</v>
      </c>
      <c r="I45" s="50"/>
      <c r="J45" s="50">
        <f t="shared" si="0"/>
        <v>42010</v>
      </c>
      <c r="K45" s="56"/>
    </row>
    <row r="46" spans="1:11">
      <c r="A46" s="56"/>
      <c r="B46" s="58"/>
      <c r="C46" s="104">
        <f t="shared" si="4"/>
        <v>42010</v>
      </c>
      <c r="D46" s="56"/>
      <c r="E46" s="56"/>
      <c r="F46" s="56"/>
      <c r="G46" s="50"/>
      <c r="H46" s="50">
        <f t="shared" si="1"/>
        <v>0</v>
      </c>
      <c r="I46" s="50"/>
      <c r="J46" s="50">
        <f t="shared" si="0"/>
        <v>42010</v>
      </c>
      <c r="K46" s="56"/>
    </row>
    <row r="47" spans="1:11">
      <c r="A47" s="56"/>
      <c r="B47" s="58"/>
      <c r="C47" s="104">
        <f t="shared" si="4"/>
        <v>42010</v>
      </c>
      <c r="D47" s="56"/>
      <c r="E47" s="56"/>
      <c r="F47" s="56"/>
      <c r="G47" s="50"/>
      <c r="H47" s="50">
        <f t="shared" si="1"/>
        <v>0</v>
      </c>
      <c r="I47" s="50"/>
      <c r="J47" s="50">
        <f t="shared" si="0"/>
        <v>42010</v>
      </c>
      <c r="K47" s="56"/>
    </row>
    <row r="48" spans="1:11">
      <c r="A48" s="56"/>
      <c r="B48" s="58"/>
      <c r="C48" s="104">
        <f t="shared" si="4"/>
        <v>42010</v>
      </c>
      <c r="D48" s="56"/>
      <c r="E48" s="56"/>
      <c r="F48" s="56"/>
      <c r="G48" s="50"/>
      <c r="H48" s="50">
        <f t="shared" si="1"/>
        <v>0</v>
      </c>
      <c r="I48" s="50"/>
      <c r="J48" s="50">
        <f t="shared" si="0"/>
        <v>42010</v>
      </c>
      <c r="K48" s="56"/>
    </row>
    <row r="49" spans="1:11">
      <c r="A49" s="56"/>
      <c r="B49" s="58"/>
      <c r="C49" s="104">
        <f t="shared" si="4"/>
        <v>42010</v>
      </c>
      <c r="D49" s="56"/>
      <c r="E49" s="56"/>
      <c r="F49" s="56"/>
      <c r="G49" s="50"/>
      <c r="H49" s="50">
        <f t="shared" si="1"/>
        <v>0</v>
      </c>
      <c r="I49" s="50"/>
      <c r="J49" s="50">
        <f t="shared" si="0"/>
        <v>42010</v>
      </c>
      <c r="K49" s="56"/>
    </row>
    <row r="50" spans="1:11">
      <c r="A50" s="52"/>
      <c r="B50" s="55"/>
      <c r="C50" s="102">
        <f t="shared" si="4"/>
        <v>42010</v>
      </c>
      <c r="D50" s="52"/>
      <c r="E50" s="52"/>
      <c r="F50" s="52"/>
      <c r="G50" s="51"/>
      <c r="H50" s="51">
        <f t="shared" si="1"/>
        <v>0</v>
      </c>
      <c r="I50" s="51"/>
      <c r="J50" s="51">
        <f t="shared" si="0"/>
        <v>42010</v>
      </c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42010</v>
      </c>
      <c r="I51" s="20">
        <f>SUM(I1:I50)</f>
        <v>0</v>
      </c>
      <c r="J51" s="20">
        <f>H51-I51</f>
        <v>42010</v>
      </c>
      <c r="K51" s="25"/>
    </row>
  </sheetData>
  <autoFilter ref="A3:L51"/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K24" sqref="K24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I17" sqref="I17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C37" sqref="C37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C37" sqref="C37"/>
    </sheetView>
  </sheetViews>
  <sheetFormatPr defaultRowHeight="14.25"/>
  <cols>
    <col min="1" max="1" width="13.25" style="2" customWidth="1"/>
    <col min="2" max="2" width="9.875" style="5" customWidth="1"/>
    <col min="3" max="3" width="15.625" style="6" customWidth="1"/>
    <col min="4" max="4" width="23.375" style="2" customWidth="1"/>
    <col min="5" max="5" width="7.125" style="2" customWidth="1"/>
    <col min="6" max="6" width="9" style="2" customWidth="1"/>
    <col min="7" max="7" width="10.5" style="6" customWidth="1"/>
    <col min="8" max="8" width="11.625" style="6" customWidth="1"/>
    <col min="9" max="9" width="11.75" style="6" customWidth="1"/>
    <col min="10" max="10" width="14.125" style="6" customWidth="1"/>
    <col min="11" max="11" width="26.25" style="7" customWidth="1"/>
    <col min="12" max="16384" width="9" style="34"/>
  </cols>
  <sheetData>
    <row r="1" spans="1:11" ht="20.25">
      <c r="A1" s="429" t="s">
        <v>821</v>
      </c>
      <c r="B1" s="472"/>
      <c r="C1" s="439"/>
      <c r="D1" s="429"/>
      <c r="E1" s="429"/>
      <c r="F1" s="429"/>
      <c r="G1" s="439"/>
      <c r="H1" s="439"/>
      <c r="I1" s="439"/>
      <c r="J1" s="439"/>
    </row>
    <row r="2" spans="1:11" s="7" customFormat="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 s="7" customFormat="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 s="7" customFormat="1">
      <c r="A4" s="8" t="s">
        <v>822</v>
      </c>
      <c r="B4" s="12">
        <v>44262</v>
      </c>
      <c r="C4" s="10">
        <v>0</v>
      </c>
      <c r="D4" s="95" t="s">
        <v>823</v>
      </c>
      <c r="E4" s="11">
        <v>70</v>
      </c>
      <c r="F4" s="11">
        <v>24</v>
      </c>
      <c r="G4" s="10">
        <v>190</v>
      </c>
      <c r="H4" s="10">
        <f t="shared" ref="H4:H50" si="0">F4*G4</f>
        <v>4560</v>
      </c>
      <c r="I4" s="22"/>
      <c r="J4" s="10">
        <f t="shared" ref="J4:J50" si="1">C4+H4-I4</f>
        <v>4560</v>
      </c>
      <c r="K4" s="98" t="s">
        <v>824</v>
      </c>
    </row>
    <row r="5" spans="1:11" s="7" customFormat="1">
      <c r="A5" s="14"/>
      <c r="B5" s="12">
        <v>44266</v>
      </c>
      <c r="C5" s="10">
        <f t="shared" ref="C5:C50" si="2">J4</f>
        <v>4560</v>
      </c>
      <c r="D5" s="96" t="s">
        <v>825</v>
      </c>
      <c r="E5" s="11"/>
      <c r="F5" s="11"/>
      <c r="G5" s="10"/>
      <c r="H5" s="10">
        <f t="shared" si="0"/>
        <v>0</v>
      </c>
      <c r="I5" s="22">
        <v>4200</v>
      </c>
      <c r="J5" s="10">
        <f t="shared" si="1"/>
        <v>360</v>
      </c>
      <c r="K5" s="98"/>
    </row>
    <row r="6" spans="1:11" s="7" customFormat="1">
      <c r="A6" s="14"/>
      <c r="B6" s="12"/>
      <c r="C6" s="10">
        <f t="shared" si="2"/>
        <v>360</v>
      </c>
      <c r="D6" s="97" t="s">
        <v>232</v>
      </c>
      <c r="E6" s="11"/>
      <c r="F6" s="11"/>
      <c r="G6" s="10"/>
      <c r="H6" s="10">
        <v>-360</v>
      </c>
      <c r="I6" s="22"/>
      <c r="J6" s="10">
        <f t="shared" si="1"/>
        <v>0</v>
      </c>
      <c r="K6" s="98"/>
    </row>
    <row r="7" spans="1:11" s="7" customFormat="1">
      <c r="A7" s="8"/>
      <c r="B7" s="12"/>
      <c r="C7" s="10">
        <f t="shared" si="2"/>
        <v>0</v>
      </c>
      <c r="D7" s="95"/>
      <c r="E7" s="11"/>
      <c r="F7" s="11"/>
      <c r="G7" s="10"/>
      <c r="H7" s="10">
        <f t="shared" si="0"/>
        <v>0</v>
      </c>
      <c r="I7" s="22"/>
      <c r="J7" s="10">
        <f t="shared" si="1"/>
        <v>0</v>
      </c>
      <c r="K7" s="98"/>
    </row>
    <row r="8" spans="1:11" s="7" customFormat="1">
      <c r="A8" s="14"/>
      <c r="B8" s="12"/>
      <c r="C8" s="10">
        <f t="shared" si="2"/>
        <v>0</v>
      </c>
      <c r="D8" s="95"/>
      <c r="E8" s="11"/>
      <c r="F8" s="11"/>
      <c r="G8" s="10"/>
      <c r="H8" s="10">
        <f t="shared" si="0"/>
        <v>0</v>
      </c>
      <c r="I8" s="22"/>
      <c r="J8" s="10">
        <f t="shared" si="1"/>
        <v>0</v>
      </c>
      <c r="K8" s="98"/>
    </row>
    <row r="9" spans="1:11" s="7" customFormat="1">
      <c r="A9" s="14"/>
      <c r="B9" s="12"/>
      <c r="C9" s="10">
        <f t="shared" si="2"/>
        <v>0</v>
      </c>
      <c r="D9" s="95"/>
      <c r="E9" s="11"/>
      <c r="F9" s="11"/>
      <c r="G9" s="10"/>
      <c r="H9" s="10">
        <f t="shared" si="0"/>
        <v>0</v>
      </c>
      <c r="I9" s="22"/>
      <c r="J9" s="10">
        <f t="shared" si="1"/>
        <v>0</v>
      </c>
      <c r="K9" s="98"/>
    </row>
    <row r="10" spans="1:11" s="1" customFormat="1">
      <c r="A10" s="8"/>
      <c r="B10" s="12"/>
      <c r="C10" s="10">
        <f t="shared" si="2"/>
        <v>0</v>
      </c>
      <c r="D10" s="95"/>
      <c r="E10" s="11"/>
      <c r="F10" s="11"/>
      <c r="G10" s="10"/>
      <c r="H10" s="10">
        <f t="shared" si="0"/>
        <v>0</v>
      </c>
      <c r="I10" s="22"/>
      <c r="J10" s="10">
        <f t="shared" si="1"/>
        <v>0</v>
      </c>
      <c r="K10" s="98"/>
    </row>
    <row r="11" spans="1:11" s="7" customFormat="1">
      <c r="A11" s="14"/>
      <c r="B11" s="12"/>
      <c r="C11" s="10">
        <f t="shared" si="2"/>
        <v>0</v>
      </c>
      <c r="D11" s="95"/>
      <c r="E11" s="11"/>
      <c r="F11" s="11"/>
      <c r="G11" s="10"/>
      <c r="H11" s="10">
        <f t="shared" si="0"/>
        <v>0</v>
      </c>
      <c r="I11" s="22"/>
      <c r="J11" s="10">
        <f t="shared" si="1"/>
        <v>0</v>
      </c>
      <c r="K11" s="98"/>
    </row>
    <row r="12" spans="1:11" s="7" customFormat="1">
      <c r="A12" s="14"/>
      <c r="B12" s="12"/>
      <c r="C12" s="10">
        <f t="shared" si="2"/>
        <v>0</v>
      </c>
      <c r="D12" s="8"/>
      <c r="E12" s="11"/>
      <c r="F12" s="11"/>
      <c r="G12" s="10"/>
      <c r="H12" s="10">
        <f t="shared" si="0"/>
        <v>0</v>
      </c>
      <c r="I12" s="22"/>
      <c r="J12" s="10">
        <f t="shared" si="1"/>
        <v>0</v>
      </c>
      <c r="K12" s="98"/>
    </row>
    <row r="13" spans="1:11" s="7" customFormat="1">
      <c r="A13" s="8"/>
      <c r="B13" s="12"/>
      <c r="C13" s="10">
        <f t="shared" si="2"/>
        <v>0</v>
      </c>
      <c r="D13" s="8"/>
      <c r="E13" s="11"/>
      <c r="F13" s="11"/>
      <c r="G13" s="10"/>
      <c r="H13" s="10">
        <f t="shared" si="0"/>
        <v>0</v>
      </c>
      <c r="I13" s="22"/>
      <c r="J13" s="10">
        <f t="shared" si="1"/>
        <v>0</v>
      </c>
      <c r="K13" s="98"/>
    </row>
    <row r="14" spans="1:11" s="7" customFormat="1">
      <c r="A14" s="14"/>
      <c r="B14" s="12"/>
      <c r="C14" s="10">
        <f t="shared" si="2"/>
        <v>0</v>
      </c>
      <c r="D14" s="8"/>
      <c r="E14" s="11"/>
      <c r="F14" s="11"/>
      <c r="G14" s="10"/>
      <c r="H14" s="10">
        <f t="shared" si="0"/>
        <v>0</v>
      </c>
      <c r="I14" s="22"/>
      <c r="J14" s="10">
        <f t="shared" si="1"/>
        <v>0</v>
      </c>
      <c r="K14" s="98"/>
    </row>
    <row r="15" spans="1:11" s="7" customFormat="1">
      <c r="A15" s="14"/>
      <c r="B15" s="12"/>
      <c r="C15" s="10">
        <f t="shared" si="2"/>
        <v>0</v>
      </c>
      <c r="D15" s="8"/>
      <c r="E15" s="11"/>
      <c r="F15" s="11"/>
      <c r="G15" s="10"/>
      <c r="H15" s="10">
        <f t="shared" si="0"/>
        <v>0</v>
      </c>
      <c r="I15" s="22"/>
      <c r="J15" s="10">
        <f t="shared" si="1"/>
        <v>0</v>
      </c>
      <c r="K15" s="98"/>
    </row>
    <row r="16" spans="1:11" s="7" customFormat="1">
      <c r="A16" s="8"/>
      <c r="B16" s="12"/>
      <c r="C16" s="10">
        <f t="shared" si="2"/>
        <v>0</v>
      </c>
      <c r="D16" s="8"/>
      <c r="E16" s="11"/>
      <c r="F16" s="11"/>
      <c r="G16" s="10"/>
      <c r="H16" s="10">
        <f t="shared" si="0"/>
        <v>0</v>
      </c>
      <c r="I16" s="22"/>
      <c r="J16" s="10">
        <f t="shared" si="1"/>
        <v>0</v>
      </c>
      <c r="K16" s="98"/>
    </row>
    <row r="17" spans="1:11" s="7" customFormat="1">
      <c r="A17" s="14"/>
      <c r="B17" s="12"/>
      <c r="C17" s="10">
        <f t="shared" si="2"/>
        <v>0</v>
      </c>
      <c r="D17" s="8"/>
      <c r="E17" s="11"/>
      <c r="F17" s="11"/>
      <c r="G17" s="10"/>
      <c r="H17" s="10">
        <f t="shared" si="0"/>
        <v>0</v>
      </c>
      <c r="I17" s="22"/>
      <c r="J17" s="10">
        <f t="shared" si="1"/>
        <v>0</v>
      </c>
      <c r="K17" s="98"/>
    </row>
    <row r="18" spans="1:11" s="7" customFormat="1">
      <c r="A18" s="14"/>
      <c r="B18" s="12"/>
      <c r="C18" s="10">
        <f t="shared" si="2"/>
        <v>0</v>
      </c>
      <c r="D18" s="8"/>
      <c r="E18" s="11"/>
      <c r="F18" s="11"/>
      <c r="G18" s="10"/>
      <c r="H18" s="10">
        <f t="shared" si="0"/>
        <v>0</v>
      </c>
      <c r="I18" s="22"/>
      <c r="J18" s="10">
        <f t="shared" si="1"/>
        <v>0</v>
      </c>
      <c r="K18" s="98"/>
    </row>
    <row r="19" spans="1:11" s="7" customFormat="1">
      <c r="A19" s="8"/>
      <c r="B19" s="12"/>
      <c r="C19" s="10">
        <f t="shared" si="2"/>
        <v>0</v>
      </c>
      <c r="D19" s="8"/>
      <c r="E19" s="11"/>
      <c r="F19" s="11"/>
      <c r="G19" s="10"/>
      <c r="H19" s="10">
        <f t="shared" si="0"/>
        <v>0</v>
      </c>
      <c r="I19" s="22"/>
      <c r="J19" s="10">
        <f t="shared" si="1"/>
        <v>0</v>
      </c>
      <c r="K19" s="98"/>
    </row>
    <row r="20" spans="1:11" s="7" customFormat="1">
      <c r="A20" s="14">
        <v>17</v>
      </c>
      <c r="B20" s="12"/>
      <c r="C20" s="10">
        <f t="shared" si="2"/>
        <v>0</v>
      </c>
      <c r="D20" s="8"/>
      <c r="E20" s="11"/>
      <c r="F20" s="11"/>
      <c r="G20" s="10"/>
      <c r="H20" s="10">
        <f t="shared" si="0"/>
        <v>0</v>
      </c>
      <c r="I20" s="22"/>
      <c r="J20" s="10">
        <f t="shared" si="1"/>
        <v>0</v>
      </c>
      <c r="K20" s="98"/>
    </row>
    <row r="21" spans="1:11" s="7" customFormat="1">
      <c r="A21" s="14">
        <v>18</v>
      </c>
      <c r="B21" s="12"/>
      <c r="C21" s="10">
        <f t="shared" si="2"/>
        <v>0</v>
      </c>
      <c r="D21" s="8"/>
      <c r="E21" s="11"/>
      <c r="F21" s="11"/>
      <c r="G21" s="10"/>
      <c r="H21" s="10">
        <f t="shared" si="0"/>
        <v>0</v>
      </c>
      <c r="I21" s="22"/>
      <c r="J21" s="10">
        <f t="shared" si="1"/>
        <v>0</v>
      </c>
      <c r="K21" s="98"/>
    </row>
    <row r="22" spans="1:11" s="7" customFormat="1">
      <c r="A22" s="8">
        <v>19</v>
      </c>
      <c r="B22" s="12"/>
      <c r="C22" s="10">
        <f t="shared" si="2"/>
        <v>0</v>
      </c>
      <c r="D22" s="8"/>
      <c r="E22" s="11"/>
      <c r="F22" s="11"/>
      <c r="G22" s="10"/>
      <c r="H22" s="10">
        <f t="shared" si="0"/>
        <v>0</v>
      </c>
      <c r="I22" s="22"/>
      <c r="J22" s="10">
        <f t="shared" si="1"/>
        <v>0</v>
      </c>
      <c r="K22" s="98"/>
    </row>
    <row r="23" spans="1:11" s="7" customFormat="1">
      <c r="A23" s="14">
        <v>20</v>
      </c>
      <c r="B23" s="12"/>
      <c r="C23" s="10">
        <f t="shared" si="2"/>
        <v>0</v>
      </c>
      <c r="D23" s="8"/>
      <c r="E23" s="11"/>
      <c r="F23" s="11"/>
      <c r="G23" s="10"/>
      <c r="H23" s="10">
        <f t="shared" si="0"/>
        <v>0</v>
      </c>
      <c r="I23" s="22"/>
      <c r="J23" s="10">
        <f t="shared" si="1"/>
        <v>0</v>
      </c>
      <c r="K23" s="98"/>
    </row>
    <row r="24" spans="1:11" s="7" customFormat="1">
      <c r="A24" s="14">
        <v>21</v>
      </c>
      <c r="B24" s="12"/>
      <c r="C24" s="10">
        <f t="shared" si="2"/>
        <v>0</v>
      </c>
      <c r="D24" s="8"/>
      <c r="E24" s="11"/>
      <c r="F24" s="11"/>
      <c r="G24" s="10"/>
      <c r="H24" s="10">
        <f t="shared" si="0"/>
        <v>0</v>
      </c>
      <c r="I24" s="22"/>
      <c r="J24" s="10">
        <f t="shared" si="1"/>
        <v>0</v>
      </c>
      <c r="K24" s="98"/>
    </row>
    <row r="25" spans="1:11" s="7" customFormat="1">
      <c r="A25" s="8">
        <v>22</v>
      </c>
      <c r="B25" s="12"/>
      <c r="C25" s="10">
        <f t="shared" si="2"/>
        <v>0</v>
      </c>
      <c r="D25" s="8"/>
      <c r="E25" s="11"/>
      <c r="F25" s="11"/>
      <c r="G25" s="10"/>
      <c r="H25" s="10">
        <f t="shared" si="0"/>
        <v>0</v>
      </c>
      <c r="I25" s="22"/>
      <c r="J25" s="10">
        <f t="shared" si="1"/>
        <v>0</v>
      </c>
      <c r="K25" s="99"/>
    </row>
    <row r="26" spans="1:11" s="7" customFormat="1">
      <c r="A26" s="14">
        <v>23</v>
      </c>
      <c r="B26" s="12"/>
      <c r="C26" s="10">
        <f t="shared" si="2"/>
        <v>0</v>
      </c>
      <c r="D26" s="8"/>
      <c r="E26" s="11"/>
      <c r="F26" s="11"/>
      <c r="G26" s="10"/>
      <c r="H26" s="10">
        <f t="shared" si="0"/>
        <v>0</v>
      </c>
      <c r="I26" s="22"/>
      <c r="J26" s="10">
        <f t="shared" si="1"/>
        <v>0</v>
      </c>
      <c r="K26" s="99"/>
    </row>
    <row r="27" spans="1:11" s="7" customFormat="1">
      <c r="A27" s="14">
        <v>24</v>
      </c>
      <c r="B27" s="12"/>
      <c r="C27" s="10">
        <f t="shared" si="2"/>
        <v>0</v>
      </c>
      <c r="D27" s="8"/>
      <c r="E27" s="11"/>
      <c r="F27" s="11"/>
      <c r="G27" s="10"/>
      <c r="H27" s="10">
        <f t="shared" si="0"/>
        <v>0</v>
      </c>
      <c r="I27" s="22"/>
      <c r="J27" s="10">
        <f t="shared" si="1"/>
        <v>0</v>
      </c>
      <c r="K27" s="98"/>
    </row>
    <row r="28" spans="1:11" s="7" customFormat="1">
      <c r="A28" s="8">
        <v>25</v>
      </c>
      <c r="B28" s="12"/>
      <c r="C28" s="10">
        <f t="shared" si="2"/>
        <v>0</v>
      </c>
      <c r="D28" s="8"/>
      <c r="E28" s="11"/>
      <c r="F28" s="11"/>
      <c r="G28" s="10"/>
      <c r="H28" s="10">
        <f t="shared" si="0"/>
        <v>0</v>
      </c>
      <c r="I28" s="22"/>
      <c r="J28" s="10">
        <f t="shared" si="1"/>
        <v>0</v>
      </c>
      <c r="K28" s="98"/>
    </row>
    <row r="29" spans="1:11" s="7" customFormat="1">
      <c r="A29" s="14">
        <v>26</v>
      </c>
      <c r="B29" s="12"/>
      <c r="C29" s="10">
        <f t="shared" si="2"/>
        <v>0</v>
      </c>
      <c r="D29" s="8"/>
      <c r="E29" s="11"/>
      <c r="F29" s="11"/>
      <c r="G29" s="10"/>
      <c r="H29" s="10">
        <f t="shared" si="0"/>
        <v>0</v>
      </c>
      <c r="I29" s="22"/>
      <c r="J29" s="10">
        <f t="shared" si="1"/>
        <v>0</v>
      </c>
      <c r="K29" s="98"/>
    </row>
    <row r="30" spans="1:11" s="7" customFormat="1">
      <c r="A30" s="14">
        <v>27</v>
      </c>
      <c r="B30" s="12"/>
      <c r="C30" s="10">
        <f t="shared" si="2"/>
        <v>0</v>
      </c>
      <c r="D30" s="8"/>
      <c r="E30" s="11"/>
      <c r="F30" s="11"/>
      <c r="G30" s="10"/>
      <c r="H30" s="10">
        <f t="shared" si="0"/>
        <v>0</v>
      </c>
      <c r="I30" s="22"/>
      <c r="J30" s="10">
        <f t="shared" si="1"/>
        <v>0</v>
      </c>
      <c r="K30" s="98"/>
    </row>
    <row r="31" spans="1:11" s="7" customFormat="1">
      <c r="A31" s="8">
        <v>28</v>
      </c>
      <c r="B31" s="12"/>
      <c r="C31" s="10">
        <f t="shared" si="2"/>
        <v>0</v>
      </c>
      <c r="D31" s="8"/>
      <c r="E31" s="11"/>
      <c r="F31" s="11"/>
      <c r="G31" s="10"/>
      <c r="H31" s="10">
        <f t="shared" si="0"/>
        <v>0</v>
      </c>
      <c r="I31" s="22"/>
      <c r="J31" s="10">
        <f t="shared" si="1"/>
        <v>0</v>
      </c>
      <c r="K31" s="98"/>
    </row>
    <row r="32" spans="1:11" s="7" customFormat="1">
      <c r="A32" s="14">
        <v>29</v>
      </c>
      <c r="B32" s="12"/>
      <c r="C32" s="10">
        <f t="shared" si="2"/>
        <v>0</v>
      </c>
      <c r="D32" s="8"/>
      <c r="E32" s="11"/>
      <c r="F32" s="11"/>
      <c r="G32" s="10"/>
      <c r="H32" s="10">
        <f t="shared" si="0"/>
        <v>0</v>
      </c>
      <c r="I32" s="22"/>
      <c r="J32" s="10">
        <f t="shared" si="1"/>
        <v>0</v>
      </c>
      <c r="K32" s="98"/>
    </row>
    <row r="33" spans="1:11" s="7" customFormat="1">
      <c r="A33" s="14">
        <v>30</v>
      </c>
      <c r="B33" s="12"/>
      <c r="C33" s="10">
        <f t="shared" si="2"/>
        <v>0</v>
      </c>
      <c r="D33" s="8"/>
      <c r="E33" s="11"/>
      <c r="F33" s="11"/>
      <c r="G33" s="10"/>
      <c r="H33" s="10">
        <f t="shared" si="0"/>
        <v>0</v>
      </c>
      <c r="I33" s="22"/>
      <c r="J33" s="10">
        <f t="shared" si="1"/>
        <v>0</v>
      </c>
      <c r="K33" s="98"/>
    </row>
    <row r="34" spans="1:11" s="7" customFormat="1">
      <c r="A34" s="8">
        <v>31</v>
      </c>
      <c r="B34" s="12"/>
      <c r="C34" s="10">
        <f t="shared" si="2"/>
        <v>0</v>
      </c>
      <c r="D34" s="8"/>
      <c r="E34" s="11"/>
      <c r="F34" s="11"/>
      <c r="G34" s="10"/>
      <c r="H34" s="10">
        <f t="shared" si="0"/>
        <v>0</v>
      </c>
      <c r="I34" s="22"/>
      <c r="J34" s="10">
        <f t="shared" si="1"/>
        <v>0</v>
      </c>
      <c r="K34" s="98"/>
    </row>
    <row r="35" spans="1:11" s="7" customFormat="1">
      <c r="A35" s="14">
        <v>32</v>
      </c>
      <c r="B35" s="12"/>
      <c r="C35" s="10">
        <f t="shared" si="2"/>
        <v>0</v>
      </c>
      <c r="D35" s="8"/>
      <c r="E35" s="11"/>
      <c r="F35" s="11"/>
      <c r="G35" s="10"/>
      <c r="H35" s="10">
        <f t="shared" si="0"/>
        <v>0</v>
      </c>
      <c r="I35" s="22"/>
      <c r="J35" s="10">
        <f t="shared" si="1"/>
        <v>0</v>
      </c>
      <c r="K35" s="98"/>
    </row>
    <row r="36" spans="1:11" s="7" customFormat="1">
      <c r="A36" s="14">
        <v>33</v>
      </c>
      <c r="B36" s="12"/>
      <c r="C36" s="10">
        <f t="shared" si="2"/>
        <v>0</v>
      </c>
      <c r="D36" s="8"/>
      <c r="E36" s="11"/>
      <c r="F36" s="11"/>
      <c r="G36" s="10"/>
      <c r="H36" s="10">
        <f t="shared" si="0"/>
        <v>0</v>
      </c>
      <c r="I36" s="22"/>
      <c r="J36" s="10">
        <f t="shared" si="1"/>
        <v>0</v>
      </c>
      <c r="K36" s="98"/>
    </row>
    <row r="37" spans="1:11" s="7" customFormat="1">
      <c r="A37" s="8">
        <v>34</v>
      </c>
      <c r="B37" s="12"/>
      <c r="C37" s="10">
        <f t="shared" si="2"/>
        <v>0</v>
      </c>
      <c r="D37" s="8"/>
      <c r="E37" s="11"/>
      <c r="F37" s="11"/>
      <c r="G37" s="10"/>
      <c r="H37" s="10">
        <f t="shared" si="0"/>
        <v>0</v>
      </c>
      <c r="I37" s="22"/>
      <c r="J37" s="10">
        <f t="shared" si="1"/>
        <v>0</v>
      </c>
      <c r="K37" s="98"/>
    </row>
    <row r="38" spans="1:11" s="7" customFormat="1">
      <c r="A38" s="14">
        <v>35</v>
      </c>
      <c r="B38" s="12"/>
      <c r="C38" s="10">
        <f t="shared" si="2"/>
        <v>0</v>
      </c>
      <c r="D38" s="8"/>
      <c r="E38" s="11"/>
      <c r="F38" s="11"/>
      <c r="G38" s="10"/>
      <c r="H38" s="10">
        <f t="shared" si="0"/>
        <v>0</v>
      </c>
      <c r="I38" s="22"/>
      <c r="J38" s="10">
        <f t="shared" si="1"/>
        <v>0</v>
      </c>
      <c r="K38" s="98"/>
    </row>
    <row r="39" spans="1:11" s="7" customFormat="1">
      <c r="A39" s="14">
        <v>36</v>
      </c>
      <c r="B39" s="12"/>
      <c r="C39" s="10">
        <f t="shared" si="2"/>
        <v>0</v>
      </c>
      <c r="D39" s="8"/>
      <c r="E39" s="11"/>
      <c r="F39" s="11"/>
      <c r="G39" s="10"/>
      <c r="H39" s="10">
        <f t="shared" si="0"/>
        <v>0</v>
      </c>
      <c r="I39" s="22"/>
      <c r="J39" s="10">
        <f t="shared" si="1"/>
        <v>0</v>
      </c>
      <c r="K39" s="98"/>
    </row>
    <row r="40" spans="1:11" s="7" customFormat="1">
      <c r="A40" s="8">
        <v>37</v>
      </c>
      <c r="B40" s="12"/>
      <c r="C40" s="10">
        <f t="shared" si="2"/>
        <v>0</v>
      </c>
      <c r="D40" s="8"/>
      <c r="E40" s="11"/>
      <c r="F40" s="11"/>
      <c r="G40" s="10"/>
      <c r="H40" s="10">
        <f t="shared" si="0"/>
        <v>0</v>
      </c>
      <c r="I40" s="22"/>
      <c r="J40" s="10">
        <f t="shared" si="1"/>
        <v>0</v>
      </c>
      <c r="K40" s="98"/>
    </row>
    <row r="41" spans="1:11" s="7" customFormat="1">
      <c r="A41" s="14">
        <v>38</v>
      </c>
      <c r="B41" s="12"/>
      <c r="C41" s="10">
        <f t="shared" si="2"/>
        <v>0</v>
      </c>
      <c r="D41" s="8"/>
      <c r="E41" s="11"/>
      <c r="F41" s="11"/>
      <c r="G41" s="10"/>
      <c r="H41" s="10">
        <f t="shared" si="0"/>
        <v>0</v>
      </c>
      <c r="I41" s="22"/>
      <c r="J41" s="10">
        <f t="shared" si="1"/>
        <v>0</v>
      </c>
      <c r="K41" s="98"/>
    </row>
    <row r="42" spans="1:11" s="7" customFormat="1">
      <c r="A42" s="14">
        <v>39</v>
      </c>
      <c r="B42" s="12"/>
      <c r="C42" s="10">
        <f t="shared" si="2"/>
        <v>0</v>
      </c>
      <c r="D42" s="8"/>
      <c r="E42" s="11"/>
      <c r="F42" s="11"/>
      <c r="G42" s="10"/>
      <c r="H42" s="10">
        <f t="shared" si="0"/>
        <v>0</v>
      </c>
      <c r="I42" s="22"/>
      <c r="J42" s="10">
        <f t="shared" si="1"/>
        <v>0</v>
      </c>
      <c r="K42" s="98"/>
    </row>
    <row r="43" spans="1:11" s="7" customFormat="1">
      <c r="A43" s="8">
        <v>40</v>
      </c>
      <c r="B43" s="12"/>
      <c r="C43" s="10">
        <f t="shared" si="2"/>
        <v>0</v>
      </c>
      <c r="D43" s="8"/>
      <c r="E43" s="11"/>
      <c r="F43" s="11"/>
      <c r="G43" s="10"/>
      <c r="H43" s="10">
        <f t="shared" si="0"/>
        <v>0</v>
      </c>
      <c r="I43" s="22"/>
      <c r="J43" s="10">
        <f t="shared" si="1"/>
        <v>0</v>
      </c>
      <c r="K43" s="98"/>
    </row>
    <row r="44" spans="1:11" s="7" customFormat="1">
      <c r="A44" s="14">
        <v>41</v>
      </c>
      <c r="B44" s="12"/>
      <c r="C44" s="10">
        <f t="shared" si="2"/>
        <v>0</v>
      </c>
      <c r="D44" s="8"/>
      <c r="E44" s="11"/>
      <c r="F44" s="11"/>
      <c r="G44" s="10"/>
      <c r="H44" s="10">
        <f t="shared" si="0"/>
        <v>0</v>
      </c>
      <c r="I44" s="22"/>
      <c r="J44" s="10">
        <f t="shared" si="1"/>
        <v>0</v>
      </c>
      <c r="K44" s="98"/>
    </row>
    <row r="45" spans="1:11" s="7" customFormat="1">
      <c r="A45" s="14">
        <v>42</v>
      </c>
      <c r="B45" s="12"/>
      <c r="C45" s="10">
        <f t="shared" si="2"/>
        <v>0</v>
      </c>
      <c r="D45" s="8"/>
      <c r="E45" s="11"/>
      <c r="F45" s="11"/>
      <c r="G45" s="10"/>
      <c r="H45" s="10">
        <f t="shared" si="0"/>
        <v>0</v>
      </c>
      <c r="I45" s="22"/>
      <c r="J45" s="10">
        <f t="shared" si="1"/>
        <v>0</v>
      </c>
      <c r="K45" s="98"/>
    </row>
    <row r="46" spans="1:11" s="7" customFormat="1">
      <c r="A46" s="8">
        <v>43</v>
      </c>
      <c r="B46" s="12"/>
      <c r="C46" s="10">
        <f t="shared" si="2"/>
        <v>0</v>
      </c>
      <c r="D46" s="8"/>
      <c r="E46" s="11"/>
      <c r="F46" s="11"/>
      <c r="G46" s="10"/>
      <c r="H46" s="10">
        <f t="shared" si="0"/>
        <v>0</v>
      </c>
      <c r="I46" s="22"/>
      <c r="J46" s="10">
        <f t="shared" si="1"/>
        <v>0</v>
      </c>
      <c r="K46" s="98"/>
    </row>
    <row r="47" spans="1:11" s="7" customFormat="1">
      <c r="A47" s="14">
        <v>44</v>
      </c>
      <c r="B47" s="12"/>
      <c r="C47" s="10">
        <f t="shared" si="2"/>
        <v>0</v>
      </c>
      <c r="D47" s="8"/>
      <c r="E47" s="11"/>
      <c r="F47" s="11"/>
      <c r="G47" s="10"/>
      <c r="H47" s="10">
        <f t="shared" si="0"/>
        <v>0</v>
      </c>
      <c r="I47" s="22"/>
      <c r="J47" s="10">
        <f t="shared" si="1"/>
        <v>0</v>
      </c>
      <c r="K47" s="98"/>
    </row>
    <row r="48" spans="1:11" s="7" customFormat="1">
      <c r="A48" s="14">
        <v>45</v>
      </c>
      <c r="B48" s="12"/>
      <c r="C48" s="10">
        <f t="shared" si="2"/>
        <v>0</v>
      </c>
      <c r="D48" s="8"/>
      <c r="E48" s="11"/>
      <c r="F48" s="11"/>
      <c r="G48" s="10"/>
      <c r="H48" s="10">
        <f t="shared" si="0"/>
        <v>0</v>
      </c>
      <c r="I48" s="22"/>
      <c r="J48" s="10">
        <f t="shared" si="1"/>
        <v>0</v>
      </c>
      <c r="K48" s="98"/>
    </row>
    <row r="49" spans="1:11" s="7" customFormat="1">
      <c r="A49" s="8">
        <v>46</v>
      </c>
      <c r="B49" s="12"/>
      <c r="C49" s="10">
        <f t="shared" si="2"/>
        <v>0</v>
      </c>
      <c r="D49" s="8"/>
      <c r="E49" s="11"/>
      <c r="F49" s="11"/>
      <c r="G49" s="10"/>
      <c r="H49" s="10">
        <f t="shared" si="0"/>
        <v>0</v>
      </c>
      <c r="I49" s="22"/>
      <c r="J49" s="10">
        <f t="shared" si="1"/>
        <v>0</v>
      </c>
      <c r="K49" s="98"/>
    </row>
    <row r="50" spans="1:11" s="7" customFormat="1">
      <c r="A50" s="14">
        <v>47</v>
      </c>
      <c r="B50" s="12"/>
      <c r="C50" s="10">
        <f t="shared" si="2"/>
        <v>0</v>
      </c>
      <c r="D50" s="8"/>
      <c r="E50" s="11"/>
      <c r="F50" s="11"/>
      <c r="G50" s="10"/>
      <c r="H50" s="10">
        <f t="shared" si="0"/>
        <v>0</v>
      </c>
      <c r="I50" s="22"/>
      <c r="J50" s="10">
        <f t="shared" si="1"/>
        <v>0</v>
      </c>
      <c r="K50" s="98"/>
    </row>
    <row r="51" spans="1:11" s="3" customFormat="1">
      <c r="A51" s="18"/>
      <c r="B51" s="19"/>
      <c r="C51" s="20"/>
      <c r="D51" s="21" t="s">
        <v>314</v>
      </c>
      <c r="E51" s="18"/>
      <c r="F51" s="18"/>
      <c r="G51" s="20"/>
      <c r="H51" s="20">
        <f>SUM(H4:H50)</f>
        <v>4200</v>
      </c>
      <c r="I51" s="20">
        <f>SUM(I4:I50)</f>
        <v>4200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9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J1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R36" sqref="R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J53" sqref="J53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5"/>
  <sheetViews>
    <sheetView zoomScaleSheetLayoutView="100" workbookViewId="0">
      <pane ySplit="3" topLeftCell="A10" activePane="bottomLeft" state="frozen"/>
      <selection pane="bottomLeft" activeCell="D32" sqref="D32"/>
    </sheetView>
  </sheetViews>
  <sheetFormatPr defaultRowHeight="14.25"/>
  <cols>
    <col min="1" max="1" width="7.75" style="72" customWidth="1"/>
    <col min="2" max="2" width="15.625" style="73" customWidth="1"/>
    <col min="3" max="3" width="14.125" style="74" customWidth="1"/>
    <col min="4" max="4" width="25.875" style="72" customWidth="1"/>
    <col min="5" max="5" width="6.875" style="75" customWidth="1"/>
    <col min="6" max="6" width="5.625" style="75" customWidth="1"/>
    <col min="7" max="7" width="9.375" style="76" customWidth="1"/>
    <col min="8" max="8" width="12.625" style="76" customWidth="1"/>
    <col min="9" max="9" width="11.75" style="75" customWidth="1"/>
    <col min="10" max="10" width="11.375" style="75" customWidth="1"/>
    <col min="11" max="11" width="12" style="74" customWidth="1"/>
    <col min="12" max="12" width="14.125" style="74" customWidth="1"/>
    <col min="13" max="13" width="11.625" style="77" customWidth="1"/>
    <col min="14" max="14" width="11.125" style="78" customWidth="1"/>
    <col min="15" max="16384" width="9" style="78"/>
  </cols>
  <sheetData>
    <row r="1" spans="1:14" ht="33.75" customHeight="1">
      <c r="A1" s="392" t="s">
        <v>826</v>
      </c>
      <c r="B1" s="479"/>
      <c r="C1" s="501"/>
      <c r="D1" s="392"/>
      <c r="E1" s="392"/>
      <c r="F1" s="392"/>
      <c r="G1" s="521"/>
      <c r="H1" s="521"/>
      <c r="I1" s="392"/>
      <c r="J1" s="392"/>
      <c r="K1" s="501"/>
      <c r="L1" s="501"/>
    </row>
    <row r="2" spans="1:14">
      <c r="A2" s="524" t="s">
        <v>1</v>
      </c>
      <c r="B2" s="525" t="s">
        <v>331</v>
      </c>
      <c r="C2" s="523" t="s">
        <v>356</v>
      </c>
      <c r="D2" s="524" t="s">
        <v>332</v>
      </c>
      <c r="E2" s="81" t="s">
        <v>333</v>
      </c>
      <c r="F2" s="421" t="s">
        <v>334</v>
      </c>
      <c r="G2" s="522"/>
      <c r="H2" s="522"/>
      <c r="I2" s="421" t="s">
        <v>329</v>
      </c>
      <c r="J2" s="421"/>
      <c r="K2" s="523"/>
      <c r="L2" s="523" t="s">
        <v>335</v>
      </c>
      <c r="M2" s="526" t="s">
        <v>827</v>
      </c>
      <c r="N2" s="527" t="s">
        <v>396</v>
      </c>
    </row>
    <row r="3" spans="1:14">
      <c r="A3" s="524"/>
      <c r="B3" s="525"/>
      <c r="C3" s="523"/>
      <c r="D3" s="524"/>
      <c r="E3" s="81"/>
      <c r="F3" s="81" t="s">
        <v>336</v>
      </c>
      <c r="G3" s="82" t="s">
        <v>337</v>
      </c>
      <c r="H3" s="82" t="s">
        <v>338</v>
      </c>
      <c r="I3" s="81" t="s">
        <v>339</v>
      </c>
      <c r="J3" s="81" t="s">
        <v>332</v>
      </c>
      <c r="K3" s="80" t="s">
        <v>338</v>
      </c>
      <c r="L3" s="523"/>
      <c r="M3" s="526"/>
      <c r="N3" s="527"/>
    </row>
    <row r="4" spans="1:14">
      <c r="A4" s="17">
        <v>10671</v>
      </c>
      <c r="B4" s="83">
        <v>44266</v>
      </c>
      <c r="C4" s="80">
        <v>0</v>
      </c>
      <c r="D4" s="17" t="s">
        <v>510</v>
      </c>
      <c r="E4" s="81">
        <v>70</v>
      </c>
      <c r="F4" s="81">
        <v>5</v>
      </c>
      <c r="G4" s="82">
        <v>150</v>
      </c>
      <c r="H4" s="84">
        <f>F4*G4</f>
        <v>750</v>
      </c>
      <c r="I4" s="81"/>
      <c r="J4" s="81"/>
      <c r="K4" s="80"/>
      <c r="L4" s="80">
        <f>C4+H4-K4</f>
        <v>750</v>
      </c>
      <c r="M4" s="88"/>
      <c r="N4" s="89" t="s">
        <v>435</v>
      </c>
    </row>
    <row r="5" spans="1:14">
      <c r="A5" s="17">
        <v>10671</v>
      </c>
      <c r="B5" s="83">
        <v>44266</v>
      </c>
      <c r="C5" s="80">
        <f t="shared" ref="C5:C14" si="0">L4</f>
        <v>750</v>
      </c>
      <c r="D5" s="17" t="s">
        <v>767</v>
      </c>
      <c r="E5" s="81">
        <v>20</v>
      </c>
      <c r="F5" s="81">
        <v>11</v>
      </c>
      <c r="G5" s="82">
        <v>80</v>
      </c>
      <c r="H5" s="84">
        <v>800</v>
      </c>
      <c r="I5" s="81"/>
      <c r="J5" s="81"/>
      <c r="K5" s="80"/>
      <c r="L5" s="80">
        <f>C5+H5-K5</f>
        <v>1550</v>
      </c>
      <c r="M5" s="88">
        <v>880</v>
      </c>
      <c r="N5" s="89" t="s">
        <v>585</v>
      </c>
    </row>
    <row r="6" spans="1:14">
      <c r="A6" s="17">
        <v>10674</v>
      </c>
      <c r="B6" s="83">
        <v>44268</v>
      </c>
      <c r="C6" s="80">
        <f t="shared" si="0"/>
        <v>1550</v>
      </c>
      <c r="D6" s="17" t="s">
        <v>828</v>
      </c>
      <c r="E6" s="81">
        <v>70</v>
      </c>
      <c r="F6" s="81">
        <v>3</v>
      </c>
      <c r="G6" s="82">
        <v>350</v>
      </c>
      <c r="H6" s="84">
        <f t="shared" ref="H6:H34" si="1">F6*G6</f>
        <v>1050</v>
      </c>
      <c r="I6" s="81"/>
      <c r="J6" s="81"/>
      <c r="K6" s="80"/>
      <c r="L6" s="80">
        <f>C6+H6-K6</f>
        <v>2600</v>
      </c>
      <c r="M6" s="88"/>
      <c r="N6" s="89" t="s">
        <v>435</v>
      </c>
    </row>
    <row r="7" spans="1:14">
      <c r="A7" s="17">
        <v>10680</v>
      </c>
      <c r="B7" s="83">
        <v>44271</v>
      </c>
      <c r="C7" s="80">
        <f t="shared" si="0"/>
        <v>2600</v>
      </c>
      <c r="D7" s="17" t="s">
        <v>828</v>
      </c>
      <c r="E7" s="81">
        <v>70</v>
      </c>
      <c r="F7" s="81">
        <v>4</v>
      </c>
      <c r="G7" s="82">
        <v>350</v>
      </c>
      <c r="H7" s="84">
        <f t="shared" si="1"/>
        <v>1400</v>
      </c>
      <c r="I7" s="81"/>
      <c r="J7" s="81"/>
      <c r="K7" s="80"/>
      <c r="L7" s="80">
        <f>C7+H7-K7</f>
        <v>4000</v>
      </c>
      <c r="M7" s="88"/>
      <c r="N7" s="89"/>
    </row>
    <row r="8" spans="1:14">
      <c r="A8" s="17">
        <v>10682</v>
      </c>
      <c r="B8" s="83">
        <v>44272</v>
      </c>
      <c r="C8" s="80">
        <f t="shared" si="0"/>
        <v>4000</v>
      </c>
      <c r="D8" s="17" t="s">
        <v>427</v>
      </c>
      <c r="E8" s="81">
        <v>18</v>
      </c>
      <c r="F8" s="81">
        <v>2</v>
      </c>
      <c r="G8" s="82">
        <v>180</v>
      </c>
      <c r="H8" s="84">
        <f t="shared" si="1"/>
        <v>360</v>
      </c>
      <c r="I8" s="81"/>
      <c r="J8" s="81"/>
      <c r="K8" s="80"/>
      <c r="L8" s="80">
        <f>C8+H8-K8</f>
        <v>4360</v>
      </c>
      <c r="M8" s="88"/>
      <c r="N8" s="89" t="s">
        <v>424</v>
      </c>
    </row>
    <row r="9" spans="1:14">
      <c r="A9" s="17">
        <v>10725</v>
      </c>
      <c r="B9" s="83">
        <v>44299</v>
      </c>
      <c r="C9" s="80">
        <f t="shared" si="0"/>
        <v>4360</v>
      </c>
      <c r="D9" s="17" t="s">
        <v>510</v>
      </c>
      <c r="E9" s="81">
        <v>70</v>
      </c>
      <c r="F9" s="81">
        <v>5</v>
      </c>
      <c r="G9" s="82">
        <v>150</v>
      </c>
      <c r="H9" s="84">
        <f t="shared" si="1"/>
        <v>750</v>
      </c>
      <c r="I9" s="81"/>
      <c r="J9" s="81"/>
      <c r="K9" s="80"/>
      <c r="L9" s="80">
        <f t="shared" ref="L9:L26" si="2">C9+H9-K9</f>
        <v>5110</v>
      </c>
      <c r="M9" s="88"/>
      <c r="N9" s="89" t="s">
        <v>435</v>
      </c>
    </row>
    <row r="10" spans="1:14">
      <c r="A10" s="17">
        <v>10725</v>
      </c>
      <c r="B10" s="83">
        <v>44299</v>
      </c>
      <c r="C10" s="80">
        <f t="shared" si="0"/>
        <v>5110</v>
      </c>
      <c r="D10" s="17" t="s">
        <v>410</v>
      </c>
      <c r="E10" s="81">
        <v>5</v>
      </c>
      <c r="F10" s="81">
        <v>1</v>
      </c>
      <c r="G10" s="82">
        <v>30</v>
      </c>
      <c r="H10" s="84">
        <f t="shared" si="1"/>
        <v>30</v>
      </c>
      <c r="I10" s="90">
        <v>44363</v>
      </c>
      <c r="J10" s="81" t="s">
        <v>829</v>
      </c>
      <c r="K10" s="80">
        <v>5000</v>
      </c>
      <c r="L10" s="80">
        <f t="shared" si="2"/>
        <v>140</v>
      </c>
      <c r="M10" s="88"/>
      <c r="N10" s="89" t="s">
        <v>512</v>
      </c>
    </row>
    <row r="11" spans="1:14">
      <c r="A11" s="17">
        <v>10839</v>
      </c>
      <c r="B11" s="83">
        <v>44365</v>
      </c>
      <c r="C11" s="80">
        <f t="shared" si="0"/>
        <v>140</v>
      </c>
      <c r="D11" s="17" t="s">
        <v>494</v>
      </c>
      <c r="E11" s="81">
        <v>5</v>
      </c>
      <c r="F11" s="81">
        <v>4</v>
      </c>
      <c r="G11" s="82">
        <v>60</v>
      </c>
      <c r="H11" s="82">
        <f t="shared" si="1"/>
        <v>240</v>
      </c>
      <c r="I11" s="90"/>
      <c r="J11" s="81" t="s">
        <v>597</v>
      </c>
      <c r="K11" s="80">
        <v>140</v>
      </c>
      <c r="L11" s="80">
        <f t="shared" si="2"/>
        <v>240</v>
      </c>
      <c r="M11" s="88"/>
      <c r="N11" s="89" t="s">
        <v>512</v>
      </c>
    </row>
    <row r="12" spans="1:14">
      <c r="A12" s="17">
        <v>10839</v>
      </c>
      <c r="B12" s="83">
        <v>44365</v>
      </c>
      <c r="C12" s="80">
        <f t="shared" si="0"/>
        <v>240</v>
      </c>
      <c r="D12" s="17" t="s">
        <v>830</v>
      </c>
      <c r="E12" s="81">
        <v>5</v>
      </c>
      <c r="F12" s="81">
        <v>4</v>
      </c>
      <c r="G12" s="82">
        <v>70</v>
      </c>
      <c r="H12" s="82">
        <f t="shared" si="1"/>
        <v>280</v>
      </c>
      <c r="I12" s="81"/>
      <c r="J12" s="81"/>
      <c r="K12" s="80"/>
      <c r="L12" s="80">
        <f t="shared" si="2"/>
        <v>520</v>
      </c>
      <c r="M12" s="88"/>
      <c r="N12" s="89" t="s">
        <v>512</v>
      </c>
    </row>
    <row r="13" spans="1:14">
      <c r="A13" s="17">
        <v>10839</v>
      </c>
      <c r="B13" s="83">
        <v>44365</v>
      </c>
      <c r="C13" s="80">
        <f t="shared" si="0"/>
        <v>520</v>
      </c>
      <c r="D13" s="17" t="s">
        <v>410</v>
      </c>
      <c r="E13" s="81">
        <v>5</v>
      </c>
      <c r="F13" s="81">
        <v>4</v>
      </c>
      <c r="G13" s="82">
        <v>30</v>
      </c>
      <c r="H13" s="82">
        <f t="shared" si="1"/>
        <v>120</v>
      </c>
      <c r="L13" s="80">
        <f t="shared" si="2"/>
        <v>640</v>
      </c>
      <c r="M13" s="88"/>
      <c r="N13" s="89" t="s">
        <v>512</v>
      </c>
    </row>
    <row r="14" spans="1:14">
      <c r="A14" s="17">
        <v>10878</v>
      </c>
      <c r="B14" s="83">
        <v>44385</v>
      </c>
      <c r="C14" s="80">
        <f t="shared" si="0"/>
        <v>640</v>
      </c>
      <c r="D14" s="17" t="s">
        <v>831</v>
      </c>
      <c r="E14" s="81">
        <v>66.7</v>
      </c>
      <c r="F14" s="81">
        <v>6</v>
      </c>
      <c r="G14" s="82">
        <v>667</v>
      </c>
      <c r="H14" s="82">
        <f t="shared" si="1"/>
        <v>4002</v>
      </c>
      <c r="I14" s="81"/>
      <c r="J14" s="81"/>
      <c r="K14" s="80"/>
      <c r="L14" s="80">
        <f t="shared" si="2"/>
        <v>4642</v>
      </c>
      <c r="M14" s="88"/>
      <c r="N14" s="89" t="s">
        <v>435</v>
      </c>
    </row>
    <row r="15" spans="1:14">
      <c r="A15" s="17">
        <v>10878</v>
      </c>
      <c r="B15" s="83">
        <v>44385</v>
      </c>
      <c r="C15" s="80">
        <f t="shared" ref="C15:C21" si="3">L14</f>
        <v>4642</v>
      </c>
      <c r="D15" s="17" t="s">
        <v>832</v>
      </c>
      <c r="E15" s="81">
        <v>20</v>
      </c>
      <c r="F15" s="81">
        <v>3</v>
      </c>
      <c r="G15" s="82">
        <v>220</v>
      </c>
      <c r="H15" s="82">
        <f t="shared" si="1"/>
        <v>660</v>
      </c>
      <c r="I15" s="81"/>
      <c r="J15" s="81"/>
      <c r="K15" s="80"/>
      <c r="L15" s="80">
        <f t="shared" si="2"/>
        <v>5302</v>
      </c>
      <c r="M15" s="88"/>
      <c r="N15" s="89" t="s">
        <v>424</v>
      </c>
    </row>
    <row r="16" spans="1:14">
      <c r="A16" s="17">
        <v>10878</v>
      </c>
      <c r="B16" s="83">
        <v>44385</v>
      </c>
      <c r="C16" s="80">
        <f t="shared" si="3"/>
        <v>5302</v>
      </c>
      <c r="D16" s="17" t="s">
        <v>833</v>
      </c>
      <c r="E16" s="81">
        <v>20</v>
      </c>
      <c r="F16" s="81">
        <v>2</v>
      </c>
      <c r="G16" s="82">
        <v>200</v>
      </c>
      <c r="H16" s="82">
        <f t="shared" si="1"/>
        <v>400</v>
      </c>
      <c r="I16" s="81"/>
      <c r="J16" s="81"/>
      <c r="K16" s="80"/>
      <c r="L16" s="80">
        <f t="shared" si="2"/>
        <v>5702</v>
      </c>
      <c r="M16" s="88"/>
      <c r="N16" s="89" t="s">
        <v>424</v>
      </c>
    </row>
    <row r="17" spans="1:14">
      <c r="A17" s="17">
        <v>10878</v>
      </c>
      <c r="B17" s="83">
        <v>44385</v>
      </c>
      <c r="C17" s="80">
        <f t="shared" si="3"/>
        <v>5702</v>
      </c>
      <c r="D17" s="85" t="s">
        <v>834</v>
      </c>
      <c r="E17" s="86">
        <v>25</v>
      </c>
      <c r="F17" s="86">
        <v>1</v>
      </c>
      <c r="G17" s="87">
        <v>275</v>
      </c>
      <c r="H17" s="82">
        <f t="shared" si="1"/>
        <v>275</v>
      </c>
      <c r="I17" s="86"/>
      <c r="J17" s="86"/>
      <c r="K17" s="91"/>
      <c r="L17" s="80">
        <f t="shared" si="2"/>
        <v>5977</v>
      </c>
      <c r="M17" s="92"/>
      <c r="N17" s="89" t="s">
        <v>405</v>
      </c>
    </row>
    <row r="18" spans="1:14">
      <c r="A18" s="17">
        <v>10895</v>
      </c>
      <c r="B18" s="83">
        <v>44398</v>
      </c>
      <c r="C18" s="80">
        <f t="shared" si="3"/>
        <v>5977</v>
      </c>
      <c r="D18" s="17" t="s">
        <v>835</v>
      </c>
      <c r="E18" s="81">
        <v>60</v>
      </c>
      <c r="F18" s="81">
        <v>15</v>
      </c>
      <c r="G18" s="82">
        <v>330</v>
      </c>
      <c r="H18" s="82">
        <f t="shared" si="1"/>
        <v>4950</v>
      </c>
      <c r="I18" s="81"/>
      <c r="J18" s="81"/>
      <c r="K18" s="80"/>
      <c r="L18" s="80">
        <f t="shared" si="2"/>
        <v>10927</v>
      </c>
      <c r="M18" s="88"/>
      <c r="N18" s="89"/>
    </row>
    <row r="19" spans="1:14">
      <c r="A19" s="17">
        <v>10900</v>
      </c>
      <c r="B19" s="83">
        <v>44399</v>
      </c>
      <c r="C19" s="80">
        <f t="shared" si="3"/>
        <v>10927</v>
      </c>
      <c r="D19" s="17" t="s">
        <v>232</v>
      </c>
      <c r="E19" s="81"/>
      <c r="F19" s="81"/>
      <c r="G19" s="82"/>
      <c r="H19" s="82">
        <f t="shared" si="1"/>
        <v>0</v>
      </c>
      <c r="I19" s="81"/>
      <c r="J19" s="81"/>
      <c r="K19" s="80"/>
      <c r="L19" s="80">
        <f t="shared" si="2"/>
        <v>10927</v>
      </c>
      <c r="M19" s="88"/>
      <c r="N19" s="89"/>
    </row>
    <row r="20" spans="1:14">
      <c r="A20" s="17">
        <v>10906</v>
      </c>
      <c r="B20" s="83">
        <v>44403</v>
      </c>
      <c r="C20" s="80">
        <f t="shared" si="3"/>
        <v>10927</v>
      </c>
      <c r="D20" s="17" t="s">
        <v>835</v>
      </c>
      <c r="E20" s="81">
        <v>60</v>
      </c>
      <c r="F20" s="81">
        <v>15</v>
      </c>
      <c r="G20" s="82">
        <v>330</v>
      </c>
      <c r="H20" s="82">
        <f t="shared" si="1"/>
        <v>4950</v>
      </c>
      <c r="I20" s="81"/>
      <c r="J20" s="81"/>
      <c r="K20" s="80"/>
      <c r="L20" s="80">
        <f t="shared" si="2"/>
        <v>15877</v>
      </c>
      <c r="M20" s="88"/>
      <c r="N20" s="89" t="s">
        <v>435</v>
      </c>
    </row>
    <row r="21" spans="1:14">
      <c r="A21" s="17"/>
      <c r="B21" s="83"/>
      <c r="C21" s="80">
        <f t="shared" si="3"/>
        <v>15877</v>
      </c>
      <c r="D21" s="17"/>
      <c r="E21" s="81"/>
      <c r="F21" s="81"/>
      <c r="G21" s="82"/>
      <c r="H21" s="82">
        <f t="shared" si="1"/>
        <v>0</v>
      </c>
      <c r="I21" s="81"/>
      <c r="J21" s="81"/>
      <c r="K21" s="80"/>
      <c r="L21" s="80">
        <f t="shared" si="2"/>
        <v>15877</v>
      </c>
      <c r="M21" s="88"/>
      <c r="N21" s="89"/>
    </row>
    <row r="22" spans="1:14">
      <c r="A22" s="17"/>
      <c r="B22" s="83"/>
      <c r="C22" s="80">
        <f t="shared" ref="C22:C70" si="4">L21</f>
        <v>15877</v>
      </c>
      <c r="D22" s="17"/>
      <c r="E22" s="81"/>
      <c r="F22" s="81"/>
      <c r="G22" s="82"/>
      <c r="H22" s="82">
        <f t="shared" si="1"/>
        <v>0</v>
      </c>
      <c r="I22" s="81"/>
      <c r="J22" s="81"/>
      <c r="K22" s="80"/>
      <c r="L22" s="80">
        <f t="shared" si="2"/>
        <v>15877</v>
      </c>
      <c r="M22" s="88"/>
      <c r="N22" s="89"/>
    </row>
    <row r="23" spans="1:14">
      <c r="A23" s="17"/>
      <c r="B23" s="83"/>
      <c r="C23" s="80">
        <f t="shared" si="4"/>
        <v>15877</v>
      </c>
      <c r="D23" s="17"/>
      <c r="E23" s="81"/>
      <c r="F23" s="81"/>
      <c r="G23" s="82"/>
      <c r="H23" s="82">
        <f t="shared" si="1"/>
        <v>0</v>
      </c>
      <c r="I23" s="81"/>
      <c r="J23" s="81"/>
      <c r="K23" s="80"/>
      <c r="L23" s="80">
        <f t="shared" si="2"/>
        <v>15877</v>
      </c>
      <c r="M23" s="88"/>
      <c r="N23" s="89"/>
    </row>
    <row r="24" spans="1:14">
      <c r="A24" s="17"/>
      <c r="B24" s="83"/>
      <c r="C24" s="80">
        <f t="shared" si="4"/>
        <v>15877</v>
      </c>
      <c r="D24" s="17"/>
      <c r="E24" s="81"/>
      <c r="F24" s="81"/>
      <c r="G24" s="82"/>
      <c r="H24" s="82">
        <f t="shared" si="1"/>
        <v>0</v>
      </c>
      <c r="I24" s="81"/>
      <c r="J24" s="81"/>
      <c r="K24" s="80"/>
      <c r="L24" s="80">
        <f t="shared" si="2"/>
        <v>15877</v>
      </c>
      <c r="M24" s="88"/>
      <c r="N24" s="89"/>
    </row>
    <row r="25" spans="1:14">
      <c r="A25" s="17"/>
      <c r="B25" s="83"/>
      <c r="C25" s="80">
        <f t="shared" si="4"/>
        <v>15877</v>
      </c>
      <c r="D25" s="17"/>
      <c r="E25" s="81"/>
      <c r="F25" s="81"/>
      <c r="G25" s="82"/>
      <c r="H25" s="82">
        <f t="shared" si="1"/>
        <v>0</v>
      </c>
      <c r="I25" s="81"/>
      <c r="J25" s="81"/>
      <c r="K25" s="80"/>
      <c r="L25" s="80">
        <f t="shared" si="2"/>
        <v>15877</v>
      </c>
      <c r="M25" s="88"/>
      <c r="N25" s="89"/>
    </row>
    <row r="26" spans="1:14">
      <c r="A26" s="17"/>
      <c r="B26" s="83"/>
      <c r="C26" s="80">
        <f t="shared" si="4"/>
        <v>15877</v>
      </c>
      <c r="D26" s="17"/>
      <c r="E26" s="81"/>
      <c r="F26" s="81"/>
      <c r="G26" s="82"/>
      <c r="H26" s="82">
        <f t="shared" si="1"/>
        <v>0</v>
      </c>
      <c r="I26" s="81"/>
      <c r="J26" s="81"/>
      <c r="K26" s="80"/>
      <c r="L26" s="80">
        <f t="shared" si="2"/>
        <v>15877</v>
      </c>
      <c r="M26" s="88"/>
      <c r="N26" s="89"/>
    </row>
    <row r="27" spans="1:14">
      <c r="A27" s="17"/>
      <c r="B27" s="83"/>
      <c r="C27" s="80">
        <f t="shared" si="4"/>
        <v>15877</v>
      </c>
      <c r="D27" s="17"/>
      <c r="E27" s="81"/>
      <c r="F27" s="81"/>
      <c r="G27" s="82"/>
      <c r="H27" s="82">
        <f t="shared" si="1"/>
        <v>0</v>
      </c>
      <c r="I27" s="81"/>
      <c r="J27" s="81"/>
      <c r="K27" s="80"/>
      <c r="L27" s="91">
        <f t="shared" ref="L27:L69" si="5">C27+H27-K27</f>
        <v>15877</v>
      </c>
      <c r="M27" s="88"/>
      <c r="N27" s="89"/>
    </row>
    <row r="28" spans="1:14">
      <c r="A28" s="17"/>
      <c r="B28" s="83"/>
      <c r="C28" s="80">
        <f t="shared" si="4"/>
        <v>15877</v>
      </c>
      <c r="D28" s="17"/>
      <c r="E28" s="81"/>
      <c r="F28" s="81"/>
      <c r="G28" s="82"/>
      <c r="H28" s="82">
        <f t="shared" si="1"/>
        <v>0</v>
      </c>
      <c r="I28" s="81"/>
      <c r="J28" s="81"/>
      <c r="K28" s="80"/>
      <c r="L28" s="80">
        <f t="shared" si="5"/>
        <v>15877</v>
      </c>
      <c r="M28" s="88"/>
      <c r="N28" s="89"/>
    </row>
    <row r="29" spans="1:14">
      <c r="A29" s="17"/>
      <c r="B29" s="83"/>
      <c r="C29" s="80">
        <f t="shared" si="4"/>
        <v>15877</v>
      </c>
      <c r="D29" s="17"/>
      <c r="E29" s="81"/>
      <c r="F29" s="81"/>
      <c r="G29" s="82"/>
      <c r="H29" s="82">
        <f t="shared" si="1"/>
        <v>0</v>
      </c>
      <c r="I29" s="81"/>
      <c r="J29" s="81"/>
      <c r="K29" s="80"/>
      <c r="L29" s="91">
        <f t="shared" si="5"/>
        <v>15877</v>
      </c>
      <c r="M29" s="88"/>
      <c r="N29" s="89"/>
    </row>
    <row r="30" spans="1:14">
      <c r="A30" s="17"/>
      <c r="B30" s="83"/>
      <c r="C30" s="80">
        <f t="shared" si="4"/>
        <v>15877</v>
      </c>
      <c r="D30" s="17"/>
      <c r="E30" s="81"/>
      <c r="F30" s="81"/>
      <c r="G30" s="82"/>
      <c r="H30" s="82">
        <f t="shared" si="1"/>
        <v>0</v>
      </c>
      <c r="I30" s="81"/>
      <c r="J30" s="81"/>
      <c r="K30" s="80"/>
      <c r="L30" s="80">
        <f t="shared" si="5"/>
        <v>15877</v>
      </c>
      <c r="M30" s="88"/>
      <c r="N30" s="89"/>
    </row>
    <row r="31" spans="1:14">
      <c r="A31" s="17"/>
      <c r="B31" s="83"/>
      <c r="C31" s="80">
        <f t="shared" si="4"/>
        <v>15877</v>
      </c>
      <c r="D31" s="17"/>
      <c r="E31" s="81"/>
      <c r="F31" s="81"/>
      <c r="G31" s="82"/>
      <c r="H31" s="82">
        <f t="shared" si="1"/>
        <v>0</v>
      </c>
      <c r="I31" s="81"/>
      <c r="J31" s="81"/>
      <c r="K31" s="80"/>
      <c r="L31" s="91">
        <f t="shared" si="5"/>
        <v>15877</v>
      </c>
      <c r="M31" s="88"/>
      <c r="N31" s="89"/>
    </row>
    <row r="32" spans="1:14">
      <c r="A32" s="17"/>
      <c r="B32" s="83"/>
      <c r="C32" s="80">
        <f t="shared" si="4"/>
        <v>15877</v>
      </c>
      <c r="D32" s="17"/>
      <c r="E32" s="81"/>
      <c r="F32" s="81"/>
      <c r="G32" s="82"/>
      <c r="H32" s="82">
        <f t="shared" si="1"/>
        <v>0</v>
      </c>
      <c r="I32" s="81"/>
      <c r="J32" s="81"/>
      <c r="K32" s="80"/>
      <c r="L32" s="80">
        <f t="shared" si="5"/>
        <v>15877</v>
      </c>
      <c r="M32" s="88"/>
      <c r="N32" s="89"/>
    </row>
    <row r="33" spans="1:14">
      <c r="A33" s="17"/>
      <c r="B33" s="83"/>
      <c r="C33" s="80">
        <f t="shared" si="4"/>
        <v>15877</v>
      </c>
      <c r="D33" s="17"/>
      <c r="E33" s="81"/>
      <c r="F33" s="81"/>
      <c r="G33" s="82"/>
      <c r="H33" s="82">
        <f t="shared" si="1"/>
        <v>0</v>
      </c>
      <c r="I33" s="81"/>
      <c r="J33" s="81"/>
      <c r="K33" s="80"/>
      <c r="L33" s="91">
        <f t="shared" si="5"/>
        <v>15877</v>
      </c>
      <c r="M33" s="88"/>
      <c r="N33" s="89"/>
    </row>
    <row r="34" spans="1:14">
      <c r="A34" s="17"/>
      <c r="B34" s="83"/>
      <c r="C34" s="80">
        <f t="shared" si="4"/>
        <v>15877</v>
      </c>
      <c r="D34" s="17"/>
      <c r="E34" s="81"/>
      <c r="F34" s="81"/>
      <c r="G34" s="82"/>
      <c r="H34" s="82">
        <f t="shared" si="1"/>
        <v>0</v>
      </c>
      <c r="I34" s="81"/>
      <c r="J34" s="81"/>
      <c r="K34" s="80"/>
      <c r="L34" s="80">
        <f t="shared" si="5"/>
        <v>15877</v>
      </c>
      <c r="M34" s="88"/>
      <c r="N34" s="89"/>
    </row>
    <row r="35" spans="1:14">
      <c r="A35" s="17"/>
      <c r="B35" s="83"/>
      <c r="C35" s="80">
        <f t="shared" si="4"/>
        <v>15877</v>
      </c>
      <c r="D35" s="17"/>
      <c r="E35" s="81"/>
      <c r="F35" s="81"/>
      <c r="G35" s="82"/>
      <c r="H35" s="87">
        <f t="shared" ref="H35:H69" si="6">F35*G35</f>
        <v>0</v>
      </c>
      <c r="I35" s="81"/>
      <c r="J35" s="81"/>
      <c r="K35" s="80"/>
      <c r="L35" s="91">
        <f t="shared" si="5"/>
        <v>15877</v>
      </c>
      <c r="M35" s="88"/>
      <c r="N35" s="89"/>
    </row>
    <row r="36" spans="1:14">
      <c r="A36" s="17"/>
      <c r="B36" s="83"/>
      <c r="C36" s="80">
        <f t="shared" si="4"/>
        <v>15877</v>
      </c>
      <c r="D36" s="17"/>
      <c r="E36" s="81"/>
      <c r="F36" s="81"/>
      <c r="G36" s="82"/>
      <c r="H36" s="82">
        <f t="shared" si="6"/>
        <v>0</v>
      </c>
      <c r="I36" s="81"/>
      <c r="J36" s="81"/>
      <c r="K36" s="80"/>
      <c r="L36" s="80">
        <f t="shared" si="5"/>
        <v>15877</v>
      </c>
      <c r="M36" s="88"/>
      <c r="N36" s="89"/>
    </row>
    <row r="37" spans="1:14" ht="20.25" customHeight="1">
      <c r="A37" s="17"/>
      <c r="B37" s="83"/>
      <c r="C37" s="80">
        <f t="shared" si="4"/>
        <v>15877</v>
      </c>
      <c r="D37" s="17"/>
      <c r="E37" s="81"/>
      <c r="F37" s="81"/>
      <c r="G37" s="82"/>
      <c r="H37" s="87">
        <f t="shared" si="6"/>
        <v>0</v>
      </c>
      <c r="I37" s="81"/>
      <c r="J37" s="81"/>
      <c r="K37" s="80"/>
      <c r="L37" s="91">
        <f t="shared" si="5"/>
        <v>15877</v>
      </c>
      <c r="M37" s="88"/>
      <c r="N37" s="89"/>
    </row>
    <row r="38" spans="1:14" ht="20.25" customHeight="1">
      <c r="A38" s="17"/>
      <c r="B38" s="83"/>
      <c r="C38" s="80">
        <f t="shared" si="4"/>
        <v>15877</v>
      </c>
      <c r="D38" s="17"/>
      <c r="E38" s="81"/>
      <c r="F38" s="81"/>
      <c r="G38" s="82"/>
      <c r="H38" s="82">
        <f t="shared" si="6"/>
        <v>0</v>
      </c>
      <c r="I38" s="81"/>
      <c r="J38" s="81"/>
      <c r="K38" s="80"/>
      <c r="L38" s="80">
        <f t="shared" si="5"/>
        <v>15877</v>
      </c>
      <c r="M38" s="88"/>
      <c r="N38" s="89"/>
    </row>
    <row r="39" spans="1:14">
      <c r="A39" s="17"/>
      <c r="B39" s="83"/>
      <c r="C39" s="80">
        <f t="shared" si="4"/>
        <v>15877</v>
      </c>
      <c r="D39" s="17"/>
      <c r="E39" s="81"/>
      <c r="F39" s="81"/>
      <c r="G39" s="82"/>
      <c r="H39" s="87">
        <f t="shared" si="6"/>
        <v>0</v>
      </c>
      <c r="I39" s="81"/>
      <c r="J39" s="81"/>
      <c r="K39" s="80"/>
      <c r="L39" s="91">
        <f t="shared" si="5"/>
        <v>15877</v>
      </c>
      <c r="M39" s="88"/>
      <c r="N39" s="89"/>
    </row>
    <row r="40" spans="1:14">
      <c r="A40" s="17"/>
      <c r="B40" s="83"/>
      <c r="C40" s="80">
        <f t="shared" si="4"/>
        <v>15877</v>
      </c>
      <c r="D40" s="17"/>
      <c r="E40" s="81"/>
      <c r="F40" s="81"/>
      <c r="G40" s="82"/>
      <c r="H40" s="82">
        <f t="shared" si="6"/>
        <v>0</v>
      </c>
      <c r="I40" s="81"/>
      <c r="J40" s="81"/>
      <c r="K40" s="80"/>
      <c r="L40" s="80">
        <f t="shared" si="5"/>
        <v>15877</v>
      </c>
      <c r="M40" s="88"/>
      <c r="N40" s="89"/>
    </row>
    <row r="41" spans="1:14">
      <c r="A41" s="17"/>
      <c r="B41" s="83"/>
      <c r="C41" s="80">
        <f t="shared" si="4"/>
        <v>15877</v>
      </c>
      <c r="D41" s="17"/>
      <c r="E41" s="81"/>
      <c r="F41" s="81"/>
      <c r="G41" s="82"/>
      <c r="H41" s="87">
        <f t="shared" si="6"/>
        <v>0</v>
      </c>
      <c r="I41" s="81"/>
      <c r="J41" s="81"/>
      <c r="K41" s="80"/>
      <c r="L41" s="91">
        <f t="shared" si="5"/>
        <v>15877</v>
      </c>
      <c r="M41" s="88"/>
      <c r="N41" s="89"/>
    </row>
    <row r="42" spans="1:14">
      <c r="A42" s="17"/>
      <c r="B42" s="83"/>
      <c r="C42" s="80">
        <f t="shared" si="4"/>
        <v>15877</v>
      </c>
      <c r="D42" s="17"/>
      <c r="E42" s="81"/>
      <c r="F42" s="81"/>
      <c r="G42" s="82"/>
      <c r="H42" s="82">
        <f t="shared" si="6"/>
        <v>0</v>
      </c>
      <c r="I42" s="81"/>
      <c r="J42" s="81"/>
      <c r="K42" s="80"/>
      <c r="L42" s="80">
        <f t="shared" si="5"/>
        <v>15877</v>
      </c>
      <c r="M42" s="88"/>
      <c r="N42" s="89"/>
    </row>
    <row r="43" spans="1:14">
      <c r="A43" s="17"/>
      <c r="B43" s="83"/>
      <c r="C43" s="80">
        <f t="shared" si="4"/>
        <v>15877</v>
      </c>
      <c r="D43" s="17"/>
      <c r="E43" s="81"/>
      <c r="F43" s="81"/>
      <c r="G43" s="82"/>
      <c r="H43" s="87">
        <f t="shared" si="6"/>
        <v>0</v>
      </c>
      <c r="I43" s="81"/>
      <c r="J43" s="81"/>
      <c r="K43" s="80"/>
      <c r="L43" s="91">
        <f t="shared" si="5"/>
        <v>15877</v>
      </c>
      <c r="M43" s="88"/>
      <c r="N43" s="89"/>
    </row>
    <row r="44" spans="1:14">
      <c r="A44" s="17"/>
      <c r="B44" s="83"/>
      <c r="C44" s="80">
        <f t="shared" si="4"/>
        <v>15877</v>
      </c>
      <c r="D44" s="17"/>
      <c r="E44" s="81"/>
      <c r="F44" s="81"/>
      <c r="G44" s="82"/>
      <c r="H44" s="82">
        <f t="shared" si="6"/>
        <v>0</v>
      </c>
      <c r="I44" s="81"/>
      <c r="J44" s="81"/>
      <c r="K44" s="80"/>
      <c r="L44" s="80">
        <f t="shared" si="5"/>
        <v>15877</v>
      </c>
      <c r="M44" s="88"/>
      <c r="N44" s="89"/>
    </row>
    <row r="45" spans="1:14">
      <c r="A45" s="17"/>
      <c r="B45" s="83"/>
      <c r="C45" s="80">
        <f t="shared" si="4"/>
        <v>15877</v>
      </c>
      <c r="D45" s="17"/>
      <c r="E45" s="81"/>
      <c r="F45" s="81"/>
      <c r="G45" s="82"/>
      <c r="H45" s="87">
        <f t="shared" si="6"/>
        <v>0</v>
      </c>
      <c r="I45" s="81"/>
      <c r="J45" s="81"/>
      <c r="K45" s="80"/>
      <c r="L45" s="91">
        <f t="shared" si="5"/>
        <v>15877</v>
      </c>
      <c r="M45" s="88"/>
      <c r="N45" s="89"/>
    </row>
    <row r="46" spans="1:14">
      <c r="A46" s="17"/>
      <c r="B46" s="79"/>
      <c r="C46" s="80">
        <f t="shared" si="4"/>
        <v>15877</v>
      </c>
      <c r="D46" s="17"/>
      <c r="E46" s="81"/>
      <c r="F46" s="81"/>
      <c r="G46" s="82"/>
      <c r="H46" s="82">
        <f t="shared" si="6"/>
        <v>0</v>
      </c>
      <c r="I46" s="81"/>
      <c r="J46" s="81"/>
      <c r="K46" s="80"/>
      <c r="L46" s="80">
        <f t="shared" si="5"/>
        <v>15877</v>
      </c>
      <c r="M46" s="88"/>
      <c r="N46" s="89"/>
    </row>
    <row r="47" spans="1:14">
      <c r="A47" s="17"/>
      <c r="B47" s="79"/>
      <c r="C47" s="80">
        <f t="shared" si="4"/>
        <v>15877</v>
      </c>
      <c r="D47" s="17"/>
      <c r="E47" s="81"/>
      <c r="F47" s="81"/>
      <c r="G47" s="82"/>
      <c r="H47" s="87">
        <f t="shared" si="6"/>
        <v>0</v>
      </c>
      <c r="I47" s="81"/>
      <c r="J47" s="81"/>
      <c r="K47" s="80"/>
      <c r="L47" s="91">
        <f t="shared" si="5"/>
        <v>15877</v>
      </c>
      <c r="M47" s="88"/>
      <c r="N47" s="89"/>
    </row>
    <row r="48" spans="1:14">
      <c r="A48" s="17"/>
      <c r="B48" s="79"/>
      <c r="C48" s="80">
        <f t="shared" si="4"/>
        <v>15877</v>
      </c>
      <c r="D48" s="17"/>
      <c r="E48" s="81"/>
      <c r="F48" s="81"/>
      <c r="G48" s="82"/>
      <c r="H48" s="82">
        <f t="shared" si="6"/>
        <v>0</v>
      </c>
      <c r="I48" s="81"/>
      <c r="J48" s="81"/>
      <c r="K48" s="80"/>
      <c r="L48" s="80">
        <f t="shared" si="5"/>
        <v>15877</v>
      </c>
      <c r="M48" s="88"/>
      <c r="N48" s="89"/>
    </row>
    <row r="49" spans="1:14">
      <c r="A49" s="17"/>
      <c r="B49" s="79"/>
      <c r="C49" s="80">
        <f t="shared" si="4"/>
        <v>15877</v>
      </c>
      <c r="D49" s="17"/>
      <c r="E49" s="81"/>
      <c r="F49" s="81"/>
      <c r="G49" s="82"/>
      <c r="H49" s="87">
        <f t="shared" si="6"/>
        <v>0</v>
      </c>
      <c r="I49" s="81"/>
      <c r="J49" s="81"/>
      <c r="K49" s="80"/>
      <c r="L49" s="91">
        <f t="shared" si="5"/>
        <v>15877</v>
      </c>
      <c r="M49" s="88"/>
      <c r="N49" s="89"/>
    </row>
    <row r="50" spans="1:14">
      <c r="A50" s="17"/>
      <c r="B50" s="79"/>
      <c r="C50" s="80">
        <f t="shared" si="4"/>
        <v>15877</v>
      </c>
      <c r="D50" s="17"/>
      <c r="E50" s="81"/>
      <c r="F50" s="81"/>
      <c r="G50" s="82"/>
      <c r="H50" s="82">
        <f t="shared" si="6"/>
        <v>0</v>
      </c>
      <c r="I50" s="81"/>
      <c r="J50" s="81"/>
      <c r="K50" s="80"/>
      <c r="L50" s="80">
        <f t="shared" si="5"/>
        <v>15877</v>
      </c>
      <c r="M50" s="88"/>
      <c r="N50" s="89"/>
    </row>
    <row r="51" spans="1:14">
      <c r="A51" s="17"/>
      <c r="B51" s="79"/>
      <c r="C51" s="80">
        <f t="shared" si="4"/>
        <v>15877</v>
      </c>
      <c r="D51" s="17"/>
      <c r="E51" s="81"/>
      <c r="F51" s="81"/>
      <c r="G51" s="82"/>
      <c r="H51" s="87">
        <f t="shared" si="6"/>
        <v>0</v>
      </c>
      <c r="I51" s="81"/>
      <c r="J51" s="81"/>
      <c r="K51" s="80"/>
      <c r="L51" s="91">
        <f t="shared" si="5"/>
        <v>15877</v>
      </c>
      <c r="M51" s="88"/>
      <c r="N51" s="89"/>
    </row>
    <row r="52" spans="1:14">
      <c r="A52" s="17"/>
      <c r="B52" s="79"/>
      <c r="C52" s="80">
        <f t="shared" si="4"/>
        <v>15877</v>
      </c>
      <c r="D52" s="17"/>
      <c r="E52" s="81"/>
      <c r="F52" s="81"/>
      <c r="G52" s="82"/>
      <c r="H52" s="82">
        <f t="shared" si="6"/>
        <v>0</v>
      </c>
      <c r="I52" s="81"/>
      <c r="J52" s="81"/>
      <c r="K52" s="80"/>
      <c r="L52" s="80">
        <f t="shared" si="5"/>
        <v>15877</v>
      </c>
      <c r="M52" s="88"/>
      <c r="N52" s="89"/>
    </row>
    <row r="53" spans="1:14" ht="20.25" customHeight="1">
      <c r="A53" s="17"/>
      <c r="B53" s="79"/>
      <c r="C53" s="80">
        <f t="shared" si="4"/>
        <v>15877</v>
      </c>
      <c r="D53" s="17"/>
      <c r="E53" s="81"/>
      <c r="F53" s="81"/>
      <c r="G53" s="82"/>
      <c r="H53" s="87">
        <f t="shared" si="6"/>
        <v>0</v>
      </c>
      <c r="I53" s="81"/>
      <c r="J53" s="81"/>
      <c r="K53" s="80"/>
      <c r="L53" s="91">
        <f t="shared" si="5"/>
        <v>15877</v>
      </c>
      <c r="M53" s="88"/>
      <c r="N53" s="89"/>
    </row>
    <row r="54" spans="1:14" ht="20.25" customHeight="1">
      <c r="A54" s="17"/>
      <c r="B54" s="79"/>
      <c r="C54" s="80">
        <f t="shared" si="4"/>
        <v>15877</v>
      </c>
      <c r="D54" s="17"/>
      <c r="E54" s="81"/>
      <c r="F54" s="81"/>
      <c r="G54" s="82"/>
      <c r="H54" s="82">
        <f t="shared" si="6"/>
        <v>0</v>
      </c>
      <c r="I54" s="81"/>
      <c r="J54" s="81"/>
      <c r="K54" s="80"/>
      <c r="L54" s="80">
        <f t="shared" si="5"/>
        <v>15877</v>
      </c>
      <c r="M54" s="88"/>
      <c r="N54" s="89"/>
    </row>
    <row r="55" spans="1:14" ht="20.25" customHeight="1">
      <c r="A55" s="17"/>
      <c r="B55" s="79"/>
      <c r="C55" s="80">
        <f t="shared" si="4"/>
        <v>15877</v>
      </c>
      <c r="D55" s="17"/>
      <c r="E55" s="81"/>
      <c r="F55" s="81"/>
      <c r="G55" s="82"/>
      <c r="H55" s="87">
        <f t="shared" si="6"/>
        <v>0</v>
      </c>
      <c r="I55" s="81"/>
      <c r="J55" s="81"/>
      <c r="K55" s="80"/>
      <c r="L55" s="91">
        <f t="shared" si="5"/>
        <v>15877</v>
      </c>
      <c r="M55" s="88"/>
      <c r="N55" s="89"/>
    </row>
    <row r="56" spans="1:14" ht="20.25" customHeight="1">
      <c r="A56" s="17"/>
      <c r="B56" s="79"/>
      <c r="C56" s="80">
        <f t="shared" si="4"/>
        <v>15877</v>
      </c>
      <c r="D56" s="17"/>
      <c r="E56" s="81"/>
      <c r="F56" s="81"/>
      <c r="G56" s="82"/>
      <c r="H56" s="82">
        <f t="shared" si="6"/>
        <v>0</v>
      </c>
      <c r="I56" s="81"/>
      <c r="J56" s="81"/>
      <c r="K56" s="80"/>
      <c r="L56" s="80">
        <f t="shared" si="5"/>
        <v>15877</v>
      </c>
      <c r="M56" s="88"/>
      <c r="N56" s="89"/>
    </row>
    <row r="57" spans="1:14" ht="20.25" customHeight="1">
      <c r="A57" s="17"/>
      <c r="B57" s="79"/>
      <c r="C57" s="80">
        <f t="shared" si="4"/>
        <v>15877</v>
      </c>
      <c r="D57" s="17"/>
      <c r="E57" s="81"/>
      <c r="F57" s="81"/>
      <c r="G57" s="82"/>
      <c r="H57" s="87">
        <f t="shared" si="6"/>
        <v>0</v>
      </c>
      <c r="I57" s="81"/>
      <c r="J57" s="81"/>
      <c r="K57" s="80"/>
      <c r="L57" s="91">
        <f t="shared" si="5"/>
        <v>15877</v>
      </c>
      <c r="M57" s="88"/>
      <c r="N57" s="89"/>
    </row>
    <row r="58" spans="1:14" ht="20.25" customHeight="1">
      <c r="A58" s="17"/>
      <c r="B58" s="79"/>
      <c r="C58" s="80">
        <f t="shared" si="4"/>
        <v>15877</v>
      </c>
      <c r="D58" s="17"/>
      <c r="E58" s="81"/>
      <c r="F58" s="81"/>
      <c r="G58" s="82"/>
      <c r="H58" s="82">
        <f t="shared" si="6"/>
        <v>0</v>
      </c>
      <c r="I58" s="81"/>
      <c r="J58" s="81"/>
      <c r="K58" s="80"/>
      <c r="L58" s="80">
        <f t="shared" si="5"/>
        <v>15877</v>
      </c>
      <c r="M58" s="88"/>
      <c r="N58" s="89"/>
    </row>
    <row r="59" spans="1:14" ht="20.25" customHeight="1">
      <c r="A59" s="17"/>
      <c r="B59" s="79"/>
      <c r="C59" s="80">
        <f t="shared" si="4"/>
        <v>15877</v>
      </c>
      <c r="D59" s="17"/>
      <c r="E59" s="81"/>
      <c r="F59" s="81"/>
      <c r="G59" s="82"/>
      <c r="H59" s="87">
        <f t="shared" si="6"/>
        <v>0</v>
      </c>
      <c r="I59" s="81"/>
      <c r="J59" s="81"/>
      <c r="K59" s="80"/>
      <c r="L59" s="91">
        <f t="shared" si="5"/>
        <v>15877</v>
      </c>
      <c r="M59" s="88"/>
      <c r="N59" s="89"/>
    </row>
    <row r="60" spans="1:14" ht="20.25" customHeight="1">
      <c r="A60" s="17"/>
      <c r="B60" s="79"/>
      <c r="C60" s="80">
        <f t="shared" si="4"/>
        <v>15877</v>
      </c>
      <c r="D60" s="17"/>
      <c r="E60" s="81"/>
      <c r="F60" s="81"/>
      <c r="G60" s="82"/>
      <c r="H60" s="82">
        <f t="shared" si="6"/>
        <v>0</v>
      </c>
      <c r="I60" s="81"/>
      <c r="J60" s="81"/>
      <c r="K60" s="80"/>
      <c r="L60" s="80">
        <f t="shared" si="5"/>
        <v>15877</v>
      </c>
      <c r="M60" s="88"/>
      <c r="N60" s="89"/>
    </row>
    <row r="61" spans="1:14" ht="20.25" customHeight="1">
      <c r="A61" s="17"/>
      <c r="B61" s="79"/>
      <c r="C61" s="80">
        <f t="shared" si="4"/>
        <v>15877</v>
      </c>
      <c r="D61" s="17"/>
      <c r="E61" s="81"/>
      <c r="F61" s="81"/>
      <c r="G61" s="82"/>
      <c r="H61" s="87">
        <f t="shared" si="6"/>
        <v>0</v>
      </c>
      <c r="I61" s="81"/>
      <c r="J61" s="81"/>
      <c r="K61" s="80"/>
      <c r="L61" s="91">
        <f t="shared" si="5"/>
        <v>15877</v>
      </c>
      <c r="M61" s="88"/>
      <c r="N61" s="89"/>
    </row>
    <row r="62" spans="1:14" ht="20.25" customHeight="1">
      <c r="A62" s="17"/>
      <c r="B62" s="79"/>
      <c r="C62" s="80">
        <f t="shared" si="4"/>
        <v>15877</v>
      </c>
      <c r="D62" s="17"/>
      <c r="E62" s="81"/>
      <c r="F62" s="81"/>
      <c r="G62" s="82"/>
      <c r="H62" s="82">
        <f t="shared" si="6"/>
        <v>0</v>
      </c>
      <c r="I62" s="81"/>
      <c r="J62" s="81"/>
      <c r="K62" s="80"/>
      <c r="L62" s="80">
        <f t="shared" si="5"/>
        <v>15877</v>
      </c>
      <c r="M62" s="88"/>
      <c r="N62" s="89"/>
    </row>
    <row r="63" spans="1:14" ht="20.25" customHeight="1">
      <c r="A63" s="17"/>
      <c r="B63" s="79"/>
      <c r="C63" s="80">
        <f t="shared" si="4"/>
        <v>15877</v>
      </c>
      <c r="D63" s="17"/>
      <c r="E63" s="81"/>
      <c r="F63" s="81"/>
      <c r="G63" s="82"/>
      <c r="H63" s="87">
        <f t="shared" si="6"/>
        <v>0</v>
      </c>
      <c r="I63" s="81"/>
      <c r="J63" s="81"/>
      <c r="K63" s="80"/>
      <c r="L63" s="91">
        <f t="shared" si="5"/>
        <v>15877</v>
      </c>
      <c r="M63" s="88"/>
      <c r="N63" s="89"/>
    </row>
    <row r="64" spans="1:14" ht="20.25" customHeight="1">
      <c r="A64" s="17">
        <v>62</v>
      </c>
      <c r="B64" s="79"/>
      <c r="C64" s="80">
        <f t="shared" si="4"/>
        <v>15877</v>
      </c>
      <c r="D64" s="17"/>
      <c r="E64" s="81"/>
      <c r="F64" s="81"/>
      <c r="G64" s="82"/>
      <c r="H64" s="82">
        <f t="shared" si="6"/>
        <v>0</v>
      </c>
      <c r="I64" s="81"/>
      <c r="J64" s="81"/>
      <c r="K64" s="80">
        <f t="shared" ref="K64:K72" si="7">I64*J64</f>
        <v>0</v>
      </c>
      <c r="L64" s="80">
        <f t="shared" si="5"/>
        <v>15877</v>
      </c>
      <c r="M64" s="88"/>
      <c r="N64" s="89"/>
    </row>
    <row r="65" spans="1:14" ht="20.25" customHeight="1">
      <c r="A65" s="17">
        <v>63</v>
      </c>
      <c r="B65" s="79"/>
      <c r="C65" s="80">
        <f t="shared" si="4"/>
        <v>15877</v>
      </c>
      <c r="D65" s="17"/>
      <c r="E65" s="81"/>
      <c r="F65" s="81"/>
      <c r="G65" s="82"/>
      <c r="H65" s="82">
        <f t="shared" si="6"/>
        <v>0</v>
      </c>
      <c r="I65" s="81"/>
      <c r="J65" s="81"/>
      <c r="K65" s="80">
        <f t="shared" si="7"/>
        <v>0</v>
      </c>
      <c r="L65" s="80">
        <f t="shared" si="5"/>
        <v>15877</v>
      </c>
      <c r="M65" s="88"/>
      <c r="N65" s="89"/>
    </row>
    <row r="66" spans="1:14" ht="20.25" customHeight="1">
      <c r="A66" s="17">
        <v>64</v>
      </c>
      <c r="B66" s="79"/>
      <c r="C66" s="80">
        <f t="shared" si="4"/>
        <v>15877</v>
      </c>
      <c r="D66" s="17"/>
      <c r="E66" s="81"/>
      <c r="F66" s="81"/>
      <c r="G66" s="82"/>
      <c r="H66" s="82">
        <f t="shared" si="6"/>
        <v>0</v>
      </c>
      <c r="I66" s="81"/>
      <c r="J66" s="81"/>
      <c r="K66" s="80">
        <f t="shared" si="7"/>
        <v>0</v>
      </c>
      <c r="L66" s="80">
        <f t="shared" si="5"/>
        <v>15877</v>
      </c>
      <c r="M66" s="88"/>
      <c r="N66" s="89"/>
    </row>
    <row r="67" spans="1:14" ht="20.25" customHeight="1">
      <c r="A67" s="17">
        <v>65</v>
      </c>
      <c r="B67" s="79"/>
      <c r="C67" s="80">
        <f t="shared" si="4"/>
        <v>15877</v>
      </c>
      <c r="D67" s="17"/>
      <c r="E67" s="81"/>
      <c r="F67" s="81"/>
      <c r="G67" s="82"/>
      <c r="H67" s="82">
        <f t="shared" si="6"/>
        <v>0</v>
      </c>
      <c r="I67" s="81"/>
      <c r="J67" s="81"/>
      <c r="K67" s="80">
        <f t="shared" si="7"/>
        <v>0</v>
      </c>
      <c r="L67" s="80">
        <f t="shared" si="5"/>
        <v>15877</v>
      </c>
      <c r="M67" s="88"/>
      <c r="N67" s="89"/>
    </row>
    <row r="68" spans="1:14" ht="20.25" customHeight="1">
      <c r="A68" s="17">
        <v>66</v>
      </c>
      <c r="B68" s="79"/>
      <c r="C68" s="80">
        <f t="shared" si="4"/>
        <v>15877</v>
      </c>
      <c r="D68" s="17"/>
      <c r="E68" s="81"/>
      <c r="F68" s="81"/>
      <c r="G68" s="82"/>
      <c r="H68" s="82">
        <f t="shared" si="6"/>
        <v>0</v>
      </c>
      <c r="I68" s="81"/>
      <c r="J68" s="81"/>
      <c r="K68" s="80">
        <f t="shared" si="7"/>
        <v>0</v>
      </c>
      <c r="L68" s="80">
        <f t="shared" si="5"/>
        <v>15877</v>
      </c>
      <c r="M68" s="88"/>
      <c r="N68" s="89"/>
    </row>
    <row r="69" spans="1:14" ht="20.25" customHeight="1">
      <c r="A69" s="17">
        <v>67</v>
      </c>
      <c r="B69" s="79"/>
      <c r="C69" s="80">
        <f t="shared" si="4"/>
        <v>15877</v>
      </c>
      <c r="D69" s="17"/>
      <c r="E69" s="81"/>
      <c r="F69" s="81"/>
      <c r="G69" s="82"/>
      <c r="H69" s="82">
        <f t="shared" si="6"/>
        <v>0</v>
      </c>
      <c r="I69" s="81"/>
      <c r="J69" s="81"/>
      <c r="K69" s="80">
        <f t="shared" si="7"/>
        <v>0</v>
      </c>
      <c r="L69" s="80">
        <f t="shared" si="5"/>
        <v>15877</v>
      </c>
      <c r="M69" s="88"/>
      <c r="N69" s="89"/>
    </row>
    <row r="70" spans="1:14" ht="20.25" customHeight="1">
      <c r="A70" s="17">
        <v>68</v>
      </c>
      <c r="B70" s="79"/>
      <c r="C70" s="80">
        <f t="shared" si="4"/>
        <v>15877</v>
      </c>
      <c r="D70" s="17"/>
      <c r="E70" s="81"/>
      <c r="F70" s="81"/>
      <c r="G70" s="82"/>
      <c r="H70" s="82">
        <f t="shared" ref="H70:H115" si="8">F70*G70</f>
        <v>0</v>
      </c>
      <c r="I70" s="81"/>
      <c r="J70" s="81"/>
      <c r="K70" s="80">
        <f t="shared" si="7"/>
        <v>0</v>
      </c>
      <c r="L70" s="80">
        <f t="shared" ref="L70:L115" si="9">C70+H70-K70</f>
        <v>15877</v>
      </c>
      <c r="M70" s="88"/>
      <c r="N70" s="89"/>
    </row>
    <row r="71" spans="1:14" ht="20.25" customHeight="1">
      <c r="A71" s="17">
        <v>69</v>
      </c>
      <c r="B71" s="79"/>
      <c r="C71" s="80">
        <f t="shared" ref="C71:C115" si="10">L70</f>
        <v>15877</v>
      </c>
      <c r="D71" s="17"/>
      <c r="E71" s="81"/>
      <c r="F71" s="81"/>
      <c r="G71" s="82"/>
      <c r="H71" s="82">
        <f t="shared" si="8"/>
        <v>0</v>
      </c>
      <c r="I71" s="81"/>
      <c r="J71" s="81"/>
      <c r="K71" s="80">
        <f t="shared" si="7"/>
        <v>0</v>
      </c>
      <c r="L71" s="80">
        <f t="shared" si="9"/>
        <v>15877</v>
      </c>
      <c r="M71" s="88"/>
      <c r="N71" s="89"/>
    </row>
    <row r="72" spans="1:14" ht="20.25" customHeight="1">
      <c r="A72" s="17">
        <v>70</v>
      </c>
      <c r="B72" s="79"/>
      <c r="C72" s="80">
        <f t="shared" si="10"/>
        <v>15877</v>
      </c>
      <c r="D72" s="17"/>
      <c r="E72" s="81"/>
      <c r="F72" s="81"/>
      <c r="G72" s="82"/>
      <c r="H72" s="82">
        <f t="shared" si="8"/>
        <v>0</v>
      </c>
      <c r="I72" s="81"/>
      <c r="J72" s="81"/>
      <c r="K72" s="80">
        <f t="shared" si="7"/>
        <v>0</v>
      </c>
      <c r="L72" s="80">
        <f t="shared" si="9"/>
        <v>15877</v>
      </c>
      <c r="M72" s="88"/>
      <c r="N72" s="89"/>
    </row>
    <row r="73" spans="1:14" ht="20.25" customHeight="1">
      <c r="A73" s="17">
        <v>71</v>
      </c>
      <c r="B73" s="79"/>
      <c r="C73" s="80">
        <f t="shared" si="10"/>
        <v>15877</v>
      </c>
      <c r="D73" s="17"/>
      <c r="E73" s="81"/>
      <c r="F73" s="81"/>
      <c r="G73" s="82"/>
      <c r="H73" s="82">
        <f t="shared" si="8"/>
        <v>0</v>
      </c>
      <c r="I73" s="81"/>
      <c r="J73" s="81"/>
      <c r="K73" s="80">
        <f t="shared" ref="K73:K115" si="11">I73*J73</f>
        <v>0</v>
      </c>
      <c r="L73" s="80">
        <f t="shared" si="9"/>
        <v>15877</v>
      </c>
      <c r="M73" s="88"/>
      <c r="N73" s="89"/>
    </row>
    <row r="74" spans="1:14" ht="20.25" customHeight="1">
      <c r="A74" s="17">
        <v>72</v>
      </c>
      <c r="B74" s="79"/>
      <c r="C74" s="80">
        <f t="shared" si="10"/>
        <v>15877</v>
      </c>
      <c r="D74" s="17"/>
      <c r="E74" s="81"/>
      <c r="F74" s="81"/>
      <c r="G74" s="82"/>
      <c r="H74" s="82">
        <f t="shared" si="8"/>
        <v>0</v>
      </c>
      <c r="I74" s="81"/>
      <c r="J74" s="81"/>
      <c r="K74" s="80">
        <f t="shared" si="11"/>
        <v>0</v>
      </c>
      <c r="L74" s="80">
        <f t="shared" si="9"/>
        <v>15877</v>
      </c>
      <c r="M74" s="88"/>
      <c r="N74" s="89"/>
    </row>
    <row r="75" spans="1:14" ht="20.25" customHeight="1">
      <c r="A75" s="17">
        <v>73</v>
      </c>
      <c r="B75" s="79"/>
      <c r="C75" s="80">
        <f t="shared" si="10"/>
        <v>15877</v>
      </c>
      <c r="D75" s="17"/>
      <c r="E75" s="81"/>
      <c r="F75" s="81"/>
      <c r="G75" s="82"/>
      <c r="H75" s="82">
        <f t="shared" si="8"/>
        <v>0</v>
      </c>
      <c r="I75" s="81"/>
      <c r="J75" s="81"/>
      <c r="K75" s="80">
        <f t="shared" si="11"/>
        <v>0</v>
      </c>
      <c r="L75" s="80">
        <f t="shared" si="9"/>
        <v>15877</v>
      </c>
      <c r="M75" s="88"/>
    </row>
    <row r="76" spans="1:14" ht="20.25" customHeight="1">
      <c r="A76" s="17">
        <v>74</v>
      </c>
      <c r="B76" s="79"/>
      <c r="C76" s="80">
        <f t="shared" si="10"/>
        <v>15877</v>
      </c>
      <c r="D76" s="17"/>
      <c r="E76" s="81"/>
      <c r="F76" s="81"/>
      <c r="G76" s="82"/>
      <c r="H76" s="82">
        <f t="shared" si="8"/>
        <v>0</v>
      </c>
      <c r="I76" s="81"/>
      <c r="J76" s="81"/>
      <c r="K76" s="80">
        <f t="shared" si="11"/>
        <v>0</v>
      </c>
      <c r="L76" s="80">
        <f t="shared" si="9"/>
        <v>15877</v>
      </c>
      <c r="M76" s="88"/>
    </row>
    <row r="77" spans="1:14" ht="20.25" customHeight="1">
      <c r="A77" s="17">
        <v>75</v>
      </c>
      <c r="B77" s="79"/>
      <c r="C77" s="80">
        <f t="shared" si="10"/>
        <v>15877</v>
      </c>
      <c r="D77" s="17"/>
      <c r="E77" s="81"/>
      <c r="F77" s="81"/>
      <c r="G77" s="82"/>
      <c r="H77" s="82">
        <f t="shared" si="8"/>
        <v>0</v>
      </c>
      <c r="I77" s="81"/>
      <c r="J77" s="81"/>
      <c r="K77" s="80">
        <f t="shared" si="11"/>
        <v>0</v>
      </c>
      <c r="L77" s="80">
        <f t="shared" si="9"/>
        <v>15877</v>
      </c>
      <c r="M77" s="88"/>
    </row>
    <row r="78" spans="1:14" ht="20.25" customHeight="1">
      <c r="A78" s="17">
        <v>76</v>
      </c>
      <c r="B78" s="79"/>
      <c r="C78" s="80">
        <f t="shared" si="10"/>
        <v>15877</v>
      </c>
      <c r="D78" s="17"/>
      <c r="E78" s="81"/>
      <c r="F78" s="81"/>
      <c r="G78" s="82"/>
      <c r="H78" s="82">
        <f t="shared" si="8"/>
        <v>0</v>
      </c>
      <c r="I78" s="81"/>
      <c r="J78" s="81"/>
      <c r="K78" s="80">
        <f t="shared" si="11"/>
        <v>0</v>
      </c>
      <c r="L78" s="80">
        <f t="shared" si="9"/>
        <v>15877</v>
      </c>
      <c r="M78" s="88"/>
    </row>
    <row r="79" spans="1:14" ht="20.25" customHeight="1">
      <c r="A79" s="17">
        <v>77</v>
      </c>
      <c r="B79" s="79"/>
      <c r="C79" s="80">
        <f t="shared" si="10"/>
        <v>15877</v>
      </c>
      <c r="D79" s="17"/>
      <c r="E79" s="81"/>
      <c r="F79" s="81"/>
      <c r="G79" s="82"/>
      <c r="H79" s="82">
        <f t="shared" si="8"/>
        <v>0</v>
      </c>
      <c r="I79" s="81"/>
      <c r="J79" s="81"/>
      <c r="K79" s="80">
        <f t="shared" si="11"/>
        <v>0</v>
      </c>
      <c r="L79" s="80">
        <f t="shared" si="9"/>
        <v>15877</v>
      </c>
      <c r="M79" s="88"/>
    </row>
    <row r="80" spans="1:14" ht="20.25" customHeight="1">
      <c r="A80" s="17">
        <v>78</v>
      </c>
      <c r="B80" s="79"/>
      <c r="C80" s="80">
        <f t="shared" si="10"/>
        <v>15877</v>
      </c>
      <c r="D80" s="17"/>
      <c r="E80" s="81"/>
      <c r="F80" s="81"/>
      <c r="G80" s="82"/>
      <c r="H80" s="82">
        <f t="shared" si="8"/>
        <v>0</v>
      </c>
      <c r="I80" s="81"/>
      <c r="J80" s="81"/>
      <c r="K80" s="80">
        <f t="shared" si="11"/>
        <v>0</v>
      </c>
      <c r="L80" s="80">
        <f t="shared" si="9"/>
        <v>15877</v>
      </c>
      <c r="M80" s="88"/>
    </row>
    <row r="81" spans="1:13" ht="20.25" customHeight="1">
      <c r="A81" s="17">
        <v>79</v>
      </c>
      <c r="B81" s="79"/>
      <c r="C81" s="80">
        <f t="shared" si="10"/>
        <v>15877</v>
      </c>
      <c r="D81" s="17"/>
      <c r="E81" s="81"/>
      <c r="F81" s="81"/>
      <c r="G81" s="82"/>
      <c r="H81" s="82">
        <f t="shared" si="8"/>
        <v>0</v>
      </c>
      <c r="I81" s="81"/>
      <c r="J81" s="81"/>
      <c r="K81" s="80">
        <f t="shared" si="11"/>
        <v>0</v>
      </c>
      <c r="L81" s="80">
        <f t="shared" si="9"/>
        <v>15877</v>
      </c>
      <c r="M81" s="88"/>
    </row>
    <row r="82" spans="1:13" ht="20.25" customHeight="1">
      <c r="A82" s="17">
        <v>80</v>
      </c>
      <c r="B82" s="79"/>
      <c r="C82" s="80">
        <f t="shared" si="10"/>
        <v>15877</v>
      </c>
      <c r="D82" s="17"/>
      <c r="E82" s="81"/>
      <c r="F82" s="81"/>
      <c r="G82" s="82"/>
      <c r="H82" s="82">
        <f t="shared" si="8"/>
        <v>0</v>
      </c>
      <c r="I82" s="81"/>
      <c r="J82" s="81"/>
      <c r="K82" s="80">
        <f t="shared" si="11"/>
        <v>0</v>
      </c>
      <c r="L82" s="80">
        <f t="shared" si="9"/>
        <v>15877</v>
      </c>
      <c r="M82" s="88"/>
    </row>
    <row r="83" spans="1:13" ht="20.25" customHeight="1">
      <c r="A83" s="17">
        <v>81</v>
      </c>
      <c r="B83" s="79"/>
      <c r="C83" s="80">
        <f t="shared" si="10"/>
        <v>15877</v>
      </c>
      <c r="D83" s="17"/>
      <c r="E83" s="81"/>
      <c r="F83" s="81"/>
      <c r="G83" s="82"/>
      <c r="H83" s="82">
        <f t="shared" si="8"/>
        <v>0</v>
      </c>
      <c r="I83" s="81"/>
      <c r="J83" s="81"/>
      <c r="K83" s="80">
        <f t="shared" si="11"/>
        <v>0</v>
      </c>
      <c r="L83" s="80">
        <f t="shared" si="9"/>
        <v>15877</v>
      </c>
      <c r="M83" s="88"/>
    </row>
    <row r="84" spans="1:13" ht="20.25" customHeight="1">
      <c r="A84" s="17">
        <v>82</v>
      </c>
      <c r="B84" s="79"/>
      <c r="C84" s="80">
        <f t="shared" si="10"/>
        <v>15877</v>
      </c>
      <c r="D84" s="17"/>
      <c r="E84" s="81"/>
      <c r="F84" s="81"/>
      <c r="G84" s="82"/>
      <c r="H84" s="82">
        <f t="shared" si="8"/>
        <v>0</v>
      </c>
      <c r="I84" s="81"/>
      <c r="J84" s="81"/>
      <c r="K84" s="80">
        <f t="shared" si="11"/>
        <v>0</v>
      </c>
      <c r="L84" s="80">
        <f t="shared" si="9"/>
        <v>15877</v>
      </c>
      <c r="M84" s="88"/>
    </row>
    <row r="85" spans="1:13" ht="20.25" customHeight="1">
      <c r="A85" s="17">
        <v>83</v>
      </c>
      <c r="B85" s="79"/>
      <c r="C85" s="80">
        <f t="shared" si="10"/>
        <v>15877</v>
      </c>
      <c r="D85" s="17"/>
      <c r="E85" s="81"/>
      <c r="F85" s="81"/>
      <c r="G85" s="82"/>
      <c r="H85" s="82">
        <f t="shared" si="8"/>
        <v>0</v>
      </c>
      <c r="I85" s="81"/>
      <c r="J85" s="81"/>
      <c r="K85" s="80">
        <f t="shared" si="11"/>
        <v>0</v>
      </c>
      <c r="L85" s="80">
        <f t="shared" si="9"/>
        <v>15877</v>
      </c>
      <c r="M85" s="88"/>
    </row>
    <row r="86" spans="1:13" ht="20.25" customHeight="1">
      <c r="A86" s="17">
        <v>84</v>
      </c>
      <c r="B86" s="79"/>
      <c r="C86" s="80">
        <f t="shared" si="10"/>
        <v>15877</v>
      </c>
      <c r="D86" s="17"/>
      <c r="E86" s="81"/>
      <c r="F86" s="81"/>
      <c r="G86" s="82"/>
      <c r="H86" s="82">
        <f t="shared" si="8"/>
        <v>0</v>
      </c>
      <c r="I86" s="81"/>
      <c r="J86" s="81"/>
      <c r="K86" s="80">
        <f t="shared" si="11"/>
        <v>0</v>
      </c>
      <c r="L86" s="80">
        <f t="shared" si="9"/>
        <v>15877</v>
      </c>
      <c r="M86" s="88"/>
    </row>
    <row r="87" spans="1:13" ht="20.25" customHeight="1">
      <c r="A87" s="17">
        <v>85</v>
      </c>
      <c r="B87" s="79"/>
      <c r="C87" s="80">
        <f t="shared" si="10"/>
        <v>15877</v>
      </c>
      <c r="D87" s="17"/>
      <c r="E87" s="81"/>
      <c r="F87" s="81"/>
      <c r="G87" s="82"/>
      <c r="H87" s="82">
        <f t="shared" si="8"/>
        <v>0</v>
      </c>
      <c r="I87" s="81"/>
      <c r="J87" s="81"/>
      <c r="K87" s="80">
        <f t="shared" si="11"/>
        <v>0</v>
      </c>
      <c r="L87" s="80">
        <f t="shared" si="9"/>
        <v>15877</v>
      </c>
      <c r="M87" s="88"/>
    </row>
    <row r="88" spans="1:13" ht="20.25" customHeight="1">
      <c r="A88" s="17">
        <v>86</v>
      </c>
      <c r="B88" s="79"/>
      <c r="C88" s="80">
        <f t="shared" si="10"/>
        <v>15877</v>
      </c>
      <c r="D88" s="17"/>
      <c r="E88" s="81"/>
      <c r="F88" s="81"/>
      <c r="G88" s="82"/>
      <c r="H88" s="82">
        <f t="shared" si="8"/>
        <v>0</v>
      </c>
      <c r="I88" s="81"/>
      <c r="J88" s="81"/>
      <c r="K88" s="80">
        <f t="shared" si="11"/>
        <v>0</v>
      </c>
      <c r="L88" s="80">
        <f t="shared" si="9"/>
        <v>15877</v>
      </c>
      <c r="M88" s="88"/>
    </row>
    <row r="89" spans="1:13" ht="20.25" customHeight="1">
      <c r="A89" s="17">
        <v>87</v>
      </c>
      <c r="B89" s="79"/>
      <c r="C89" s="80">
        <f t="shared" si="10"/>
        <v>15877</v>
      </c>
      <c r="D89" s="17"/>
      <c r="E89" s="81"/>
      <c r="F89" s="81"/>
      <c r="G89" s="82"/>
      <c r="H89" s="82">
        <f t="shared" si="8"/>
        <v>0</v>
      </c>
      <c r="I89" s="81"/>
      <c r="J89" s="81"/>
      <c r="K89" s="80">
        <f t="shared" si="11"/>
        <v>0</v>
      </c>
      <c r="L89" s="80">
        <f t="shared" si="9"/>
        <v>15877</v>
      </c>
      <c r="M89" s="88"/>
    </row>
    <row r="90" spans="1:13" ht="20.25" customHeight="1">
      <c r="A90" s="17">
        <v>88</v>
      </c>
      <c r="B90" s="79"/>
      <c r="C90" s="80">
        <f t="shared" si="10"/>
        <v>15877</v>
      </c>
      <c r="D90" s="17"/>
      <c r="E90" s="81"/>
      <c r="F90" s="81"/>
      <c r="G90" s="82"/>
      <c r="H90" s="82">
        <f t="shared" si="8"/>
        <v>0</v>
      </c>
      <c r="I90" s="81"/>
      <c r="J90" s="81"/>
      <c r="K90" s="80">
        <f t="shared" si="11"/>
        <v>0</v>
      </c>
      <c r="L90" s="80">
        <f t="shared" si="9"/>
        <v>15877</v>
      </c>
      <c r="M90" s="88"/>
    </row>
    <row r="91" spans="1:13" ht="20.25" customHeight="1">
      <c r="A91" s="17">
        <v>89</v>
      </c>
      <c r="B91" s="79"/>
      <c r="C91" s="80">
        <f t="shared" si="10"/>
        <v>15877</v>
      </c>
      <c r="D91" s="17"/>
      <c r="E91" s="81"/>
      <c r="F91" s="81"/>
      <c r="G91" s="82"/>
      <c r="H91" s="82">
        <f t="shared" si="8"/>
        <v>0</v>
      </c>
      <c r="I91" s="81"/>
      <c r="J91" s="81"/>
      <c r="K91" s="80">
        <f t="shared" si="11"/>
        <v>0</v>
      </c>
      <c r="L91" s="80">
        <f t="shared" si="9"/>
        <v>15877</v>
      </c>
      <c r="M91" s="88"/>
    </row>
    <row r="92" spans="1:13" ht="20.25" customHeight="1">
      <c r="A92" s="17">
        <v>90</v>
      </c>
      <c r="B92" s="79"/>
      <c r="C92" s="80">
        <f t="shared" si="10"/>
        <v>15877</v>
      </c>
      <c r="D92" s="17"/>
      <c r="E92" s="81"/>
      <c r="F92" s="81"/>
      <c r="G92" s="82"/>
      <c r="H92" s="82">
        <f t="shared" si="8"/>
        <v>0</v>
      </c>
      <c r="I92" s="81"/>
      <c r="J92" s="81"/>
      <c r="K92" s="80">
        <f t="shared" si="11"/>
        <v>0</v>
      </c>
      <c r="L92" s="80">
        <f t="shared" si="9"/>
        <v>15877</v>
      </c>
      <c r="M92" s="88"/>
    </row>
    <row r="93" spans="1:13" ht="20.25" customHeight="1">
      <c r="A93" s="17">
        <v>91</v>
      </c>
      <c r="B93" s="79"/>
      <c r="C93" s="80">
        <f t="shared" si="10"/>
        <v>15877</v>
      </c>
      <c r="D93" s="17"/>
      <c r="E93" s="81"/>
      <c r="F93" s="81"/>
      <c r="G93" s="82"/>
      <c r="H93" s="82">
        <f t="shared" si="8"/>
        <v>0</v>
      </c>
      <c r="I93" s="81"/>
      <c r="J93" s="81"/>
      <c r="K93" s="80">
        <f t="shared" si="11"/>
        <v>0</v>
      </c>
      <c r="L93" s="80">
        <f t="shared" si="9"/>
        <v>15877</v>
      </c>
      <c r="M93" s="88"/>
    </row>
    <row r="94" spans="1:13" ht="20.25" customHeight="1">
      <c r="A94" s="17">
        <v>92</v>
      </c>
      <c r="B94" s="79"/>
      <c r="C94" s="80">
        <f t="shared" si="10"/>
        <v>15877</v>
      </c>
      <c r="D94" s="17"/>
      <c r="E94" s="81"/>
      <c r="F94" s="81"/>
      <c r="G94" s="82"/>
      <c r="H94" s="82">
        <f t="shared" si="8"/>
        <v>0</v>
      </c>
      <c r="I94" s="81"/>
      <c r="J94" s="81"/>
      <c r="K94" s="80">
        <f t="shared" si="11"/>
        <v>0</v>
      </c>
      <c r="L94" s="80">
        <f t="shared" si="9"/>
        <v>15877</v>
      </c>
      <c r="M94" s="88"/>
    </row>
    <row r="95" spans="1:13" ht="20.25" customHeight="1">
      <c r="A95" s="17">
        <v>93</v>
      </c>
      <c r="B95" s="79"/>
      <c r="C95" s="80">
        <f t="shared" si="10"/>
        <v>15877</v>
      </c>
      <c r="D95" s="17"/>
      <c r="E95" s="81"/>
      <c r="F95" s="81"/>
      <c r="G95" s="82"/>
      <c r="H95" s="82">
        <f t="shared" si="8"/>
        <v>0</v>
      </c>
      <c r="I95" s="81"/>
      <c r="J95" s="81"/>
      <c r="K95" s="80">
        <f t="shared" si="11"/>
        <v>0</v>
      </c>
      <c r="L95" s="80">
        <f t="shared" si="9"/>
        <v>15877</v>
      </c>
      <c r="M95" s="88"/>
    </row>
    <row r="96" spans="1:13" ht="20.25" customHeight="1">
      <c r="A96" s="17">
        <v>94</v>
      </c>
      <c r="B96" s="79"/>
      <c r="C96" s="80">
        <f t="shared" si="10"/>
        <v>15877</v>
      </c>
      <c r="D96" s="17"/>
      <c r="E96" s="81"/>
      <c r="F96" s="81"/>
      <c r="G96" s="82"/>
      <c r="H96" s="82">
        <f t="shared" si="8"/>
        <v>0</v>
      </c>
      <c r="I96" s="81"/>
      <c r="J96" s="81"/>
      <c r="K96" s="80">
        <f t="shared" si="11"/>
        <v>0</v>
      </c>
      <c r="L96" s="80">
        <f t="shared" si="9"/>
        <v>15877</v>
      </c>
      <c r="M96" s="88"/>
    </row>
    <row r="97" spans="1:13" ht="20.25" customHeight="1">
      <c r="A97" s="17">
        <v>95</v>
      </c>
      <c r="B97" s="93"/>
      <c r="C97" s="80">
        <f t="shared" si="10"/>
        <v>15877</v>
      </c>
      <c r="D97" s="14"/>
      <c r="E97" s="89"/>
      <c r="F97" s="89"/>
      <c r="G97" s="94"/>
      <c r="H97" s="82">
        <f t="shared" si="8"/>
        <v>0</v>
      </c>
      <c r="I97" s="89"/>
      <c r="J97" s="89"/>
      <c r="K97" s="80">
        <f t="shared" si="11"/>
        <v>0</v>
      </c>
      <c r="L97" s="80">
        <f t="shared" si="9"/>
        <v>15877</v>
      </c>
      <c r="M97" s="88"/>
    </row>
    <row r="98" spans="1:13" ht="20.25" customHeight="1">
      <c r="A98" s="17">
        <v>96</v>
      </c>
      <c r="B98" s="93"/>
      <c r="C98" s="80">
        <f t="shared" si="10"/>
        <v>15877</v>
      </c>
      <c r="D98" s="14"/>
      <c r="E98" s="89"/>
      <c r="F98" s="89"/>
      <c r="G98" s="94"/>
      <c r="H98" s="82">
        <f t="shared" si="8"/>
        <v>0</v>
      </c>
      <c r="I98" s="89"/>
      <c r="J98" s="89"/>
      <c r="K98" s="80">
        <f t="shared" si="11"/>
        <v>0</v>
      </c>
      <c r="L98" s="80">
        <f t="shared" si="9"/>
        <v>15877</v>
      </c>
      <c r="M98" s="88"/>
    </row>
    <row r="99" spans="1:13" ht="24" customHeight="1">
      <c r="A99" s="17">
        <v>97</v>
      </c>
      <c r="B99" s="93"/>
      <c r="C99" s="80">
        <f t="shared" si="10"/>
        <v>15877</v>
      </c>
      <c r="D99" s="14"/>
      <c r="E99" s="89"/>
      <c r="F99" s="89"/>
      <c r="G99" s="94"/>
      <c r="H99" s="82">
        <f t="shared" si="8"/>
        <v>0</v>
      </c>
      <c r="I99" s="89"/>
      <c r="J99" s="89"/>
      <c r="K99" s="80">
        <f t="shared" si="11"/>
        <v>0</v>
      </c>
      <c r="L99" s="80">
        <f t="shared" si="9"/>
        <v>15877</v>
      </c>
      <c r="M99" s="88"/>
    </row>
    <row r="100" spans="1:13" ht="24" customHeight="1">
      <c r="A100" s="17">
        <v>98</v>
      </c>
      <c r="B100" s="93"/>
      <c r="C100" s="80">
        <f t="shared" si="10"/>
        <v>15877</v>
      </c>
      <c r="D100" s="14"/>
      <c r="E100" s="89"/>
      <c r="F100" s="89"/>
      <c r="G100" s="94"/>
      <c r="H100" s="82">
        <f t="shared" si="8"/>
        <v>0</v>
      </c>
      <c r="I100" s="89"/>
      <c r="J100" s="89"/>
      <c r="K100" s="80">
        <f t="shared" si="11"/>
        <v>0</v>
      </c>
      <c r="L100" s="80">
        <f t="shared" si="9"/>
        <v>15877</v>
      </c>
      <c r="M100" s="88"/>
    </row>
    <row r="101" spans="1:13" ht="24" customHeight="1">
      <c r="A101" s="17">
        <v>99</v>
      </c>
      <c r="B101" s="93"/>
      <c r="C101" s="80">
        <f t="shared" si="10"/>
        <v>15877</v>
      </c>
      <c r="D101" s="14"/>
      <c r="E101" s="89"/>
      <c r="F101" s="89"/>
      <c r="G101" s="94"/>
      <c r="H101" s="82">
        <f t="shared" si="8"/>
        <v>0</v>
      </c>
      <c r="I101" s="89"/>
      <c r="J101" s="89"/>
      <c r="K101" s="80">
        <f t="shared" si="11"/>
        <v>0</v>
      </c>
      <c r="L101" s="80">
        <f t="shared" si="9"/>
        <v>15877</v>
      </c>
      <c r="M101" s="88"/>
    </row>
    <row r="102" spans="1:13" ht="24" customHeight="1">
      <c r="A102" s="17">
        <v>100</v>
      </c>
      <c r="B102" s="93"/>
      <c r="C102" s="80">
        <f t="shared" si="10"/>
        <v>15877</v>
      </c>
      <c r="D102" s="14"/>
      <c r="E102" s="89"/>
      <c r="F102" s="89"/>
      <c r="G102" s="94"/>
      <c r="H102" s="82">
        <f t="shared" si="8"/>
        <v>0</v>
      </c>
      <c r="I102" s="89"/>
      <c r="J102" s="89"/>
      <c r="K102" s="80">
        <f t="shared" si="11"/>
        <v>0</v>
      </c>
      <c r="L102" s="80">
        <f t="shared" si="9"/>
        <v>15877</v>
      </c>
      <c r="M102" s="88"/>
    </row>
    <row r="103" spans="1:13">
      <c r="A103" s="17">
        <v>101</v>
      </c>
      <c r="B103" s="79"/>
      <c r="C103" s="80">
        <f t="shared" si="10"/>
        <v>15877</v>
      </c>
      <c r="D103" s="17"/>
      <c r="E103" s="81"/>
      <c r="F103" s="81"/>
      <c r="G103" s="82"/>
      <c r="H103" s="82">
        <f t="shared" si="8"/>
        <v>0</v>
      </c>
      <c r="I103" s="81"/>
      <c r="J103" s="81"/>
      <c r="K103" s="80">
        <f t="shared" si="11"/>
        <v>0</v>
      </c>
      <c r="L103" s="80">
        <f t="shared" si="9"/>
        <v>15877</v>
      </c>
      <c r="M103" s="88"/>
    </row>
    <row r="104" spans="1:13">
      <c r="A104" s="17">
        <v>102</v>
      </c>
      <c r="B104" s="79"/>
      <c r="C104" s="80">
        <f t="shared" si="10"/>
        <v>15877</v>
      </c>
      <c r="D104" s="17"/>
      <c r="E104" s="81"/>
      <c r="F104" s="81"/>
      <c r="G104" s="82"/>
      <c r="H104" s="82">
        <f t="shared" si="8"/>
        <v>0</v>
      </c>
      <c r="I104" s="81"/>
      <c r="J104" s="81"/>
      <c r="K104" s="80">
        <f t="shared" si="11"/>
        <v>0</v>
      </c>
      <c r="L104" s="80">
        <f t="shared" si="9"/>
        <v>15877</v>
      </c>
      <c r="M104" s="88"/>
    </row>
    <row r="105" spans="1:13">
      <c r="A105" s="17">
        <v>103</v>
      </c>
      <c r="B105" s="93"/>
      <c r="C105" s="80">
        <f t="shared" si="10"/>
        <v>15877</v>
      </c>
      <c r="D105" s="14"/>
      <c r="E105" s="89"/>
      <c r="F105" s="89"/>
      <c r="G105" s="94"/>
      <c r="H105" s="82">
        <f t="shared" si="8"/>
        <v>0</v>
      </c>
      <c r="I105" s="89"/>
      <c r="J105" s="89"/>
      <c r="K105" s="80">
        <f t="shared" si="11"/>
        <v>0</v>
      </c>
      <c r="L105" s="80">
        <f t="shared" si="9"/>
        <v>15877</v>
      </c>
      <c r="M105" s="88"/>
    </row>
    <row r="106" spans="1:13">
      <c r="A106" s="17">
        <v>104</v>
      </c>
      <c r="B106" s="93"/>
      <c r="C106" s="80">
        <f t="shared" si="10"/>
        <v>15877</v>
      </c>
      <c r="D106" s="14"/>
      <c r="E106" s="89"/>
      <c r="F106" s="89"/>
      <c r="G106" s="94"/>
      <c r="H106" s="82">
        <f t="shared" si="8"/>
        <v>0</v>
      </c>
      <c r="I106" s="89"/>
      <c r="J106" s="89"/>
      <c r="K106" s="80">
        <f t="shared" si="11"/>
        <v>0</v>
      </c>
      <c r="L106" s="80">
        <f t="shared" si="9"/>
        <v>15877</v>
      </c>
      <c r="M106" s="88"/>
    </row>
    <row r="107" spans="1:13">
      <c r="A107" s="17">
        <v>105</v>
      </c>
      <c r="B107" s="93"/>
      <c r="C107" s="80">
        <f t="shared" si="10"/>
        <v>15877</v>
      </c>
      <c r="D107" s="14"/>
      <c r="E107" s="89"/>
      <c r="F107" s="89"/>
      <c r="G107" s="94"/>
      <c r="H107" s="82">
        <f t="shared" si="8"/>
        <v>0</v>
      </c>
      <c r="I107" s="89"/>
      <c r="J107" s="89"/>
      <c r="K107" s="80">
        <f t="shared" si="11"/>
        <v>0</v>
      </c>
      <c r="L107" s="80">
        <f t="shared" si="9"/>
        <v>15877</v>
      </c>
      <c r="M107" s="88"/>
    </row>
    <row r="108" spans="1:13">
      <c r="A108" s="17">
        <v>106</v>
      </c>
      <c r="B108" s="93"/>
      <c r="C108" s="80">
        <f t="shared" si="10"/>
        <v>15877</v>
      </c>
      <c r="D108" s="14"/>
      <c r="E108" s="89"/>
      <c r="F108" s="89"/>
      <c r="G108" s="94"/>
      <c r="H108" s="82">
        <f t="shared" si="8"/>
        <v>0</v>
      </c>
      <c r="I108" s="89"/>
      <c r="J108" s="89"/>
      <c r="K108" s="80">
        <f t="shared" si="11"/>
        <v>0</v>
      </c>
      <c r="L108" s="80">
        <f t="shared" si="9"/>
        <v>15877</v>
      </c>
      <c r="M108" s="88"/>
    </row>
    <row r="109" spans="1:13">
      <c r="A109" s="17">
        <v>107</v>
      </c>
      <c r="B109" s="93"/>
      <c r="C109" s="80">
        <f t="shared" si="10"/>
        <v>15877</v>
      </c>
      <c r="D109" s="14"/>
      <c r="E109" s="89"/>
      <c r="F109" s="89"/>
      <c r="G109" s="94"/>
      <c r="H109" s="82">
        <f t="shared" si="8"/>
        <v>0</v>
      </c>
      <c r="I109" s="89"/>
      <c r="J109" s="89"/>
      <c r="K109" s="80">
        <f t="shared" si="11"/>
        <v>0</v>
      </c>
      <c r="L109" s="80">
        <f t="shared" si="9"/>
        <v>15877</v>
      </c>
      <c r="M109" s="88"/>
    </row>
    <row r="110" spans="1:13">
      <c r="A110" s="17">
        <v>108</v>
      </c>
      <c r="B110" s="93"/>
      <c r="C110" s="80">
        <f t="shared" si="10"/>
        <v>15877</v>
      </c>
      <c r="D110" s="14"/>
      <c r="E110" s="89"/>
      <c r="F110" s="89"/>
      <c r="G110" s="94"/>
      <c r="H110" s="82">
        <f t="shared" si="8"/>
        <v>0</v>
      </c>
      <c r="I110" s="89"/>
      <c r="J110" s="89"/>
      <c r="K110" s="80">
        <f t="shared" si="11"/>
        <v>0</v>
      </c>
      <c r="L110" s="80">
        <f t="shared" si="9"/>
        <v>15877</v>
      </c>
      <c r="M110" s="88"/>
    </row>
    <row r="111" spans="1:13">
      <c r="A111" s="17">
        <v>109</v>
      </c>
      <c r="B111" s="79"/>
      <c r="C111" s="80">
        <f t="shared" si="10"/>
        <v>15877</v>
      </c>
      <c r="D111" s="17"/>
      <c r="E111" s="81"/>
      <c r="F111" s="81"/>
      <c r="G111" s="82"/>
      <c r="H111" s="82">
        <f t="shared" si="8"/>
        <v>0</v>
      </c>
      <c r="I111" s="81"/>
      <c r="J111" s="81"/>
      <c r="K111" s="80">
        <f t="shared" si="11"/>
        <v>0</v>
      </c>
      <c r="L111" s="80">
        <f t="shared" si="9"/>
        <v>15877</v>
      </c>
      <c r="M111" s="88"/>
    </row>
    <row r="112" spans="1:13">
      <c r="A112" s="17">
        <v>110</v>
      </c>
      <c r="B112" s="79"/>
      <c r="C112" s="80">
        <f t="shared" si="10"/>
        <v>15877</v>
      </c>
      <c r="D112" s="17"/>
      <c r="E112" s="81"/>
      <c r="F112" s="81"/>
      <c r="G112" s="82"/>
      <c r="H112" s="82">
        <f t="shared" si="8"/>
        <v>0</v>
      </c>
      <c r="I112" s="81"/>
      <c r="J112" s="81"/>
      <c r="K112" s="80">
        <f t="shared" si="11"/>
        <v>0</v>
      </c>
      <c r="L112" s="80">
        <f t="shared" si="9"/>
        <v>15877</v>
      </c>
      <c r="M112" s="88"/>
    </row>
    <row r="113" spans="1:13">
      <c r="A113" s="17">
        <v>111</v>
      </c>
      <c r="B113" s="93"/>
      <c r="C113" s="80">
        <f t="shared" si="10"/>
        <v>15877</v>
      </c>
      <c r="D113" s="14"/>
      <c r="E113" s="89"/>
      <c r="F113" s="89"/>
      <c r="G113" s="94"/>
      <c r="H113" s="82">
        <f t="shared" si="8"/>
        <v>0</v>
      </c>
      <c r="I113" s="89"/>
      <c r="J113" s="89"/>
      <c r="K113" s="80">
        <f t="shared" si="11"/>
        <v>0</v>
      </c>
      <c r="L113" s="80">
        <f t="shared" si="9"/>
        <v>15877</v>
      </c>
      <c r="M113" s="88"/>
    </row>
    <row r="114" spans="1:13">
      <c r="A114" s="17">
        <v>112</v>
      </c>
      <c r="B114" s="93"/>
      <c r="C114" s="80">
        <f t="shared" si="10"/>
        <v>15877</v>
      </c>
      <c r="D114" s="14"/>
      <c r="E114" s="89"/>
      <c r="F114" s="89"/>
      <c r="G114" s="94"/>
      <c r="H114" s="82">
        <f t="shared" si="8"/>
        <v>0</v>
      </c>
      <c r="I114" s="89"/>
      <c r="J114" s="89"/>
      <c r="K114" s="80">
        <f t="shared" si="11"/>
        <v>0</v>
      </c>
      <c r="L114" s="80">
        <f t="shared" si="9"/>
        <v>15877</v>
      </c>
      <c r="M114" s="88"/>
    </row>
    <row r="115" spans="1:13">
      <c r="A115" s="17">
        <v>113</v>
      </c>
      <c r="B115" s="93"/>
      <c r="C115" s="80">
        <f t="shared" si="10"/>
        <v>15877</v>
      </c>
      <c r="D115" s="14"/>
      <c r="E115" s="89"/>
      <c r="F115" s="89"/>
      <c r="G115" s="94"/>
      <c r="H115" s="82">
        <f t="shared" si="8"/>
        <v>0</v>
      </c>
      <c r="I115" s="89"/>
      <c r="J115" s="89"/>
      <c r="K115" s="80">
        <f t="shared" si="11"/>
        <v>0</v>
      </c>
      <c r="L115" s="80">
        <f t="shared" si="9"/>
        <v>15877</v>
      </c>
      <c r="M115" s="88"/>
    </row>
  </sheetData>
  <autoFilter ref="A3:N115"/>
  <mergeCells count="10">
    <mergeCell ref="M2:M3"/>
    <mergeCell ref="N2:N3"/>
    <mergeCell ref="A1:L1"/>
    <mergeCell ref="F2:H2"/>
    <mergeCell ref="I2:K2"/>
    <mergeCell ref="A2:A3"/>
    <mergeCell ref="B2:B3"/>
    <mergeCell ref="C2:C3"/>
    <mergeCell ref="D2:D3"/>
    <mergeCell ref="L2:L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A51" sqref="A51:IV51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A51" sqref="A51:IV51"/>
    </sheetView>
  </sheetViews>
  <sheetFormatPr defaultRowHeight="14.25"/>
  <cols>
    <col min="1" max="1" width="15" style="4" customWidth="1"/>
    <col min="2" max="2" width="10.375" style="26" customWidth="1"/>
    <col min="3" max="3" width="12.375" style="65" customWidth="1"/>
    <col min="4" max="4" width="24" style="2" customWidth="1"/>
    <col min="5" max="5" width="6.875" style="66" customWidth="1"/>
    <col min="6" max="6" width="7.5" style="66" customWidth="1"/>
    <col min="7" max="7" width="11.25" style="65" customWidth="1"/>
    <col min="8" max="8" width="14.875" style="65" customWidth="1"/>
    <col min="9" max="9" width="14" style="65" customWidth="1"/>
    <col min="10" max="10" width="14.875" style="65" customWidth="1"/>
    <col min="11" max="11" width="12.625" style="7" customWidth="1"/>
    <col min="12" max="15" width="8.875" style="7" customWidth="1"/>
    <col min="16" max="16384" width="9" style="7"/>
  </cols>
  <sheetData>
    <row r="1" spans="1:11" ht="33.75" customHeight="1">
      <c r="A1" s="429" t="s">
        <v>836</v>
      </c>
      <c r="B1" s="445"/>
      <c r="C1" s="404"/>
      <c r="D1" s="429"/>
      <c r="E1" s="455"/>
      <c r="F1" s="455"/>
      <c r="G1" s="404"/>
      <c r="H1" s="404"/>
      <c r="I1" s="404"/>
      <c r="J1" s="404"/>
    </row>
    <row r="2" spans="1:11">
      <c r="A2" s="414" t="s">
        <v>1</v>
      </c>
      <c r="B2" s="447" t="s">
        <v>331</v>
      </c>
      <c r="C2" s="412" t="s">
        <v>356</v>
      </c>
      <c r="D2" s="408" t="s">
        <v>332</v>
      </c>
      <c r="E2" s="67" t="s">
        <v>333</v>
      </c>
      <c r="F2" s="458" t="s">
        <v>334</v>
      </c>
      <c r="G2" s="407"/>
      <c r="H2" s="407"/>
      <c r="I2" s="69" t="s">
        <v>329</v>
      </c>
      <c r="J2" s="412" t="s">
        <v>335</v>
      </c>
      <c r="K2" s="449" t="s">
        <v>396</v>
      </c>
    </row>
    <row r="3" spans="1:11">
      <c r="A3" s="415"/>
      <c r="B3" s="448"/>
      <c r="C3" s="413"/>
      <c r="D3" s="409"/>
      <c r="E3" s="70"/>
      <c r="F3" s="68" t="s">
        <v>336</v>
      </c>
      <c r="G3" s="69" t="s">
        <v>337</v>
      </c>
      <c r="H3" s="69" t="s">
        <v>338</v>
      </c>
      <c r="I3" s="69" t="s">
        <v>338</v>
      </c>
      <c r="J3" s="413"/>
      <c r="K3" s="449"/>
    </row>
    <row r="4" spans="1:11">
      <c r="A4" s="8">
        <v>10660</v>
      </c>
      <c r="B4" s="12">
        <v>44257</v>
      </c>
      <c r="C4" s="69">
        <v>0</v>
      </c>
      <c r="D4" s="8" t="s">
        <v>837</v>
      </c>
      <c r="E4" s="68">
        <v>25</v>
      </c>
      <c r="F4" s="68">
        <v>6</v>
      </c>
      <c r="G4" s="69">
        <v>150</v>
      </c>
      <c r="H4" s="20">
        <f>F4*G4</f>
        <v>900</v>
      </c>
      <c r="I4" s="69"/>
      <c r="J4" s="69">
        <f>C4+H4-I4</f>
        <v>900</v>
      </c>
      <c r="K4" s="23" t="s">
        <v>443</v>
      </c>
    </row>
    <row r="5" spans="1:11">
      <c r="A5" s="8">
        <v>10660</v>
      </c>
      <c r="B5" s="12">
        <v>44257</v>
      </c>
      <c r="C5" s="69">
        <f>J4</f>
        <v>900</v>
      </c>
      <c r="D5" s="8" t="s">
        <v>838</v>
      </c>
      <c r="E5" s="68">
        <v>30</v>
      </c>
      <c r="F5" s="68">
        <v>40</v>
      </c>
      <c r="G5" s="69">
        <v>100</v>
      </c>
      <c r="H5" s="20">
        <f>F5*G5</f>
        <v>4000</v>
      </c>
      <c r="I5" s="69"/>
      <c r="J5" s="69">
        <f>C5+H5-I5</f>
        <v>4900</v>
      </c>
      <c r="K5" s="23" t="s">
        <v>443</v>
      </c>
    </row>
    <row r="6" spans="1:11">
      <c r="A6" s="8">
        <v>10660</v>
      </c>
      <c r="B6" s="12">
        <v>44257</v>
      </c>
      <c r="C6" s="69">
        <f t="shared" ref="C6:C23" si="0">J5</f>
        <v>4900</v>
      </c>
      <c r="D6" s="8" t="s">
        <v>839</v>
      </c>
      <c r="E6" s="68">
        <v>18</v>
      </c>
      <c r="F6" s="68">
        <v>5</v>
      </c>
      <c r="G6" s="69">
        <v>180</v>
      </c>
      <c r="H6" s="20">
        <f>F6*G6</f>
        <v>900</v>
      </c>
      <c r="I6" s="69"/>
      <c r="J6" s="69">
        <f>C6+H6-I6</f>
        <v>5800</v>
      </c>
      <c r="K6" s="23" t="s">
        <v>443</v>
      </c>
    </row>
    <row r="7" spans="1:11">
      <c r="A7" s="8"/>
      <c r="B7" s="12">
        <v>44260</v>
      </c>
      <c r="C7" s="69">
        <f t="shared" si="0"/>
        <v>5800</v>
      </c>
      <c r="D7" s="8" t="s">
        <v>840</v>
      </c>
      <c r="E7" s="68"/>
      <c r="F7" s="68"/>
      <c r="G7" s="69"/>
      <c r="H7" s="20"/>
      <c r="I7" s="69">
        <v>5800</v>
      </c>
      <c r="J7" s="69">
        <f t="shared" ref="J7:J30" si="1">C7+H7-I7</f>
        <v>0</v>
      </c>
      <c r="K7" s="23"/>
    </row>
    <row r="8" spans="1:11" ht="20.25" customHeight="1">
      <c r="A8" s="8">
        <v>10744</v>
      </c>
      <c r="B8" s="12">
        <v>44308</v>
      </c>
      <c r="C8" s="69">
        <f t="shared" si="0"/>
        <v>0</v>
      </c>
      <c r="D8" s="8" t="s">
        <v>441</v>
      </c>
      <c r="E8" s="68">
        <v>20</v>
      </c>
      <c r="F8" s="68">
        <v>10</v>
      </c>
      <c r="G8" s="69">
        <v>80</v>
      </c>
      <c r="H8" s="20">
        <f>F8*G8</f>
        <v>800</v>
      </c>
      <c r="I8" s="69"/>
      <c r="J8" s="69">
        <f t="shared" si="1"/>
        <v>800</v>
      </c>
      <c r="K8" s="23" t="s">
        <v>405</v>
      </c>
    </row>
    <row r="9" spans="1:11" ht="20.25" customHeight="1">
      <c r="A9" s="8"/>
      <c r="B9" s="12">
        <v>44309</v>
      </c>
      <c r="C9" s="69">
        <f t="shared" si="0"/>
        <v>800</v>
      </c>
      <c r="D9" s="8" t="s">
        <v>841</v>
      </c>
      <c r="E9" s="68"/>
      <c r="F9" s="68"/>
      <c r="G9" s="69"/>
      <c r="H9" s="20"/>
      <c r="I9" s="69">
        <v>800</v>
      </c>
      <c r="J9" s="69">
        <f t="shared" si="1"/>
        <v>0</v>
      </c>
      <c r="K9" s="23"/>
    </row>
    <row r="10" spans="1:11">
      <c r="A10" s="8" t="s">
        <v>842</v>
      </c>
      <c r="B10" s="12">
        <v>44326</v>
      </c>
      <c r="C10" s="69">
        <f t="shared" si="0"/>
        <v>0</v>
      </c>
      <c r="D10" s="8" t="s">
        <v>472</v>
      </c>
      <c r="E10" s="68">
        <v>25</v>
      </c>
      <c r="F10" s="68">
        <v>2</v>
      </c>
      <c r="G10" s="69">
        <v>150</v>
      </c>
      <c r="H10" s="20">
        <f>F10*G10</f>
        <v>300</v>
      </c>
      <c r="I10" s="71"/>
      <c r="J10" s="69">
        <f t="shared" si="1"/>
        <v>300</v>
      </c>
      <c r="K10" s="23" t="s">
        <v>418</v>
      </c>
    </row>
    <row r="11" spans="1:11">
      <c r="A11" s="8" t="s">
        <v>842</v>
      </c>
      <c r="B11" s="12">
        <v>44326</v>
      </c>
      <c r="C11" s="69">
        <f t="shared" si="0"/>
        <v>300</v>
      </c>
      <c r="D11" s="8" t="s">
        <v>843</v>
      </c>
      <c r="E11" s="68">
        <v>60</v>
      </c>
      <c r="F11" s="68">
        <v>8</v>
      </c>
      <c r="G11" s="69">
        <v>198</v>
      </c>
      <c r="H11" s="20">
        <f>F11*G11</f>
        <v>1584</v>
      </c>
      <c r="I11" s="71"/>
      <c r="J11" s="69">
        <f t="shared" si="1"/>
        <v>1884</v>
      </c>
      <c r="K11" s="23" t="s">
        <v>416</v>
      </c>
    </row>
    <row r="12" spans="1:11">
      <c r="A12" s="8" t="s">
        <v>842</v>
      </c>
      <c r="B12" s="12">
        <v>44326</v>
      </c>
      <c r="C12" s="69">
        <f t="shared" si="0"/>
        <v>1884</v>
      </c>
      <c r="D12" s="8" t="s">
        <v>844</v>
      </c>
      <c r="E12" s="68">
        <v>18</v>
      </c>
      <c r="F12" s="68">
        <v>1</v>
      </c>
      <c r="G12" s="69">
        <v>180</v>
      </c>
      <c r="H12" s="20">
        <f>F12*G12</f>
        <v>180</v>
      </c>
      <c r="I12" s="71"/>
      <c r="J12" s="69">
        <f t="shared" si="1"/>
        <v>2064</v>
      </c>
      <c r="K12" s="23" t="s">
        <v>405</v>
      </c>
    </row>
    <row r="13" spans="1:11">
      <c r="A13" s="8"/>
      <c r="B13" s="12">
        <v>44327</v>
      </c>
      <c r="C13" s="69">
        <f t="shared" si="0"/>
        <v>2064</v>
      </c>
      <c r="D13" s="8" t="s">
        <v>845</v>
      </c>
      <c r="E13" s="68"/>
      <c r="F13" s="68"/>
      <c r="G13" s="69"/>
      <c r="H13" s="20"/>
      <c r="I13" s="71">
        <v>2038</v>
      </c>
      <c r="J13" s="69">
        <f t="shared" si="1"/>
        <v>26</v>
      </c>
      <c r="K13" s="23"/>
    </row>
    <row r="14" spans="1:11">
      <c r="A14" s="8"/>
      <c r="B14" s="12"/>
      <c r="C14" s="69">
        <f t="shared" si="0"/>
        <v>26</v>
      </c>
      <c r="D14" s="8" t="s">
        <v>597</v>
      </c>
      <c r="E14" s="68"/>
      <c r="F14" s="68"/>
      <c r="G14" s="69"/>
      <c r="H14" s="13">
        <v>-26</v>
      </c>
      <c r="I14" s="71"/>
      <c r="J14" s="69">
        <f t="shared" si="1"/>
        <v>0</v>
      </c>
      <c r="K14" s="23"/>
    </row>
    <row r="15" spans="1:11">
      <c r="A15" s="8" t="s">
        <v>846</v>
      </c>
      <c r="B15" s="12">
        <v>44366</v>
      </c>
      <c r="C15" s="69">
        <f t="shared" si="0"/>
        <v>0</v>
      </c>
      <c r="D15" s="8" t="s">
        <v>510</v>
      </c>
      <c r="E15" s="68">
        <v>70</v>
      </c>
      <c r="F15" s="68">
        <v>70</v>
      </c>
      <c r="G15" s="69">
        <v>140</v>
      </c>
      <c r="H15" s="69">
        <f t="shared" ref="H15:H45" si="2">F15*G15</f>
        <v>9800</v>
      </c>
      <c r="I15" s="71"/>
      <c r="J15" s="69">
        <f t="shared" si="1"/>
        <v>9800</v>
      </c>
      <c r="K15" s="23"/>
    </row>
    <row r="16" spans="1:11">
      <c r="A16" s="8" t="s">
        <v>847</v>
      </c>
      <c r="B16" s="12">
        <v>44391</v>
      </c>
      <c r="C16" s="69">
        <f t="shared" si="0"/>
        <v>9800</v>
      </c>
      <c r="D16" s="8" t="s">
        <v>510</v>
      </c>
      <c r="E16" s="68">
        <v>70</v>
      </c>
      <c r="F16" s="68">
        <v>70</v>
      </c>
      <c r="G16" s="69">
        <v>140</v>
      </c>
      <c r="H16" s="69">
        <f t="shared" si="2"/>
        <v>9800</v>
      </c>
      <c r="I16" s="71"/>
      <c r="J16" s="69">
        <f t="shared" si="1"/>
        <v>19600</v>
      </c>
      <c r="K16" s="23"/>
    </row>
    <row r="17" spans="1:11">
      <c r="A17" s="8" t="s">
        <v>848</v>
      </c>
      <c r="B17" s="12">
        <v>44395</v>
      </c>
      <c r="C17" s="69">
        <f t="shared" si="0"/>
        <v>19600</v>
      </c>
      <c r="D17" s="8" t="s">
        <v>510</v>
      </c>
      <c r="E17" s="68">
        <v>70</v>
      </c>
      <c r="F17" s="68">
        <v>70</v>
      </c>
      <c r="G17" s="69">
        <v>140</v>
      </c>
      <c r="H17" s="69">
        <f t="shared" si="2"/>
        <v>9800</v>
      </c>
      <c r="I17" s="71"/>
      <c r="J17" s="69">
        <f t="shared" si="1"/>
        <v>29400</v>
      </c>
      <c r="K17" s="23"/>
    </row>
    <row r="18" spans="1:11">
      <c r="A18" s="8" t="s">
        <v>849</v>
      </c>
      <c r="B18" s="12">
        <v>44399</v>
      </c>
      <c r="C18" s="69">
        <f t="shared" si="0"/>
        <v>29400</v>
      </c>
      <c r="D18" s="8" t="s">
        <v>510</v>
      </c>
      <c r="E18" s="68">
        <v>70</v>
      </c>
      <c r="F18" s="68">
        <v>70</v>
      </c>
      <c r="G18" s="69">
        <v>140</v>
      </c>
      <c r="H18" s="69">
        <f t="shared" si="2"/>
        <v>9800</v>
      </c>
      <c r="I18" s="69"/>
      <c r="J18" s="69">
        <f t="shared" si="1"/>
        <v>39200</v>
      </c>
      <c r="K18" s="23"/>
    </row>
    <row r="19" spans="1:11">
      <c r="A19" s="8" t="s">
        <v>850</v>
      </c>
      <c r="B19" s="12">
        <v>44406</v>
      </c>
      <c r="C19" s="69">
        <f t="shared" si="0"/>
        <v>39200</v>
      </c>
      <c r="D19" s="8" t="s">
        <v>530</v>
      </c>
      <c r="E19" s="68">
        <v>20</v>
      </c>
      <c r="F19" s="68">
        <v>1</v>
      </c>
      <c r="G19" s="69">
        <v>160</v>
      </c>
      <c r="H19" s="69">
        <f t="shared" si="2"/>
        <v>160</v>
      </c>
      <c r="I19" s="71"/>
      <c r="J19" s="69">
        <f t="shared" si="1"/>
        <v>39360</v>
      </c>
      <c r="K19" s="23"/>
    </row>
    <row r="20" spans="1:11">
      <c r="A20" s="8"/>
      <c r="B20" s="12"/>
      <c r="C20" s="69">
        <f t="shared" si="0"/>
        <v>39360</v>
      </c>
      <c r="D20" s="8"/>
      <c r="E20" s="68"/>
      <c r="F20" s="68"/>
      <c r="G20" s="69"/>
      <c r="H20" s="69">
        <f t="shared" si="2"/>
        <v>0</v>
      </c>
      <c r="I20" s="71"/>
      <c r="J20" s="69">
        <f t="shared" si="1"/>
        <v>39360</v>
      </c>
      <c r="K20" s="23"/>
    </row>
    <row r="21" spans="1:11">
      <c r="A21" s="8"/>
      <c r="B21" s="12"/>
      <c r="C21" s="69">
        <f t="shared" si="0"/>
        <v>39360</v>
      </c>
      <c r="D21" s="8"/>
      <c r="E21" s="68"/>
      <c r="F21" s="68"/>
      <c r="G21" s="69"/>
      <c r="H21" s="69">
        <f t="shared" si="2"/>
        <v>0</v>
      </c>
      <c r="I21" s="71"/>
      <c r="J21" s="69">
        <f t="shared" si="1"/>
        <v>39360</v>
      </c>
      <c r="K21" s="23"/>
    </row>
    <row r="22" spans="1:11">
      <c r="A22" s="8"/>
      <c r="B22" s="12"/>
      <c r="C22" s="69">
        <f t="shared" si="0"/>
        <v>39360</v>
      </c>
      <c r="D22" s="8"/>
      <c r="E22" s="68"/>
      <c r="F22" s="68"/>
      <c r="G22" s="69"/>
      <c r="H22" s="69">
        <f t="shared" si="2"/>
        <v>0</v>
      </c>
      <c r="I22" s="69"/>
      <c r="J22" s="69">
        <f t="shared" si="1"/>
        <v>39360</v>
      </c>
      <c r="K22" s="23"/>
    </row>
    <row r="23" spans="1:11">
      <c r="A23" s="8"/>
      <c r="B23" s="12"/>
      <c r="C23" s="69">
        <f t="shared" si="0"/>
        <v>39360</v>
      </c>
      <c r="D23" s="8"/>
      <c r="E23" s="68"/>
      <c r="F23" s="68"/>
      <c r="G23" s="69"/>
      <c r="H23" s="69">
        <f t="shared" si="2"/>
        <v>0</v>
      </c>
      <c r="I23" s="71"/>
      <c r="J23" s="69">
        <f t="shared" si="1"/>
        <v>39360</v>
      </c>
      <c r="K23" s="23"/>
    </row>
    <row r="24" spans="1:11">
      <c r="A24" s="8"/>
      <c r="B24" s="12"/>
      <c r="C24" s="69">
        <f t="shared" ref="C24:C50" si="3">J23</f>
        <v>39360</v>
      </c>
      <c r="D24" s="8"/>
      <c r="E24" s="68"/>
      <c r="F24" s="68"/>
      <c r="G24" s="69"/>
      <c r="H24" s="69">
        <f t="shared" si="2"/>
        <v>0</v>
      </c>
      <c r="I24" s="71"/>
      <c r="J24" s="69">
        <f t="shared" si="1"/>
        <v>39360</v>
      </c>
      <c r="K24" s="23"/>
    </row>
    <row r="25" spans="1:11">
      <c r="A25" s="8"/>
      <c r="B25" s="12"/>
      <c r="C25" s="69">
        <f t="shared" si="3"/>
        <v>39360</v>
      </c>
      <c r="D25" s="8"/>
      <c r="E25" s="68"/>
      <c r="F25" s="68"/>
      <c r="G25" s="69"/>
      <c r="H25" s="69">
        <f t="shared" si="2"/>
        <v>0</v>
      </c>
      <c r="I25" s="71"/>
      <c r="J25" s="69">
        <f t="shared" si="1"/>
        <v>39360</v>
      </c>
      <c r="K25" s="23"/>
    </row>
    <row r="26" spans="1:11">
      <c r="A26" s="8"/>
      <c r="B26" s="12"/>
      <c r="C26" s="69">
        <f t="shared" si="3"/>
        <v>39360</v>
      </c>
      <c r="D26" s="8"/>
      <c r="E26" s="68"/>
      <c r="F26" s="68"/>
      <c r="G26" s="69"/>
      <c r="H26" s="69">
        <f t="shared" si="2"/>
        <v>0</v>
      </c>
      <c r="I26" s="69"/>
      <c r="J26" s="69">
        <f t="shared" si="1"/>
        <v>39360</v>
      </c>
      <c r="K26" s="23"/>
    </row>
    <row r="27" spans="1:11">
      <c r="A27" s="8"/>
      <c r="B27" s="12"/>
      <c r="C27" s="69">
        <f t="shared" si="3"/>
        <v>39360</v>
      </c>
      <c r="D27" s="8"/>
      <c r="E27" s="68"/>
      <c r="F27" s="68"/>
      <c r="G27" s="69"/>
      <c r="H27" s="69">
        <f t="shared" si="2"/>
        <v>0</v>
      </c>
      <c r="I27" s="71"/>
      <c r="J27" s="69">
        <f t="shared" si="1"/>
        <v>39360</v>
      </c>
      <c r="K27" s="23"/>
    </row>
    <row r="28" spans="1:11">
      <c r="A28" s="8"/>
      <c r="B28" s="12"/>
      <c r="C28" s="69">
        <f t="shared" si="3"/>
        <v>39360</v>
      </c>
      <c r="D28" s="8"/>
      <c r="E28" s="68"/>
      <c r="F28" s="68"/>
      <c r="G28" s="69"/>
      <c r="H28" s="69">
        <f t="shared" si="2"/>
        <v>0</v>
      </c>
      <c r="I28" s="71"/>
      <c r="J28" s="69">
        <f t="shared" si="1"/>
        <v>39360</v>
      </c>
      <c r="K28" s="23"/>
    </row>
    <row r="29" spans="1:11">
      <c r="A29" s="8"/>
      <c r="B29" s="12"/>
      <c r="C29" s="69">
        <f t="shared" si="3"/>
        <v>39360</v>
      </c>
      <c r="D29" s="8"/>
      <c r="E29" s="68"/>
      <c r="F29" s="68"/>
      <c r="G29" s="69"/>
      <c r="H29" s="69">
        <f t="shared" si="2"/>
        <v>0</v>
      </c>
      <c r="I29" s="71"/>
      <c r="J29" s="69">
        <f t="shared" si="1"/>
        <v>39360</v>
      </c>
      <c r="K29" s="23"/>
    </row>
    <row r="30" spans="1:11">
      <c r="A30" s="8"/>
      <c r="B30" s="12"/>
      <c r="C30" s="69">
        <f t="shared" si="3"/>
        <v>39360</v>
      </c>
      <c r="D30" s="8"/>
      <c r="E30" s="68"/>
      <c r="F30" s="68"/>
      <c r="G30" s="69"/>
      <c r="H30" s="69">
        <f t="shared" si="2"/>
        <v>0</v>
      </c>
      <c r="I30" s="69"/>
      <c r="J30" s="69">
        <f t="shared" si="1"/>
        <v>39360</v>
      </c>
      <c r="K30" s="23"/>
    </row>
    <row r="31" spans="1:11">
      <c r="A31" s="8"/>
      <c r="B31" s="12"/>
      <c r="C31" s="69">
        <f t="shared" si="3"/>
        <v>39360</v>
      </c>
      <c r="D31" s="8"/>
      <c r="E31" s="68"/>
      <c r="F31" s="68"/>
      <c r="G31" s="69"/>
      <c r="H31" s="69">
        <f t="shared" si="2"/>
        <v>0</v>
      </c>
      <c r="I31" s="71"/>
      <c r="J31" s="69">
        <f t="shared" ref="J31:J50" si="4">C31+H31-I31</f>
        <v>39360</v>
      </c>
      <c r="K31" s="23"/>
    </row>
    <row r="32" spans="1:11">
      <c r="A32" s="8"/>
      <c r="B32" s="12"/>
      <c r="C32" s="69">
        <f t="shared" si="3"/>
        <v>39360</v>
      </c>
      <c r="D32" s="8"/>
      <c r="E32" s="68"/>
      <c r="F32" s="68"/>
      <c r="G32" s="69"/>
      <c r="H32" s="69">
        <f t="shared" si="2"/>
        <v>0</v>
      </c>
      <c r="I32" s="71"/>
      <c r="J32" s="69">
        <f t="shared" si="4"/>
        <v>39360</v>
      </c>
      <c r="K32" s="23"/>
    </row>
    <row r="33" spans="1:11">
      <c r="A33" s="8"/>
      <c r="B33" s="12"/>
      <c r="C33" s="69">
        <f t="shared" si="3"/>
        <v>39360</v>
      </c>
      <c r="D33" s="8"/>
      <c r="E33" s="68"/>
      <c r="F33" s="68"/>
      <c r="G33" s="69"/>
      <c r="H33" s="69">
        <f t="shared" si="2"/>
        <v>0</v>
      </c>
      <c r="I33" s="71"/>
      <c r="J33" s="69">
        <f t="shared" si="4"/>
        <v>39360</v>
      </c>
      <c r="K33" s="23"/>
    </row>
    <row r="34" spans="1:11">
      <c r="A34" s="8"/>
      <c r="B34" s="12"/>
      <c r="C34" s="69">
        <f t="shared" si="3"/>
        <v>39360</v>
      </c>
      <c r="D34" s="8"/>
      <c r="E34" s="68"/>
      <c r="F34" s="68"/>
      <c r="G34" s="69"/>
      <c r="H34" s="69">
        <f t="shared" si="2"/>
        <v>0</v>
      </c>
      <c r="I34" s="69"/>
      <c r="J34" s="69">
        <f t="shared" si="4"/>
        <v>39360</v>
      </c>
      <c r="K34" s="23"/>
    </row>
    <row r="35" spans="1:11">
      <c r="A35" s="8"/>
      <c r="B35" s="12"/>
      <c r="C35" s="69">
        <f t="shared" si="3"/>
        <v>39360</v>
      </c>
      <c r="D35" s="8"/>
      <c r="E35" s="68"/>
      <c r="F35" s="68"/>
      <c r="G35" s="69"/>
      <c r="H35" s="69">
        <f t="shared" si="2"/>
        <v>0</v>
      </c>
      <c r="I35" s="71"/>
      <c r="J35" s="69">
        <f t="shared" si="4"/>
        <v>39360</v>
      </c>
      <c r="K35" s="23"/>
    </row>
    <row r="36" spans="1:11">
      <c r="A36" s="8"/>
      <c r="B36" s="12"/>
      <c r="C36" s="69">
        <f t="shared" si="3"/>
        <v>39360</v>
      </c>
      <c r="D36" s="8"/>
      <c r="E36" s="68"/>
      <c r="F36" s="68"/>
      <c r="G36" s="69"/>
      <c r="H36" s="69">
        <f t="shared" si="2"/>
        <v>0</v>
      </c>
      <c r="I36" s="71"/>
      <c r="J36" s="69">
        <f t="shared" si="4"/>
        <v>39360</v>
      </c>
      <c r="K36" s="23"/>
    </row>
    <row r="37" spans="1:11">
      <c r="A37" s="8"/>
      <c r="B37" s="12"/>
      <c r="C37" s="69">
        <f t="shared" si="3"/>
        <v>39360</v>
      </c>
      <c r="D37" s="8"/>
      <c r="E37" s="68"/>
      <c r="F37" s="68"/>
      <c r="G37" s="69"/>
      <c r="H37" s="69">
        <f t="shared" si="2"/>
        <v>0</v>
      </c>
      <c r="I37" s="71"/>
      <c r="J37" s="69">
        <f t="shared" si="4"/>
        <v>39360</v>
      </c>
      <c r="K37" s="23"/>
    </row>
    <row r="38" spans="1:11">
      <c r="A38" s="8"/>
      <c r="B38" s="12"/>
      <c r="C38" s="69">
        <f t="shared" si="3"/>
        <v>39360</v>
      </c>
      <c r="D38" s="8"/>
      <c r="E38" s="68"/>
      <c r="F38" s="68"/>
      <c r="G38" s="69"/>
      <c r="H38" s="69">
        <f t="shared" si="2"/>
        <v>0</v>
      </c>
      <c r="I38" s="69"/>
      <c r="J38" s="69">
        <f t="shared" si="4"/>
        <v>39360</v>
      </c>
      <c r="K38" s="23"/>
    </row>
    <row r="39" spans="1:11">
      <c r="A39" s="8"/>
      <c r="B39" s="12"/>
      <c r="C39" s="69">
        <f t="shared" si="3"/>
        <v>39360</v>
      </c>
      <c r="D39" s="8"/>
      <c r="E39" s="68"/>
      <c r="F39" s="68"/>
      <c r="G39" s="69"/>
      <c r="H39" s="69">
        <f t="shared" si="2"/>
        <v>0</v>
      </c>
      <c r="I39" s="71"/>
      <c r="J39" s="69">
        <f t="shared" si="4"/>
        <v>39360</v>
      </c>
      <c r="K39" s="23"/>
    </row>
    <row r="40" spans="1:11">
      <c r="A40" s="8"/>
      <c r="B40" s="12"/>
      <c r="C40" s="69">
        <f t="shared" si="3"/>
        <v>39360</v>
      </c>
      <c r="D40" s="8"/>
      <c r="E40" s="68"/>
      <c r="F40" s="68"/>
      <c r="G40" s="69"/>
      <c r="H40" s="69">
        <f t="shared" si="2"/>
        <v>0</v>
      </c>
      <c r="I40" s="71"/>
      <c r="J40" s="69">
        <f t="shared" si="4"/>
        <v>39360</v>
      </c>
      <c r="K40" s="23"/>
    </row>
    <row r="41" spans="1:11">
      <c r="A41" s="8"/>
      <c r="B41" s="12"/>
      <c r="C41" s="69">
        <f t="shared" si="3"/>
        <v>39360</v>
      </c>
      <c r="D41" s="8"/>
      <c r="E41" s="68"/>
      <c r="F41" s="68"/>
      <c r="G41" s="69"/>
      <c r="H41" s="69">
        <f t="shared" si="2"/>
        <v>0</v>
      </c>
      <c r="I41" s="71"/>
      <c r="J41" s="69">
        <f t="shared" si="4"/>
        <v>39360</v>
      </c>
      <c r="K41" s="23"/>
    </row>
    <row r="42" spans="1:11">
      <c r="A42" s="8"/>
      <c r="B42" s="12"/>
      <c r="C42" s="69">
        <f t="shared" si="3"/>
        <v>39360</v>
      </c>
      <c r="D42" s="8"/>
      <c r="E42" s="68"/>
      <c r="F42" s="68"/>
      <c r="G42" s="69"/>
      <c r="H42" s="69">
        <f t="shared" si="2"/>
        <v>0</v>
      </c>
      <c r="I42" s="69"/>
      <c r="J42" s="69">
        <f t="shared" si="4"/>
        <v>39360</v>
      </c>
      <c r="K42" s="23"/>
    </row>
    <row r="43" spans="1:11">
      <c r="A43" s="8"/>
      <c r="B43" s="12"/>
      <c r="C43" s="69">
        <f t="shared" si="3"/>
        <v>39360</v>
      </c>
      <c r="D43" s="8"/>
      <c r="E43" s="68"/>
      <c r="F43" s="68"/>
      <c r="G43" s="69"/>
      <c r="H43" s="69">
        <f t="shared" si="2"/>
        <v>0</v>
      </c>
      <c r="I43" s="71"/>
      <c r="J43" s="69">
        <f t="shared" si="4"/>
        <v>39360</v>
      </c>
      <c r="K43" s="23"/>
    </row>
    <row r="44" spans="1:11">
      <c r="A44" s="8"/>
      <c r="B44" s="12"/>
      <c r="C44" s="69">
        <f t="shared" si="3"/>
        <v>39360</v>
      </c>
      <c r="D44" s="8"/>
      <c r="E44" s="68"/>
      <c r="F44" s="68"/>
      <c r="G44" s="69"/>
      <c r="H44" s="69">
        <f t="shared" si="2"/>
        <v>0</v>
      </c>
      <c r="I44" s="71"/>
      <c r="J44" s="69">
        <f t="shared" si="4"/>
        <v>39360</v>
      </c>
      <c r="K44" s="23"/>
    </row>
    <row r="45" spans="1:11">
      <c r="A45" s="8"/>
      <c r="B45" s="12"/>
      <c r="C45" s="69">
        <f t="shared" si="3"/>
        <v>39360</v>
      </c>
      <c r="D45" s="8"/>
      <c r="E45" s="68"/>
      <c r="F45" s="68"/>
      <c r="G45" s="69"/>
      <c r="H45" s="69">
        <f t="shared" si="2"/>
        <v>0</v>
      </c>
      <c r="I45" s="71"/>
      <c r="J45" s="69">
        <f t="shared" si="4"/>
        <v>39360</v>
      </c>
      <c r="K45" s="23"/>
    </row>
    <row r="46" spans="1:11">
      <c r="A46" s="8"/>
      <c r="B46" s="12"/>
      <c r="C46" s="69">
        <f t="shared" si="3"/>
        <v>39360</v>
      </c>
      <c r="D46" s="8"/>
      <c r="E46" s="68"/>
      <c r="F46" s="68"/>
      <c r="G46" s="69"/>
      <c r="H46" s="20"/>
      <c r="I46" s="69"/>
      <c r="J46" s="69">
        <f t="shared" si="4"/>
        <v>39360</v>
      </c>
      <c r="K46" s="23"/>
    </row>
    <row r="47" spans="1:11">
      <c r="A47" s="8"/>
      <c r="B47" s="12"/>
      <c r="C47" s="69">
        <f t="shared" si="3"/>
        <v>39360</v>
      </c>
      <c r="D47" s="8"/>
      <c r="E47" s="68"/>
      <c r="F47" s="68"/>
      <c r="G47" s="69"/>
      <c r="H47" s="20"/>
      <c r="I47" s="71"/>
      <c r="J47" s="69">
        <f t="shared" si="4"/>
        <v>39360</v>
      </c>
      <c r="K47" s="23"/>
    </row>
    <row r="48" spans="1:11">
      <c r="A48" s="8"/>
      <c r="B48" s="12"/>
      <c r="C48" s="69">
        <f t="shared" si="3"/>
        <v>39360</v>
      </c>
      <c r="D48" s="8"/>
      <c r="E48" s="68"/>
      <c r="F48" s="68"/>
      <c r="G48" s="69"/>
      <c r="H48" s="20"/>
      <c r="I48" s="71"/>
      <c r="J48" s="69">
        <f t="shared" si="4"/>
        <v>39360</v>
      </c>
      <c r="K48" s="23"/>
    </row>
    <row r="49" spans="1:11">
      <c r="A49" s="8"/>
      <c r="B49" s="12"/>
      <c r="C49" s="69">
        <f t="shared" si="3"/>
        <v>39360</v>
      </c>
      <c r="D49" s="8"/>
      <c r="E49" s="68"/>
      <c r="F49" s="68"/>
      <c r="G49" s="69"/>
      <c r="H49" s="20"/>
      <c r="I49" s="71"/>
      <c r="J49" s="69">
        <f t="shared" si="4"/>
        <v>39360</v>
      </c>
      <c r="K49" s="23"/>
    </row>
    <row r="50" spans="1:11">
      <c r="A50" s="8"/>
      <c r="B50" s="12"/>
      <c r="C50" s="69">
        <f t="shared" si="3"/>
        <v>39360</v>
      </c>
      <c r="D50" s="8"/>
      <c r="E50" s="68"/>
      <c r="F50" s="68"/>
      <c r="G50" s="69"/>
      <c r="H50" s="20"/>
      <c r="I50" s="69"/>
      <c r="J50" s="69">
        <f t="shared" si="4"/>
        <v>39360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47998</v>
      </c>
      <c r="I51" s="20">
        <f>SUM(I1:I50)</f>
        <v>8638</v>
      </c>
      <c r="J51" s="20">
        <f>H51-I51</f>
        <v>39360</v>
      </c>
      <c r="K51" s="25"/>
    </row>
  </sheetData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K30" sqref="K30:K31"/>
    </sheetView>
  </sheetViews>
  <sheetFormatPr defaultRowHeight="13.5"/>
  <cols>
    <col min="1" max="1" width="10.75" style="43" customWidth="1"/>
    <col min="2" max="2" width="11.625" style="44" customWidth="1"/>
    <col min="3" max="3" width="14.125" style="45" customWidth="1"/>
    <col min="4" max="4" width="25.875" style="41" customWidth="1"/>
    <col min="5" max="5" width="6.75" style="46" customWidth="1"/>
    <col min="6" max="6" width="5.375" style="46" customWidth="1"/>
    <col min="7" max="7" width="10.25" style="45" customWidth="1"/>
    <col min="8" max="8" width="14.625" style="45" customWidth="1"/>
    <col min="9" max="9" width="10" style="45" customWidth="1"/>
    <col min="10" max="10" width="14.125" style="45" customWidth="1"/>
    <col min="11" max="11" width="11" style="46" customWidth="1"/>
    <col min="12" max="13" width="9" style="46" customWidth="1"/>
    <col min="14" max="16384" width="9" style="46"/>
  </cols>
  <sheetData>
    <row r="1" spans="1:11" ht="20.25">
      <c r="A1" s="392" t="s">
        <v>851</v>
      </c>
      <c r="B1" s="418"/>
      <c r="C1" s="419"/>
      <c r="D1" s="528"/>
      <c r="E1" s="392"/>
      <c r="F1" s="392"/>
      <c r="G1" s="419"/>
      <c r="H1" s="419"/>
      <c r="I1" s="419"/>
      <c r="J1" s="419"/>
    </row>
    <row r="2" spans="1:11">
      <c r="A2" s="529" t="s">
        <v>1</v>
      </c>
      <c r="B2" s="505" t="s">
        <v>331</v>
      </c>
      <c r="C2" s="399" t="s">
        <v>356</v>
      </c>
      <c r="D2" s="395" t="s">
        <v>332</v>
      </c>
      <c r="E2" s="48" t="s">
        <v>333</v>
      </c>
      <c r="F2" s="485" t="s">
        <v>334</v>
      </c>
      <c r="G2" s="394"/>
      <c r="H2" s="394"/>
      <c r="I2" s="50" t="s">
        <v>329</v>
      </c>
      <c r="J2" s="399" t="s">
        <v>335</v>
      </c>
      <c r="K2" s="485" t="s">
        <v>396</v>
      </c>
    </row>
    <row r="3" spans="1:11">
      <c r="A3" s="530"/>
      <c r="B3" s="506"/>
      <c r="C3" s="400"/>
      <c r="D3" s="396"/>
      <c r="E3" s="53"/>
      <c r="F3" s="49" t="s">
        <v>336</v>
      </c>
      <c r="G3" s="50" t="s">
        <v>337</v>
      </c>
      <c r="H3" s="50" t="s">
        <v>338</v>
      </c>
      <c r="I3" s="50" t="s">
        <v>338</v>
      </c>
      <c r="J3" s="400"/>
      <c r="K3" s="485"/>
    </row>
    <row r="4" spans="1:11" s="41" customFormat="1">
      <c r="A4" s="54">
        <v>10684</v>
      </c>
      <c r="B4" s="55">
        <v>44273</v>
      </c>
      <c r="C4" s="50"/>
      <c r="D4" s="56" t="s">
        <v>852</v>
      </c>
      <c r="E4" s="56">
        <v>25</v>
      </c>
      <c r="F4" s="56">
        <v>15</v>
      </c>
      <c r="G4" s="50">
        <v>125</v>
      </c>
      <c r="H4" s="50">
        <f t="shared" ref="H4:H42" si="0">F4*G4</f>
        <v>1875</v>
      </c>
      <c r="I4" s="50"/>
      <c r="J4" s="50">
        <f t="shared" ref="J4:J50" si="1">C4+H4-I4</f>
        <v>1875</v>
      </c>
      <c r="K4" s="56" t="s">
        <v>405</v>
      </c>
    </row>
    <row r="5" spans="1:11" s="41" customFormat="1">
      <c r="A5" s="54">
        <v>10688</v>
      </c>
      <c r="B5" s="55">
        <v>44277</v>
      </c>
      <c r="C5" s="50">
        <f t="shared" ref="C5:C42" si="2">J4</f>
        <v>1875</v>
      </c>
      <c r="D5" s="56" t="s">
        <v>853</v>
      </c>
      <c r="E5" s="56">
        <v>25</v>
      </c>
      <c r="F5" s="56">
        <v>10</v>
      </c>
      <c r="G5" s="50">
        <v>125</v>
      </c>
      <c r="H5" s="50">
        <f t="shared" si="0"/>
        <v>1250</v>
      </c>
      <c r="I5" s="50"/>
      <c r="J5" s="50">
        <f t="shared" si="1"/>
        <v>3125</v>
      </c>
      <c r="K5" s="56" t="s">
        <v>418</v>
      </c>
    </row>
    <row r="6" spans="1:11" s="41" customFormat="1">
      <c r="A6" s="54">
        <v>10698</v>
      </c>
      <c r="B6" s="55">
        <v>44280</v>
      </c>
      <c r="C6" s="50">
        <f t="shared" si="2"/>
        <v>3125</v>
      </c>
      <c r="D6" s="56" t="s">
        <v>852</v>
      </c>
      <c r="E6" s="56">
        <v>60</v>
      </c>
      <c r="F6" s="56">
        <v>10</v>
      </c>
      <c r="G6" s="50">
        <v>280</v>
      </c>
      <c r="H6" s="50">
        <f t="shared" si="0"/>
        <v>2800</v>
      </c>
      <c r="I6" s="50"/>
      <c r="J6" s="50">
        <f t="shared" si="1"/>
        <v>5925</v>
      </c>
      <c r="K6" s="56" t="s">
        <v>435</v>
      </c>
    </row>
    <row r="7" spans="1:11" s="41" customFormat="1">
      <c r="A7" s="54">
        <v>10698</v>
      </c>
      <c r="B7" s="55">
        <v>44280</v>
      </c>
      <c r="C7" s="50">
        <f t="shared" si="2"/>
        <v>5925</v>
      </c>
      <c r="D7" s="56" t="s">
        <v>853</v>
      </c>
      <c r="E7" s="56">
        <v>60</v>
      </c>
      <c r="F7" s="56">
        <v>5</v>
      </c>
      <c r="G7" s="50">
        <v>280</v>
      </c>
      <c r="H7" s="50">
        <f t="shared" si="0"/>
        <v>1400</v>
      </c>
      <c r="I7" s="50"/>
      <c r="J7" s="50">
        <f t="shared" si="1"/>
        <v>7325</v>
      </c>
      <c r="K7" s="56" t="s">
        <v>435</v>
      </c>
    </row>
    <row r="8" spans="1:11" s="41" customFormat="1">
      <c r="A8" s="57">
        <v>10704</v>
      </c>
      <c r="B8" s="58">
        <v>44286</v>
      </c>
      <c r="C8" s="50">
        <f t="shared" si="2"/>
        <v>7325</v>
      </c>
      <c r="D8" s="56" t="s">
        <v>415</v>
      </c>
      <c r="E8" s="56">
        <v>75</v>
      </c>
      <c r="F8" s="56">
        <v>10</v>
      </c>
      <c r="G8" s="50">
        <v>150</v>
      </c>
      <c r="H8" s="50">
        <f t="shared" si="0"/>
        <v>1500</v>
      </c>
      <c r="I8" s="50"/>
      <c r="J8" s="50">
        <f t="shared" si="1"/>
        <v>8825</v>
      </c>
      <c r="K8" s="56"/>
    </row>
    <row r="9" spans="1:11" s="41" customFormat="1">
      <c r="A9" s="57">
        <v>10704</v>
      </c>
      <c r="B9" s="58">
        <v>44286</v>
      </c>
      <c r="C9" s="50">
        <f t="shared" si="2"/>
        <v>8825</v>
      </c>
      <c r="D9" s="56" t="s">
        <v>854</v>
      </c>
      <c r="E9" s="56" t="s">
        <v>855</v>
      </c>
      <c r="F9" s="56">
        <v>1</v>
      </c>
      <c r="G9" s="50">
        <v>20</v>
      </c>
      <c r="H9" s="50">
        <f t="shared" si="0"/>
        <v>20</v>
      </c>
      <c r="I9" s="50"/>
      <c r="J9" s="50">
        <f t="shared" si="1"/>
        <v>8845</v>
      </c>
      <c r="K9" s="56"/>
    </row>
    <row r="10" spans="1:11" s="41" customFormat="1">
      <c r="A10" s="57">
        <v>10706</v>
      </c>
      <c r="B10" s="58">
        <v>44287</v>
      </c>
      <c r="C10" s="50">
        <f t="shared" si="2"/>
        <v>8845</v>
      </c>
      <c r="D10" s="56" t="s">
        <v>417</v>
      </c>
      <c r="E10" s="56">
        <v>18</v>
      </c>
      <c r="F10" s="56">
        <v>2</v>
      </c>
      <c r="G10" s="50">
        <v>180</v>
      </c>
      <c r="H10" s="50">
        <f t="shared" si="0"/>
        <v>360</v>
      </c>
      <c r="I10" s="50"/>
      <c r="J10" s="50">
        <f t="shared" si="1"/>
        <v>9205</v>
      </c>
      <c r="K10" s="56" t="s">
        <v>418</v>
      </c>
    </row>
    <row r="11" spans="1:11" s="41" customFormat="1">
      <c r="A11" s="57">
        <v>10717</v>
      </c>
      <c r="B11" s="58">
        <v>44294</v>
      </c>
      <c r="C11" s="50">
        <f t="shared" si="2"/>
        <v>9205</v>
      </c>
      <c r="D11" s="56" t="s">
        <v>856</v>
      </c>
      <c r="E11" s="56">
        <v>20</v>
      </c>
      <c r="F11" s="56">
        <v>1</v>
      </c>
      <c r="G11" s="50">
        <v>100</v>
      </c>
      <c r="H11" s="50">
        <f t="shared" si="0"/>
        <v>100</v>
      </c>
      <c r="I11" s="50"/>
      <c r="J11" s="50">
        <f t="shared" si="1"/>
        <v>9305</v>
      </c>
      <c r="K11" s="56" t="s">
        <v>405</v>
      </c>
    </row>
    <row r="12" spans="1:11" s="41" customFormat="1">
      <c r="A12" s="57">
        <v>10717</v>
      </c>
      <c r="B12" s="58">
        <v>44294</v>
      </c>
      <c r="C12" s="50">
        <f t="shared" si="2"/>
        <v>9305</v>
      </c>
      <c r="D12" s="56" t="s">
        <v>856</v>
      </c>
      <c r="E12" s="56">
        <v>25</v>
      </c>
      <c r="F12" s="56">
        <v>9</v>
      </c>
      <c r="G12" s="50">
        <v>125</v>
      </c>
      <c r="H12" s="50">
        <f t="shared" si="0"/>
        <v>1125</v>
      </c>
      <c r="I12" s="61"/>
      <c r="J12" s="50">
        <f t="shared" si="1"/>
        <v>10430</v>
      </c>
      <c r="K12" s="56" t="s">
        <v>405</v>
      </c>
    </row>
    <row r="13" spans="1:11" s="41" customFormat="1">
      <c r="A13" s="57">
        <v>10732</v>
      </c>
      <c r="B13" s="58">
        <v>44301</v>
      </c>
      <c r="C13" s="50">
        <f t="shared" si="2"/>
        <v>10430</v>
      </c>
      <c r="D13" s="56" t="s">
        <v>621</v>
      </c>
      <c r="E13" s="56">
        <v>20</v>
      </c>
      <c r="F13" s="56">
        <v>1</v>
      </c>
      <c r="G13" s="50">
        <v>100</v>
      </c>
      <c r="H13" s="50">
        <f t="shared" si="0"/>
        <v>100</v>
      </c>
      <c r="I13" s="61"/>
      <c r="J13" s="50">
        <f t="shared" si="1"/>
        <v>10530</v>
      </c>
      <c r="K13" s="56" t="s">
        <v>405</v>
      </c>
    </row>
    <row r="14" spans="1:11" s="41" customFormat="1">
      <c r="A14" s="57">
        <v>10732</v>
      </c>
      <c r="B14" s="58">
        <v>44301</v>
      </c>
      <c r="C14" s="50">
        <f t="shared" si="2"/>
        <v>10530</v>
      </c>
      <c r="D14" s="56" t="s">
        <v>857</v>
      </c>
      <c r="E14" s="56">
        <v>20</v>
      </c>
      <c r="F14" s="56">
        <v>2</v>
      </c>
      <c r="G14" s="50">
        <v>90</v>
      </c>
      <c r="H14" s="50">
        <f t="shared" si="0"/>
        <v>180</v>
      </c>
      <c r="I14" s="61"/>
      <c r="J14" s="50">
        <f t="shared" si="1"/>
        <v>10710</v>
      </c>
      <c r="K14" s="62" t="s">
        <v>409</v>
      </c>
    </row>
    <row r="15" spans="1:11" s="41" customFormat="1">
      <c r="A15" s="57">
        <v>10750</v>
      </c>
      <c r="B15" s="58">
        <v>44310</v>
      </c>
      <c r="C15" s="50">
        <f t="shared" si="2"/>
        <v>10710</v>
      </c>
      <c r="D15" s="56" t="s">
        <v>852</v>
      </c>
      <c r="E15" s="56">
        <v>20</v>
      </c>
      <c r="F15" s="56">
        <v>2</v>
      </c>
      <c r="G15" s="50">
        <v>100</v>
      </c>
      <c r="H15" s="50">
        <f t="shared" si="0"/>
        <v>200</v>
      </c>
      <c r="I15" s="61"/>
      <c r="J15" s="50">
        <f t="shared" si="1"/>
        <v>10910</v>
      </c>
      <c r="K15" s="62" t="s">
        <v>405</v>
      </c>
    </row>
    <row r="16" spans="1:11" s="41" customFormat="1">
      <c r="A16" s="57">
        <v>10762</v>
      </c>
      <c r="B16" s="58">
        <v>44316</v>
      </c>
      <c r="C16" s="50">
        <f t="shared" si="2"/>
        <v>10910</v>
      </c>
      <c r="D16" s="56" t="s">
        <v>852</v>
      </c>
      <c r="E16" s="56">
        <v>20</v>
      </c>
      <c r="F16" s="56">
        <v>4</v>
      </c>
      <c r="G16" s="50">
        <v>100</v>
      </c>
      <c r="H16" s="50">
        <f t="shared" si="0"/>
        <v>400</v>
      </c>
      <c r="I16" s="45"/>
      <c r="J16" s="50">
        <f t="shared" si="1"/>
        <v>11310</v>
      </c>
      <c r="K16" s="62" t="s">
        <v>405</v>
      </c>
    </row>
    <row r="17" spans="1:11" s="41" customFormat="1">
      <c r="A17" s="57">
        <v>10780</v>
      </c>
      <c r="B17" s="58">
        <v>44326</v>
      </c>
      <c r="C17" s="50">
        <f t="shared" si="2"/>
        <v>11310</v>
      </c>
      <c r="D17" s="56" t="s">
        <v>415</v>
      </c>
      <c r="E17" s="56">
        <v>50</v>
      </c>
      <c r="F17" s="56">
        <v>2</v>
      </c>
      <c r="G17" s="50">
        <v>105</v>
      </c>
      <c r="H17" s="50">
        <f t="shared" si="0"/>
        <v>210</v>
      </c>
      <c r="I17" s="61"/>
      <c r="J17" s="50">
        <f t="shared" si="1"/>
        <v>11520</v>
      </c>
      <c r="K17" s="56" t="s">
        <v>435</v>
      </c>
    </row>
    <row r="18" spans="1:11" s="41" customFormat="1">
      <c r="A18" s="57">
        <v>10836</v>
      </c>
      <c r="B18" s="58">
        <v>44362</v>
      </c>
      <c r="C18" s="50">
        <f t="shared" si="2"/>
        <v>11520</v>
      </c>
      <c r="D18" s="56" t="s">
        <v>415</v>
      </c>
      <c r="E18" s="56">
        <v>50</v>
      </c>
      <c r="F18" s="56">
        <v>1</v>
      </c>
      <c r="G18" s="50">
        <v>105</v>
      </c>
      <c r="H18" s="50">
        <f t="shared" si="0"/>
        <v>105</v>
      </c>
      <c r="I18" s="61"/>
      <c r="J18" s="50">
        <f t="shared" si="1"/>
        <v>11625</v>
      </c>
      <c r="K18" s="62" t="s">
        <v>405</v>
      </c>
    </row>
    <row r="19" spans="1:11" s="41" customFormat="1">
      <c r="A19" s="57">
        <v>10879</v>
      </c>
      <c r="B19" s="58">
        <v>44385</v>
      </c>
      <c r="C19" s="50">
        <f t="shared" si="2"/>
        <v>11625</v>
      </c>
      <c r="D19" s="56" t="s">
        <v>858</v>
      </c>
      <c r="E19" s="56">
        <v>20</v>
      </c>
      <c r="F19" s="56">
        <v>2</v>
      </c>
      <c r="G19" s="50">
        <v>100</v>
      </c>
      <c r="H19" s="50">
        <f t="shared" si="0"/>
        <v>200</v>
      </c>
      <c r="I19" s="50"/>
      <c r="J19" s="50">
        <f t="shared" si="1"/>
        <v>11825</v>
      </c>
      <c r="K19" s="62" t="s">
        <v>405</v>
      </c>
    </row>
    <row r="20" spans="1:11" s="41" customFormat="1">
      <c r="A20" s="57">
        <v>10879</v>
      </c>
      <c r="B20" s="58">
        <v>44385</v>
      </c>
      <c r="C20" s="50">
        <f t="shared" si="2"/>
        <v>11825</v>
      </c>
      <c r="D20" s="56" t="s">
        <v>859</v>
      </c>
      <c r="E20" s="56">
        <v>20</v>
      </c>
      <c r="F20" s="56">
        <v>1</v>
      </c>
      <c r="G20" s="50">
        <v>240</v>
      </c>
      <c r="H20" s="50">
        <f t="shared" si="0"/>
        <v>240</v>
      </c>
      <c r="I20" s="50"/>
      <c r="J20" s="50">
        <f t="shared" si="1"/>
        <v>12065</v>
      </c>
      <c r="K20" s="62" t="s">
        <v>405</v>
      </c>
    </row>
    <row r="21" spans="1:11" s="41" customFormat="1">
      <c r="A21" s="57">
        <v>10879</v>
      </c>
      <c r="B21" s="58">
        <v>44385</v>
      </c>
      <c r="C21" s="50">
        <f t="shared" si="2"/>
        <v>12065</v>
      </c>
      <c r="D21" s="56" t="s">
        <v>706</v>
      </c>
      <c r="E21" s="56">
        <v>10</v>
      </c>
      <c r="F21" s="56">
        <v>1</v>
      </c>
      <c r="G21" s="50">
        <v>110</v>
      </c>
      <c r="H21" s="50">
        <f t="shared" si="0"/>
        <v>110</v>
      </c>
      <c r="I21" s="50"/>
      <c r="J21" s="50">
        <f t="shared" si="1"/>
        <v>12175</v>
      </c>
      <c r="K21" s="62" t="s">
        <v>405</v>
      </c>
    </row>
    <row r="22" spans="1:11" s="41" customFormat="1">
      <c r="A22" s="57">
        <v>10885</v>
      </c>
      <c r="B22" s="58">
        <v>44390</v>
      </c>
      <c r="C22" s="50">
        <f t="shared" si="2"/>
        <v>12175</v>
      </c>
      <c r="D22" s="56" t="s">
        <v>690</v>
      </c>
      <c r="E22" s="56">
        <v>75</v>
      </c>
      <c r="F22" s="56">
        <v>1</v>
      </c>
      <c r="G22" s="50">
        <v>150</v>
      </c>
      <c r="H22" s="50">
        <f t="shared" si="0"/>
        <v>150</v>
      </c>
      <c r="I22" s="50"/>
      <c r="J22" s="50">
        <f t="shared" si="1"/>
        <v>12325</v>
      </c>
      <c r="K22" s="56" t="s">
        <v>435</v>
      </c>
    </row>
    <row r="23" spans="1:11" s="41" customFormat="1">
      <c r="A23" s="57">
        <v>10885</v>
      </c>
      <c r="B23" s="58">
        <v>44390</v>
      </c>
      <c r="C23" s="50">
        <f t="shared" si="2"/>
        <v>12325</v>
      </c>
      <c r="D23" s="56" t="s">
        <v>860</v>
      </c>
      <c r="E23" s="56">
        <v>75</v>
      </c>
      <c r="F23" s="56">
        <v>2</v>
      </c>
      <c r="G23" s="50">
        <v>150</v>
      </c>
      <c r="H23" s="50">
        <f t="shared" si="0"/>
        <v>300</v>
      </c>
      <c r="I23" s="50"/>
      <c r="J23" s="50">
        <f t="shared" si="1"/>
        <v>12625</v>
      </c>
      <c r="K23" s="56" t="s">
        <v>435</v>
      </c>
    </row>
    <row r="24" spans="1:11" s="41" customFormat="1">
      <c r="A24" s="57">
        <v>10885</v>
      </c>
      <c r="B24" s="58">
        <v>44390</v>
      </c>
      <c r="C24" s="50">
        <f t="shared" si="2"/>
        <v>12625</v>
      </c>
      <c r="D24" s="56" t="s">
        <v>417</v>
      </c>
      <c r="E24" s="56">
        <v>18</v>
      </c>
      <c r="F24" s="56">
        <v>1</v>
      </c>
      <c r="G24" s="50">
        <v>180</v>
      </c>
      <c r="H24" s="50">
        <f t="shared" si="0"/>
        <v>180</v>
      </c>
      <c r="I24" s="50"/>
      <c r="J24" s="50">
        <f t="shared" si="1"/>
        <v>12805</v>
      </c>
      <c r="K24" s="56" t="s">
        <v>418</v>
      </c>
    </row>
    <row r="25" spans="1:11" s="41" customFormat="1">
      <c r="A25" s="57">
        <v>10908</v>
      </c>
      <c r="B25" s="58">
        <v>44403</v>
      </c>
      <c r="C25" s="50">
        <f t="shared" si="2"/>
        <v>12805</v>
      </c>
      <c r="D25" s="56" t="s">
        <v>861</v>
      </c>
      <c r="E25" s="56">
        <v>15</v>
      </c>
      <c r="F25" s="56">
        <v>1</v>
      </c>
      <c r="G25" s="50">
        <v>120</v>
      </c>
      <c r="H25" s="50">
        <f t="shared" si="0"/>
        <v>120</v>
      </c>
      <c r="I25" s="50"/>
      <c r="J25" s="50">
        <f t="shared" si="1"/>
        <v>12925</v>
      </c>
      <c r="K25" s="56"/>
    </row>
    <row r="26" spans="1:11" s="41" customFormat="1">
      <c r="A26" s="57">
        <v>10910</v>
      </c>
      <c r="B26" s="58">
        <v>44405</v>
      </c>
      <c r="C26" s="50">
        <f t="shared" si="2"/>
        <v>12925</v>
      </c>
      <c r="D26" s="56" t="s">
        <v>415</v>
      </c>
      <c r="E26" s="56">
        <v>75</v>
      </c>
      <c r="F26" s="56">
        <v>1</v>
      </c>
      <c r="G26" s="50">
        <v>150</v>
      </c>
      <c r="H26" s="50">
        <f t="shared" si="0"/>
        <v>150</v>
      </c>
      <c r="I26" s="50"/>
      <c r="J26" s="50">
        <f t="shared" si="1"/>
        <v>13075</v>
      </c>
      <c r="K26" s="56"/>
    </row>
    <row r="27" spans="1:11" s="41" customFormat="1">
      <c r="A27" s="57">
        <v>10939</v>
      </c>
      <c r="B27" s="58">
        <v>44421</v>
      </c>
      <c r="C27" s="50">
        <f t="shared" si="2"/>
        <v>13075</v>
      </c>
      <c r="D27" s="56" t="s">
        <v>862</v>
      </c>
      <c r="E27" s="56">
        <v>20</v>
      </c>
      <c r="F27" s="56">
        <v>1</v>
      </c>
      <c r="G27" s="50">
        <v>120</v>
      </c>
      <c r="H27" s="50">
        <f t="shared" si="0"/>
        <v>120</v>
      </c>
      <c r="I27" s="50"/>
      <c r="J27" s="50">
        <f t="shared" si="1"/>
        <v>13195</v>
      </c>
      <c r="K27" s="56" t="s">
        <v>405</v>
      </c>
    </row>
    <row r="28" spans="1:11" s="41" customFormat="1">
      <c r="A28" s="57">
        <v>10939</v>
      </c>
      <c r="B28" s="58">
        <v>44421</v>
      </c>
      <c r="C28" s="50">
        <f t="shared" si="2"/>
        <v>13195</v>
      </c>
      <c r="D28" s="56" t="s">
        <v>863</v>
      </c>
      <c r="E28" s="56">
        <v>20</v>
      </c>
      <c r="F28" s="56">
        <v>4</v>
      </c>
      <c r="G28" s="50">
        <v>120</v>
      </c>
      <c r="H28" s="50">
        <f t="shared" si="0"/>
        <v>480</v>
      </c>
      <c r="I28" s="50"/>
      <c r="J28" s="50">
        <f t="shared" si="1"/>
        <v>13675</v>
      </c>
      <c r="K28" s="56" t="s">
        <v>405</v>
      </c>
    </row>
    <row r="29" spans="1:11" s="41" customFormat="1">
      <c r="A29" s="57">
        <v>10939</v>
      </c>
      <c r="B29" s="58">
        <v>44421</v>
      </c>
      <c r="C29" s="50">
        <f t="shared" si="2"/>
        <v>13675</v>
      </c>
      <c r="D29" s="56" t="s">
        <v>864</v>
      </c>
      <c r="E29" s="56">
        <v>20</v>
      </c>
      <c r="F29" s="56">
        <v>1</v>
      </c>
      <c r="G29" s="50">
        <v>120</v>
      </c>
      <c r="H29" s="50">
        <f t="shared" si="0"/>
        <v>120</v>
      </c>
      <c r="I29" s="50"/>
      <c r="J29" s="50">
        <f t="shared" si="1"/>
        <v>13795</v>
      </c>
      <c r="K29" s="56" t="s">
        <v>405</v>
      </c>
    </row>
    <row r="30" spans="1:11" s="41" customFormat="1">
      <c r="A30" s="57">
        <v>10947</v>
      </c>
      <c r="B30" s="58">
        <v>44426</v>
      </c>
      <c r="C30" s="50">
        <f t="shared" si="2"/>
        <v>13795</v>
      </c>
      <c r="D30" s="56" t="s">
        <v>863</v>
      </c>
      <c r="E30" s="56">
        <v>20</v>
      </c>
      <c r="F30" s="56">
        <v>1</v>
      </c>
      <c r="G30" s="50">
        <v>120</v>
      </c>
      <c r="H30" s="50">
        <f t="shared" si="0"/>
        <v>120</v>
      </c>
      <c r="I30" s="50"/>
      <c r="J30" s="50">
        <f t="shared" si="1"/>
        <v>13915</v>
      </c>
      <c r="K30" s="56" t="s">
        <v>405</v>
      </c>
    </row>
    <row r="31" spans="1:11" s="41" customFormat="1">
      <c r="A31" s="57">
        <v>10956</v>
      </c>
      <c r="B31" s="58">
        <v>44430</v>
      </c>
      <c r="C31" s="50">
        <f t="shared" si="2"/>
        <v>13915</v>
      </c>
      <c r="D31" s="56" t="s">
        <v>863</v>
      </c>
      <c r="E31" s="56">
        <v>10</v>
      </c>
      <c r="F31" s="56">
        <v>1</v>
      </c>
      <c r="G31" s="50">
        <v>60</v>
      </c>
      <c r="H31" s="50">
        <f t="shared" si="0"/>
        <v>60</v>
      </c>
      <c r="I31" s="50"/>
      <c r="J31" s="50">
        <f t="shared" si="1"/>
        <v>13975</v>
      </c>
      <c r="K31" s="56" t="s">
        <v>405</v>
      </c>
    </row>
    <row r="32" spans="1:11" s="41" customFormat="1">
      <c r="A32" s="57"/>
      <c r="B32" s="58"/>
      <c r="C32" s="50">
        <f t="shared" si="2"/>
        <v>13975</v>
      </c>
      <c r="D32" s="56"/>
      <c r="E32" s="56"/>
      <c r="F32" s="56"/>
      <c r="G32" s="50"/>
      <c r="H32" s="50">
        <f t="shared" si="0"/>
        <v>0</v>
      </c>
      <c r="I32" s="50"/>
      <c r="J32" s="50">
        <f t="shared" si="1"/>
        <v>13975</v>
      </c>
      <c r="K32" s="56"/>
    </row>
    <row r="33" spans="1:11" s="41" customFormat="1">
      <c r="A33" s="57"/>
      <c r="B33" s="58"/>
      <c r="C33" s="50">
        <f t="shared" si="2"/>
        <v>13975</v>
      </c>
      <c r="D33" s="56"/>
      <c r="E33" s="56"/>
      <c r="F33" s="56"/>
      <c r="G33" s="50"/>
      <c r="H33" s="50">
        <f t="shared" si="0"/>
        <v>0</v>
      </c>
      <c r="I33" s="50"/>
      <c r="J33" s="50">
        <f t="shared" si="1"/>
        <v>13975</v>
      </c>
      <c r="K33" s="56"/>
    </row>
    <row r="34" spans="1:11" s="41" customFormat="1">
      <c r="A34" s="57"/>
      <c r="B34" s="58"/>
      <c r="C34" s="50">
        <f t="shared" si="2"/>
        <v>13975</v>
      </c>
      <c r="D34" s="56"/>
      <c r="E34" s="56"/>
      <c r="F34" s="56"/>
      <c r="G34" s="50"/>
      <c r="H34" s="50">
        <f t="shared" si="0"/>
        <v>0</v>
      </c>
      <c r="I34" s="50"/>
      <c r="J34" s="50">
        <f t="shared" si="1"/>
        <v>13975</v>
      </c>
      <c r="K34" s="56"/>
    </row>
    <row r="35" spans="1:11" s="41" customFormat="1">
      <c r="A35" s="57"/>
      <c r="B35" s="58"/>
      <c r="C35" s="50">
        <f t="shared" si="2"/>
        <v>13975</v>
      </c>
      <c r="D35" s="56"/>
      <c r="E35" s="56"/>
      <c r="F35" s="56"/>
      <c r="G35" s="50"/>
      <c r="H35" s="50">
        <f t="shared" si="0"/>
        <v>0</v>
      </c>
      <c r="I35" s="50"/>
      <c r="J35" s="50">
        <f t="shared" si="1"/>
        <v>13975</v>
      </c>
      <c r="K35" s="56"/>
    </row>
    <row r="36" spans="1:11" s="41" customFormat="1">
      <c r="A36" s="57"/>
      <c r="B36" s="58"/>
      <c r="C36" s="50">
        <f t="shared" si="2"/>
        <v>13975</v>
      </c>
      <c r="D36" s="56"/>
      <c r="E36" s="56"/>
      <c r="F36" s="56"/>
      <c r="G36" s="50"/>
      <c r="H36" s="50">
        <f t="shared" si="0"/>
        <v>0</v>
      </c>
      <c r="I36" s="50"/>
      <c r="J36" s="50">
        <f t="shared" si="1"/>
        <v>13975</v>
      </c>
      <c r="K36" s="56"/>
    </row>
    <row r="37" spans="1:11" s="42" customFormat="1">
      <c r="A37" s="59"/>
      <c r="B37" s="58"/>
      <c r="C37" s="50">
        <f t="shared" si="2"/>
        <v>13975</v>
      </c>
      <c r="D37" s="56"/>
      <c r="E37" s="56"/>
      <c r="F37" s="56"/>
      <c r="G37" s="50"/>
      <c r="H37" s="50">
        <f t="shared" si="0"/>
        <v>0</v>
      </c>
      <c r="I37" s="63"/>
      <c r="J37" s="50">
        <f t="shared" si="1"/>
        <v>13975</v>
      </c>
      <c r="K37" s="64"/>
    </row>
    <row r="38" spans="1:11" s="42" customFormat="1">
      <c r="A38" s="59"/>
      <c r="B38" s="58"/>
      <c r="C38" s="50">
        <f t="shared" si="2"/>
        <v>13975</v>
      </c>
      <c r="D38" s="56"/>
      <c r="E38" s="56"/>
      <c r="F38" s="56"/>
      <c r="G38" s="50"/>
      <c r="H38" s="50">
        <f t="shared" si="0"/>
        <v>0</v>
      </c>
      <c r="I38" s="50"/>
      <c r="J38" s="50">
        <f t="shared" si="1"/>
        <v>13975</v>
      </c>
      <c r="K38" s="64"/>
    </row>
    <row r="39" spans="1:11" s="42" customFormat="1">
      <c r="A39" s="59"/>
      <c r="B39" s="58"/>
      <c r="C39" s="50">
        <f t="shared" si="2"/>
        <v>13975</v>
      </c>
      <c r="D39" s="56"/>
      <c r="E39" s="56"/>
      <c r="F39" s="60"/>
      <c r="G39" s="50"/>
      <c r="H39" s="50">
        <f t="shared" si="0"/>
        <v>0</v>
      </c>
      <c r="I39" s="50"/>
      <c r="J39" s="50">
        <f t="shared" si="1"/>
        <v>13975</v>
      </c>
      <c r="K39" s="64"/>
    </row>
    <row r="40" spans="1:11" s="42" customFormat="1">
      <c r="A40" s="59"/>
      <c r="B40" s="58"/>
      <c r="C40" s="50">
        <f t="shared" si="2"/>
        <v>13975</v>
      </c>
      <c r="D40" s="56"/>
      <c r="E40" s="56"/>
      <c r="F40" s="60"/>
      <c r="G40" s="50"/>
      <c r="H40" s="50">
        <f t="shared" si="0"/>
        <v>0</v>
      </c>
      <c r="I40" s="50"/>
      <c r="J40" s="50">
        <f t="shared" si="1"/>
        <v>13975</v>
      </c>
      <c r="K40" s="64"/>
    </row>
    <row r="41" spans="1:11" s="42" customFormat="1">
      <c r="A41" s="59"/>
      <c r="B41" s="58"/>
      <c r="C41" s="50">
        <f t="shared" si="2"/>
        <v>13975</v>
      </c>
      <c r="D41" s="56"/>
      <c r="E41" s="56"/>
      <c r="F41" s="56"/>
      <c r="G41" s="50"/>
      <c r="H41" s="50">
        <f t="shared" si="0"/>
        <v>0</v>
      </c>
      <c r="I41" s="50"/>
      <c r="J41" s="50">
        <f t="shared" si="1"/>
        <v>13975</v>
      </c>
      <c r="K41" s="64"/>
    </row>
    <row r="42" spans="1:11" s="42" customFormat="1">
      <c r="A42" s="59"/>
      <c r="B42" s="58"/>
      <c r="C42" s="50">
        <f t="shared" si="2"/>
        <v>13975</v>
      </c>
      <c r="D42" s="56"/>
      <c r="E42" s="56"/>
      <c r="F42" s="56"/>
      <c r="G42" s="50"/>
      <c r="H42" s="50">
        <f t="shared" si="0"/>
        <v>0</v>
      </c>
      <c r="I42" s="50"/>
      <c r="J42" s="50">
        <f t="shared" si="1"/>
        <v>13975</v>
      </c>
      <c r="K42" s="64"/>
    </row>
    <row r="43" spans="1:11" s="42" customFormat="1">
      <c r="A43" s="57"/>
      <c r="B43" s="58"/>
      <c r="C43" s="50">
        <f t="shared" ref="C43:C50" si="3">J42</f>
        <v>13975</v>
      </c>
      <c r="D43" s="56"/>
      <c r="E43" s="56"/>
      <c r="F43" s="56"/>
      <c r="G43" s="50"/>
      <c r="H43" s="50">
        <f t="shared" ref="H43:H50" si="4">F43*G43</f>
        <v>0</v>
      </c>
      <c r="I43" s="50"/>
      <c r="J43" s="50">
        <f t="shared" si="1"/>
        <v>13975</v>
      </c>
      <c r="K43" s="56"/>
    </row>
    <row r="44" spans="1:11" s="41" customFormat="1">
      <c r="A44" s="59"/>
      <c r="B44" s="58"/>
      <c r="C44" s="50">
        <f t="shared" si="3"/>
        <v>13975</v>
      </c>
      <c r="D44" s="56"/>
      <c r="E44" s="56"/>
      <c r="F44" s="56"/>
      <c r="G44" s="50"/>
      <c r="H44" s="50">
        <f t="shared" si="4"/>
        <v>0</v>
      </c>
      <c r="I44" s="63"/>
      <c r="J44" s="50">
        <f t="shared" si="1"/>
        <v>13975</v>
      </c>
      <c r="K44" s="64"/>
    </row>
    <row r="45" spans="1:11" s="41" customFormat="1">
      <c r="A45" s="59"/>
      <c r="B45" s="58"/>
      <c r="C45" s="50">
        <f t="shared" si="3"/>
        <v>13975</v>
      </c>
      <c r="D45" s="56"/>
      <c r="E45" s="56"/>
      <c r="F45" s="56"/>
      <c r="G45" s="50"/>
      <c r="H45" s="50">
        <f t="shared" si="4"/>
        <v>0</v>
      </c>
      <c r="I45" s="50"/>
      <c r="J45" s="50">
        <f t="shared" si="1"/>
        <v>13975</v>
      </c>
      <c r="K45" s="64"/>
    </row>
    <row r="46" spans="1:11" s="41" customFormat="1">
      <c r="A46" s="59"/>
      <c r="B46" s="58"/>
      <c r="C46" s="50">
        <f t="shared" si="3"/>
        <v>13975</v>
      </c>
      <c r="D46" s="56"/>
      <c r="E46" s="56"/>
      <c r="F46" s="56"/>
      <c r="G46" s="50"/>
      <c r="H46" s="50">
        <f t="shared" si="4"/>
        <v>0</v>
      </c>
      <c r="I46" s="50"/>
      <c r="J46" s="50">
        <f t="shared" si="1"/>
        <v>13975</v>
      </c>
      <c r="K46" s="64"/>
    </row>
    <row r="47" spans="1:11" s="41" customFormat="1">
      <c r="A47" s="59"/>
      <c r="B47" s="58"/>
      <c r="C47" s="50">
        <f t="shared" si="3"/>
        <v>13975</v>
      </c>
      <c r="D47" s="56"/>
      <c r="E47" s="56"/>
      <c r="F47" s="56"/>
      <c r="G47" s="50"/>
      <c r="H47" s="50">
        <f t="shared" si="4"/>
        <v>0</v>
      </c>
      <c r="I47" s="50"/>
      <c r="J47" s="50">
        <f t="shared" si="1"/>
        <v>13975</v>
      </c>
      <c r="K47" s="64"/>
    </row>
    <row r="48" spans="1:11" s="41" customFormat="1">
      <c r="A48" s="59"/>
      <c r="B48" s="58"/>
      <c r="C48" s="50">
        <f t="shared" si="3"/>
        <v>13975</v>
      </c>
      <c r="D48" s="56"/>
      <c r="E48" s="56"/>
      <c r="F48" s="56"/>
      <c r="G48" s="50"/>
      <c r="H48" s="50">
        <f t="shared" si="4"/>
        <v>0</v>
      </c>
      <c r="I48" s="50"/>
      <c r="J48" s="50">
        <f t="shared" si="1"/>
        <v>13975</v>
      </c>
      <c r="K48" s="64"/>
    </row>
    <row r="49" spans="1:11" s="41" customFormat="1">
      <c r="A49" s="59"/>
      <c r="B49" s="58"/>
      <c r="C49" s="50">
        <f t="shared" si="3"/>
        <v>13975</v>
      </c>
      <c r="D49" s="56"/>
      <c r="E49" s="56"/>
      <c r="F49" s="56"/>
      <c r="G49" s="50"/>
      <c r="H49" s="50">
        <f t="shared" si="4"/>
        <v>0</v>
      </c>
      <c r="I49" s="50"/>
      <c r="J49" s="50">
        <f t="shared" si="1"/>
        <v>13975</v>
      </c>
      <c r="K49" s="64"/>
    </row>
    <row r="50" spans="1:11" s="41" customFormat="1">
      <c r="A50" s="57"/>
      <c r="B50" s="58"/>
      <c r="C50" s="50">
        <f t="shared" si="3"/>
        <v>13975</v>
      </c>
      <c r="D50" s="56"/>
      <c r="E50" s="56"/>
      <c r="F50" s="56"/>
      <c r="G50" s="50"/>
      <c r="H50" s="50">
        <f t="shared" si="4"/>
        <v>0</v>
      </c>
      <c r="I50" s="50"/>
      <c r="J50" s="50">
        <f t="shared" si="1"/>
        <v>13975</v>
      </c>
      <c r="K50" s="56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13975</v>
      </c>
      <c r="I51" s="20">
        <f>SUM(I1:I50)</f>
        <v>0</v>
      </c>
      <c r="J51" s="20">
        <f>H51-I51</f>
        <v>13975</v>
      </c>
      <c r="K51" s="25"/>
    </row>
  </sheetData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A51" sqref="A51:IV51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"/>
  <sheetViews>
    <sheetView zoomScaleSheetLayoutView="100" workbookViewId="0">
      <selection activeCell="E24" sqref="E24"/>
    </sheetView>
  </sheetViews>
  <sheetFormatPr defaultRowHeight="14.25"/>
  <cols>
    <col min="1" max="1" width="9.25" style="4" customWidth="1"/>
    <col min="2" max="2" width="11.125" style="5" customWidth="1"/>
    <col min="3" max="3" width="12.875" style="6" customWidth="1"/>
    <col min="4" max="4" width="19.875" style="2" customWidth="1"/>
    <col min="5" max="5" width="6.875" style="2" customWidth="1"/>
    <col min="6" max="6" width="5.625" style="2" customWidth="1"/>
    <col min="7" max="7" width="10.25" style="6" customWidth="1"/>
    <col min="8" max="8" width="11.75" style="6" customWidth="1"/>
    <col min="9" max="9" width="11.375" style="6" customWidth="1"/>
    <col min="10" max="10" width="13" style="6" customWidth="1"/>
    <col min="11" max="11" width="14.25" style="7" customWidth="1"/>
    <col min="12" max="16384" width="9" style="34"/>
  </cols>
  <sheetData>
    <row r="1" spans="1:11" ht="20.25">
      <c r="A1" s="429" t="s">
        <v>865</v>
      </c>
      <c r="B1" s="472"/>
      <c r="C1" s="439"/>
      <c r="D1" s="429"/>
      <c r="E1" s="429"/>
      <c r="F1" s="429"/>
      <c r="G1" s="439"/>
      <c r="H1" s="439"/>
      <c r="I1" s="439"/>
      <c r="J1" s="439"/>
    </row>
    <row r="2" spans="1:11">
      <c r="A2" s="414" t="s">
        <v>1</v>
      </c>
      <c r="B2" s="410" t="s">
        <v>331</v>
      </c>
      <c r="C2" s="441" t="s">
        <v>356</v>
      </c>
      <c r="D2" s="408" t="s">
        <v>332</v>
      </c>
      <c r="E2" s="27" t="s">
        <v>333</v>
      </c>
      <c r="F2" s="406" t="s">
        <v>334</v>
      </c>
      <c r="G2" s="440"/>
      <c r="H2" s="440"/>
      <c r="I2" s="10" t="s">
        <v>329</v>
      </c>
      <c r="J2" s="441" t="s">
        <v>335</v>
      </c>
      <c r="K2" s="449" t="s">
        <v>396</v>
      </c>
    </row>
    <row r="3" spans="1:11">
      <c r="A3" s="415"/>
      <c r="B3" s="411"/>
      <c r="C3" s="442"/>
      <c r="D3" s="409"/>
      <c r="E3" s="29"/>
      <c r="F3" s="11" t="s">
        <v>336</v>
      </c>
      <c r="G3" s="10" t="s">
        <v>337</v>
      </c>
      <c r="H3" s="10" t="s">
        <v>338</v>
      </c>
      <c r="I3" s="10" t="s">
        <v>338</v>
      </c>
      <c r="J3" s="442"/>
      <c r="K3" s="449"/>
    </row>
    <row r="4" spans="1:11">
      <c r="A4" s="37">
        <v>10697</v>
      </c>
      <c r="B4" s="38">
        <v>44280</v>
      </c>
      <c r="C4" s="10"/>
      <c r="D4" s="8" t="s">
        <v>510</v>
      </c>
      <c r="E4" s="8">
        <v>20</v>
      </c>
      <c r="F4" s="11">
        <v>5</v>
      </c>
      <c r="G4" s="10">
        <v>50</v>
      </c>
      <c r="H4" s="10">
        <f>F4*G4</f>
        <v>250</v>
      </c>
      <c r="I4" s="10"/>
      <c r="J4" s="10">
        <f>C4+H4-I4</f>
        <v>250</v>
      </c>
      <c r="K4" s="23" t="s">
        <v>866</v>
      </c>
    </row>
    <row r="5" spans="1:11">
      <c r="A5" s="37">
        <v>10697</v>
      </c>
      <c r="B5" s="38">
        <v>44280</v>
      </c>
      <c r="C5" s="10">
        <f>J4</f>
        <v>250</v>
      </c>
      <c r="D5" s="34" t="s">
        <v>867</v>
      </c>
      <c r="E5" s="8">
        <v>20</v>
      </c>
      <c r="F5" s="11">
        <v>6</v>
      </c>
      <c r="G5" s="10">
        <v>50</v>
      </c>
      <c r="H5" s="10">
        <f>F5*G5</f>
        <v>300</v>
      </c>
      <c r="I5" s="10"/>
      <c r="J5" s="10">
        <f>C5+H5-I5</f>
        <v>550</v>
      </c>
      <c r="K5" s="23" t="s">
        <v>443</v>
      </c>
    </row>
    <row r="6" spans="1:11">
      <c r="A6" s="37">
        <v>10825</v>
      </c>
      <c r="B6" s="38">
        <v>44352</v>
      </c>
      <c r="C6" s="10">
        <f>J5</f>
        <v>550</v>
      </c>
      <c r="D6" s="8" t="s">
        <v>510</v>
      </c>
      <c r="E6" s="8">
        <v>18</v>
      </c>
      <c r="F6" s="11">
        <v>22</v>
      </c>
      <c r="G6" s="10">
        <v>50</v>
      </c>
      <c r="H6" s="10">
        <f>F6*G6</f>
        <v>1100</v>
      </c>
      <c r="I6" s="10"/>
      <c r="J6" s="10">
        <f>C6+H6-I6</f>
        <v>1650</v>
      </c>
      <c r="K6" s="23" t="s">
        <v>868</v>
      </c>
    </row>
    <row r="7" spans="1:11">
      <c r="A7" s="37"/>
      <c r="B7" s="38"/>
      <c r="C7" s="10">
        <f t="shared" ref="C7:C18" si="0">J6</f>
        <v>1650</v>
      </c>
      <c r="D7" s="8" t="s">
        <v>511</v>
      </c>
      <c r="E7" s="8"/>
      <c r="F7" s="11"/>
      <c r="G7" s="10"/>
      <c r="H7" s="10">
        <v>-100</v>
      </c>
      <c r="I7" s="10"/>
      <c r="J7" s="10">
        <f t="shared" ref="J7:J15" si="1">C7+H7-I7</f>
        <v>1550</v>
      </c>
      <c r="K7" s="23"/>
    </row>
    <row r="8" spans="1:11">
      <c r="A8" s="37"/>
      <c r="B8" s="38">
        <v>44354</v>
      </c>
      <c r="C8" s="10">
        <f t="shared" si="0"/>
        <v>1550</v>
      </c>
      <c r="D8" s="8" t="s">
        <v>741</v>
      </c>
      <c r="E8" s="8"/>
      <c r="F8" s="11"/>
      <c r="G8" s="10"/>
      <c r="H8" s="10">
        <f>F8*G8</f>
        <v>0</v>
      </c>
      <c r="I8" s="10">
        <v>1500</v>
      </c>
      <c r="J8" s="10">
        <f t="shared" si="1"/>
        <v>50</v>
      </c>
      <c r="K8" s="23"/>
    </row>
    <row r="9" spans="1:11">
      <c r="A9" s="8"/>
      <c r="B9" s="9"/>
      <c r="C9" s="10">
        <f t="shared" si="0"/>
        <v>50</v>
      </c>
      <c r="D9" s="8" t="s">
        <v>597</v>
      </c>
      <c r="E9" s="8"/>
      <c r="F9" s="11"/>
      <c r="G9" s="10"/>
      <c r="H9" s="10">
        <v>-50</v>
      </c>
      <c r="I9" s="10"/>
      <c r="J9" s="10">
        <f t="shared" si="1"/>
        <v>0</v>
      </c>
      <c r="K9" s="23"/>
    </row>
    <row r="10" spans="1:11">
      <c r="A10" s="39">
        <v>10924</v>
      </c>
      <c r="B10" s="12">
        <v>44412</v>
      </c>
      <c r="C10" s="10">
        <f t="shared" si="0"/>
        <v>0</v>
      </c>
      <c r="D10" s="8" t="s">
        <v>440</v>
      </c>
      <c r="E10" s="8">
        <v>18</v>
      </c>
      <c r="F10" s="11">
        <v>22</v>
      </c>
      <c r="G10" s="10">
        <v>50</v>
      </c>
      <c r="H10" s="10">
        <f>F10*G10</f>
        <v>1100</v>
      </c>
      <c r="I10" s="10"/>
      <c r="J10" s="10">
        <f t="shared" si="1"/>
        <v>1100</v>
      </c>
      <c r="K10" s="23" t="s">
        <v>869</v>
      </c>
    </row>
    <row r="11" spans="1:11">
      <c r="A11" s="39"/>
      <c r="B11" s="12"/>
      <c r="C11" s="10">
        <f t="shared" si="0"/>
        <v>1100</v>
      </c>
      <c r="D11" s="8" t="s">
        <v>511</v>
      </c>
      <c r="E11" s="8"/>
      <c r="F11" s="11"/>
      <c r="G11" s="10"/>
      <c r="H11" s="10">
        <v>-100</v>
      </c>
      <c r="I11" s="10"/>
      <c r="J11" s="10">
        <f t="shared" si="1"/>
        <v>1000</v>
      </c>
      <c r="K11" s="23"/>
    </row>
    <row r="12" spans="1:11">
      <c r="A12" s="39"/>
      <c r="B12" s="12"/>
      <c r="C12" s="10">
        <f t="shared" si="0"/>
        <v>1000</v>
      </c>
      <c r="D12" s="8"/>
      <c r="E12" s="8"/>
      <c r="F12" s="11"/>
      <c r="G12" s="10"/>
      <c r="H12" s="10">
        <f>F12*G12</f>
        <v>0</v>
      </c>
      <c r="I12" s="10"/>
      <c r="J12" s="10">
        <f t="shared" si="1"/>
        <v>1000</v>
      </c>
      <c r="K12" s="23"/>
    </row>
    <row r="13" spans="1:11">
      <c r="A13" s="39"/>
      <c r="B13" s="12"/>
      <c r="C13" s="10">
        <f t="shared" si="0"/>
        <v>1000</v>
      </c>
      <c r="D13" s="8"/>
      <c r="E13" s="8"/>
      <c r="F13" s="11"/>
      <c r="G13" s="10"/>
      <c r="H13" s="10">
        <f t="shared" ref="H13:H18" si="2">F13*G13</f>
        <v>0</v>
      </c>
      <c r="I13" s="10"/>
      <c r="J13" s="10">
        <f t="shared" si="1"/>
        <v>1000</v>
      </c>
      <c r="K13" s="23"/>
    </row>
    <row r="14" spans="1:11">
      <c r="A14" s="39"/>
      <c r="B14" s="12"/>
      <c r="C14" s="10">
        <f t="shared" si="0"/>
        <v>1000</v>
      </c>
      <c r="D14" s="8"/>
      <c r="E14" s="8"/>
      <c r="F14" s="11"/>
      <c r="G14" s="10"/>
      <c r="H14" s="10">
        <f t="shared" si="2"/>
        <v>0</v>
      </c>
      <c r="I14" s="10"/>
      <c r="J14" s="10">
        <f t="shared" si="1"/>
        <v>1000</v>
      </c>
      <c r="K14" s="23"/>
    </row>
    <row r="15" spans="1:11">
      <c r="A15" s="39"/>
      <c r="B15" s="12"/>
      <c r="C15" s="10">
        <f t="shared" si="0"/>
        <v>1000</v>
      </c>
      <c r="E15" s="8"/>
      <c r="F15" s="11"/>
      <c r="G15" s="10"/>
      <c r="H15" s="10">
        <f t="shared" si="2"/>
        <v>0</v>
      </c>
      <c r="I15" s="10"/>
      <c r="J15" s="10">
        <f t="shared" si="1"/>
        <v>1000</v>
      </c>
      <c r="K15" s="23"/>
    </row>
    <row r="16" spans="1:11">
      <c r="A16" s="39"/>
      <c r="B16" s="12"/>
      <c r="C16" s="10">
        <f t="shared" si="0"/>
        <v>1000</v>
      </c>
      <c r="E16" s="8"/>
      <c r="F16" s="11"/>
      <c r="G16" s="10"/>
      <c r="H16" s="10">
        <f t="shared" si="2"/>
        <v>0</v>
      </c>
      <c r="I16" s="10"/>
      <c r="J16" s="10">
        <f t="shared" ref="J16:J26" si="3">C16+H16-I16</f>
        <v>1000</v>
      </c>
      <c r="K16" s="23"/>
    </row>
    <row r="17" spans="1:15">
      <c r="A17" s="39"/>
      <c r="B17" s="12"/>
      <c r="C17" s="10">
        <f t="shared" si="0"/>
        <v>1000</v>
      </c>
      <c r="D17" s="8"/>
      <c r="E17" s="8"/>
      <c r="F17" s="11"/>
      <c r="G17" s="10"/>
      <c r="H17" s="10">
        <f t="shared" si="2"/>
        <v>0</v>
      </c>
      <c r="I17" s="10"/>
      <c r="J17" s="10">
        <f t="shared" si="3"/>
        <v>1000</v>
      </c>
      <c r="K17" s="23"/>
    </row>
    <row r="18" spans="1:15">
      <c r="A18" s="39"/>
      <c r="B18" s="12"/>
      <c r="C18" s="10">
        <f t="shared" si="0"/>
        <v>1000</v>
      </c>
      <c r="D18" s="8"/>
      <c r="E18" s="8"/>
      <c r="F18" s="11"/>
      <c r="G18" s="10"/>
      <c r="H18" s="10">
        <f t="shared" si="2"/>
        <v>0</v>
      </c>
      <c r="I18" s="10"/>
      <c r="J18" s="10">
        <f t="shared" si="3"/>
        <v>1000</v>
      </c>
      <c r="K18" s="23"/>
    </row>
    <row r="19" spans="1:15">
      <c r="A19" s="39"/>
      <c r="B19" s="12"/>
      <c r="C19" s="10">
        <f t="shared" ref="C19:C26" si="4">J18</f>
        <v>1000</v>
      </c>
      <c r="D19" s="8"/>
      <c r="E19" s="8"/>
      <c r="F19" s="11"/>
      <c r="G19" s="10"/>
      <c r="H19" s="10">
        <f t="shared" ref="H19:H26" si="5">F19*G19</f>
        <v>0</v>
      </c>
      <c r="I19" s="10"/>
      <c r="J19" s="10">
        <f t="shared" si="3"/>
        <v>1000</v>
      </c>
      <c r="K19" s="23"/>
      <c r="O19" s="40"/>
    </row>
    <row r="20" spans="1:15">
      <c r="A20" s="39"/>
      <c r="B20" s="12"/>
      <c r="C20" s="10">
        <f t="shared" si="4"/>
        <v>1000</v>
      </c>
      <c r="D20" s="8"/>
      <c r="E20" s="8"/>
      <c r="F20" s="11"/>
      <c r="G20" s="10"/>
      <c r="H20" s="10">
        <f t="shared" si="5"/>
        <v>0</v>
      </c>
      <c r="I20" s="10"/>
      <c r="J20" s="10">
        <f t="shared" si="3"/>
        <v>1000</v>
      </c>
      <c r="K20" s="23"/>
    </row>
    <row r="21" spans="1:15">
      <c r="A21" s="39"/>
      <c r="B21" s="12"/>
      <c r="C21" s="10">
        <f t="shared" si="4"/>
        <v>1000</v>
      </c>
      <c r="D21" s="8"/>
      <c r="E21" s="8"/>
      <c r="F21" s="11"/>
      <c r="G21" s="10"/>
      <c r="H21" s="10">
        <f t="shared" si="5"/>
        <v>0</v>
      </c>
      <c r="I21" s="10"/>
      <c r="J21" s="10">
        <f t="shared" si="3"/>
        <v>1000</v>
      </c>
      <c r="K21" s="23"/>
    </row>
    <row r="22" spans="1:15">
      <c r="A22" s="39"/>
      <c r="B22" s="12"/>
      <c r="C22" s="10">
        <f t="shared" si="4"/>
        <v>1000</v>
      </c>
      <c r="D22" s="8"/>
      <c r="E22" s="8"/>
      <c r="F22" s="11"/>
      <c r="G22" s="10"/>
      <c r="H22" s="10">
        <f t="shared" si="5"/>
        <v>0</v>
      </c>
      <c r="I22" s="10"/>
      <c r="J22" s="10">
        <f t="shared" si="3"/>
        <v>1000</v>
      </c>
      <c r="K22" s="23"/>
    </row>
    <row r="23" spans="1:15">
      <c r="A23" s="39"/>
      <c r="B23" s="12"/>
      <c r="C23" s="10">
        <f t="shared" si="4"/>
        <v>1000</v>
      </c>
      <c r="D23" s="8"/>
      <c r="E23" s="8"/>
      <c r="F23" s="11"/>
      <c r="G23" s="10"/>
      <c r="H23" s="10">
        <f t="shared" si="5"/>
        <v>0</v>
      </c>
      <c r="I23" s="10"/>
      <c r="J23" s="10">
        <f t="shared" si="3"/>
        <v>1000</v>
      </c>
      <c r="K23" s="23"/>
    </row>
    <row r="24" spans="1:15">
      <c r="A24" s="39"/>
      <c r="B24" s="12"/>
      <c r="C24" s="10">
        <f t="shared" si="4"/>
        <v>1000</v>
      </c>
      <c r="D24" s="8"/>
      <c r="E24" s="8"/>
      <c r="F24" s="11"/>
      <c r="G24" s="10"/>
      <c r="H24" s="10">
        <f t="shared" si="5"/>
        <v>0</v>
      </c>
      <c r="I24" s="10"/>
      <c r="J24" s="10">
        <f t="shared" si="3"/>
        <v>1000</v>
      </c>
      <c r="K24" s="23"/>
    </row>
    <row r="25" spans="1:15">
      <c r="A25" s="39"/>
      <c r="B25" s="12"/>
      <c r="C25" s="10">
        <f t="shared" si="4"/>
        <v>1000</v>
      </c>
      <c r="D25" s="8"/>
      <c r="E25" s="8"/>
      <c r="F25" s="11"/>
      <c r="G25" s="10"/>
      <c r="H25" s="10">
        <f t="shared" si="5"/>
        <v>0</v>
      </c>
      <c r="I25" s="10"/>
      <c r="J25" s="10">
        <f t="shared" si="3"/>
        <v>1000</v>
      </c>
      <c r="K25" s="23"/>
    </row>
    <row r="26" spans="1:15">
      <c r="A26" s="39"/>
      <c r="B26" s="12"/>
      <c r="C26" s="10">
        <f t="shared" si="4"/>
        <v>1000</v>
      </c>
      <c r="D26" s="8"/>
      <c r="E26" s="11"/>
      <c r="F26" s="11"/>
      <c r="G26" s="10"/>
      <c r="H26" s="10">
        <f t="shared" si="5"/>
        <v>0</v>
      </c>
      <c r="I26" s="10"/>
      <c r="J26" s="10">
        <f t="shared" si="3"/>
        <v>1000</v>
      </c>
      <c r="K26" s="23"/>
    </row>
    <row r="27" spans="1:15">
      <c r="A27" s="39"/>
      <c r="B27" s="12"/>
      <c r="C27" s="10">
        <f t="shared" ref="C27:C50" si="6">J26</f>
        <v>1000</v>
      </c>
      <c r="D27" s="8"/>
      <c r="E27" s="8"/>
      <c r="F27" s="11"/>
      <c r="G27" s="10"/>
      <c r="H27" s="10">
        <f t="shared" ref="H27:H50" si="7">F27*G27</f>
        <v>0</v>
      </c>
      <c r="I27" s="10"/>
      <c r="J27" s="10">
        <f t="shared" ref="J27:J50" si="8">C27+H27-I27</f>
        <v>1000</v>
      </c>
      <c r="K27" s="23"/>
    </row>
    <row r="28" spans="1:15">
      <c r="A28" s="39"/>
      <c r="B28" s="12"/>
      <c r="C28" s="10">
        <f t="shared" si="6"/>
        <v>1000</v>
      </c>
      <c r="D28" s="8"/>
      <c r="E28" s="8"/>
      <c r="F28" s="11"/>
      <c r="G28" s="10"/>
      <c r="H28" s="10">
        <f t="shared" si="7"/>
        <v>0</v>
      </c>
      <c r="I28" s="10"/>
      <c r="J28" s="10">
        <f t="shared" si="8"/>
        <v>1000</v>
      </c>
      <c r="K28" s="23"/>
    </row>
    <row r="29" spans="1:15">
      <c r="A29" s="39"/>
      <c r="B29" s="12"/>
      <c r="C29" s="10">
        <f t="shared" si="6"/>
        <v>1000</v>
      </c>
      <c r="D29" s="8"/>
      <c r="E29" s="8"/>
      <c r="F29" s="11"/>
      <c r="G29" s="10"/>
      <c r="H29" s="10">
        <f t="shared" si="7"/>
        <v>0</v>
      </c>
      <c r="I29" s="10"/>
      <c r="J29" s="10">
        <f t="shared" si="8"/>
        <v>1000</v>
      </c>
      <c r="K29" s="23"/>
    </row>
    <row r="30" spans="1:15">
      <c r="A30" s="39"/>
      <c r="B30" s="12"/>
      <c r="C30" s="10">
        <f t="shared" si="6"/>
        <v>1000</v>
      </c>
      <c r="D30" s="8"/>
      <c r="E30" s="8"/>
      <c r="F30" s="11"/>
      <c r="G30" s="10"/>
      <c r="H30" s="10">
        <f t="shared" si="7"/>
        <v>0</v>
      </c>
      <c r="I30" s="10"/>
      <c r="J30" s="10">
        <f t="shared" si="8"/>
        <v>1000</v>
      </c>
      <c r="K30" s="23"/>
    </row>
    <row r="31" spans="1:15">
      <c r="A31" s="39"/>
      <c r="B31" s="12"/>
      <c r="C31" s="10">
        <f t="shared" si="6"/>
        <v>1000</v>
      </c>
      <c r="D31" s="8"/>
      <c r="E31" s="8"/>
      <c r="F31" s="11"/>
      <c r="G31" s="10"/>
      <c r="H31" s="10">
        <f t="shared" si="7"/>
        <v>0</v>
      </c>
      <c r="I31" s="10"/>
      <c r="J31" s="10">
        <f t="shared" si="8"/>
        <v>1000</v>
      </c>
      <c r="K31" s="23"/>
    </row>
    <row r="32" spans="1:15">
      <c r="A32" s="39"/>
      <c r="B32" s="12"/>
      <c r="C32" s="10">
        <f t="shared" si="6"/>
        <v>1000</v>
      </c>
      <c r="D32" s="8"/>
      <c r="E32" s="11"/>
      <c r="F32" s="11"/>
      <c r="G32" s="10"/>
      <c r="H32" s="10">
        <f t="shared" si="7"/>
        <v>0</v>
      </c>
      <c r="I32" s="10"/>
      <c r="J32" s="10">
        <f t="shared" si="8"/>
        <v>1000</v>
      </c>
      <c r="K32" s="23"/>
    </row>
    <row r="33" spans="1:11">
      <c r="A33" s="39"/>
      <c r="B33" s="12"/>
      <c r="C33" s="10">
        <f t="shared" si="6"/>
        <v>1000</v>
      </c>
      <c r="D33" s="8"/>
      <c r="E33" s="8"/>
      <c r="F33" s="11"/>
      <c r="G33" s="10"/>
      <c r="H33" s="10">
        <f t="shared" si="7"/>
        <v>0</v>
      </c>
      <c r="I33" s="10"/>
      <c r="J33" s="10">
        <f t="shared" si="8"/>
        <v>1000</v>
      </c>
      <c r="K33" s="23"/>
    </row>
    <row r="34" spans="1:11">
      <c r="A34" s="39"/>
      <c r="B34" s="12"/>
      <c r="C34" s="10">
        <f t="shared" si="6"/>
        <v>1000</v>
      </c>
      <c r="D34" s="8"/>
      <c r="E34" s="8"/>
      <c r="F34" s="11"/>
      <c r="G34" s="10"/>
      <c r="H34" s="10">
        <f t="shared" si="7"/>
        <v>0</v>
      </c>
      <c r="I34" s="10"/>
      <c r="J34" s="10">
        <f t="shared" si="8"/>
        <v>1000</v>
      </c>
      <c r="K34" s="23"/>
    </row>
    <row r="35" spans="1:11">
      <c r="A35" s="39"/>
      <c r="B35" s="12"/>
      <c r="C35" s="10">
        <f t="shared" si="6"/>
        <v>1000</v>
      </c>
      <c r="D35" s="8"/>
      <c r="E35" s="8"/>
      <c r="F35" s="11"/>
      <c r="G35" s="10"/>
      <c r="H35" s="10">
        <f t="shared" si="7"/>
        <v>0</v>
      </c>
      <c r="I35" s="10"/>
      <c r="J35" s="10">
        <f t="shared" si="8"/>
        <v>1000</v>
      </c>
      <c r="K35" s="23"/>
    </row>
    <row r="36" spans="1:11">
      <c r="A36" s="39"/>
      <c r="B36" s="12"/>
      <c r="C36" s="10">
        <f t="shared" si="6"/>
        <v>1000</v>
      </c>
      <c r="D36" s="8"/>
      <c r="E36" s="8"/>
      <c r="F36" s="11"/>
      <c r="G36" s="10"/>
      <c r="H36" s="10">
        <f t="shared" si="7"/>
        <v>0</v>
      </c>
      <c r="I36" s="10"/>
      <c r="J36" s="10">
        <f t="shared" si="8"/>
        <v>1000</v>
      </c>
      <c r="K36" s="23"/>
    </row>
    <row r="37" spans="1:11">
      <c r="A37" s="39"/>
      <c r="B37" s="12"/>
      <c r="C37" s="10">
        <f t="shared" si="6"/>
        <v>1000</v>
      </c>
      <c r="D37" s="8"/>
      <c r="E37" s="8"/>
      <c r="F37" s="11"/>
      <c r="G37" s="10"/>
      <c r="H37" s="10">
        <f t="shared" si="7"/>
        <v>0</v>
      </c>
      <c r="I37" s="10"/>
      <c r="J37" s="10">
        <f t="shared" si="8"/>
        <v>1000</v>
      </c>
      <c r="K37" s="23"/>
    </row>
    <row r="38" spans="1:11">
      <c r="A38" s="39"/>
      <c r="B38" s="12"/>
      <c r="C38" s="10">
        <f t="shared" si="6"/>
        <v>1000</v>
      </c>
      <c r="D38" s="8"/>
      <c r="E38" s="11"/>
      <c r="F38" s="11"/>
      <c r="G38" s="10"/>
      <c r="H38" s="10">
        <f t="shared" si="7"/>
        <v>0</v>
      </c>
      <c r="I38" s="10"/>
      <c r="J38" s="10">
        <f t="shared" si="8"/>
        <v>1000</v>
      </c>
      <c r="K38" s="23"/>
    </row>
    <row r="39" spans="1:11">
      <c r="A39" s="39"/>
      <c r="B39" s="12"/>
      <c r="C39" s="10">
        <f t="shared" si="6"/>
        <v>1000</v>
      </c>
      <c r="D39" s="8"/>
      <c r="E39" s="8"/>
      <c r="F39" s="11"/>
      <c r="G39" s="10"/>
      <c r="H39" s="10">
        <f t="shared" si="7"/>
        <v>0</v>
      </c>
      <c r="I39" s="10"/>
      <c r="J39" s="10">
        <f t="shared" si="8"/>
        <v>1000</v>
      </c>
      <c r="K39" s="23"/>
    </row>
    <row r="40" spans="1:11">
      <c r="A40" s="39"/>
      <c r="B40" s="12"/>
      <c r="C40" s="10">
        <f t="shared" si="6"/>
        <v>1000</v>
      </c>
      <c r="D40" s="8"/>
      <c r="E40" s="8"/>
      <c r="F40" s="11"/>
      <c r="G40" s="10"/>
      <c r="H40" s="10">
        <f t="shared" si="7"/>
        <v>0</v>
      </c>
      <c r="I40" s="10"/>
      <c r="J40" s="10">
        <f t="shared" si="8"/>
        <v>1000</v>
      </c>
      <c r="K40" s="23"/>
    </row>
    <row r="41" spans="1:11">
      <c r="A41" s="39"/>
      <c r="B41" s="12"/>
      <c r="C41" s="10">
        <f t="shared" si="6"/>
        <v>1000</v>
      </c>
      <c r="D41" s="8"/>
      <c r="E41" s="8"/>
      <c r="F41" s="11"/>
      <c r="G41" s="10"/>
      <c r="H41" s="10">
        <f t="shared" si="7"/>
        <v>0</v>
      </c>
      <c r="I41" s="10"/>
      <c r="J41" s="10">
        <f t="shared" si="8"/>
        <v>1000</v>
      </c>
      <c r="K41" s="23"/>
    </row>
    <row r="42" spans="1:11">
      <c r="A42" s="39"/>
      <c r="B42" s="12"/>
      <c r="C42" s="10">
        <f t="shared" si="6"/>
        <v>1000</v>
      </c>
      <c r="D42" s="8"/>
      <c r="E42" s="8"/>
      <c r="F42" s="11"/>
      <c r="G42" s="10"/>
      <c r="H42" s="10">
        <f t="shared" si="7"/>
        <v>0</v>
      </c>
      <c r="I42" s="10"/>
      <c r="J42" s="10">
        <f t="shared" si="8"/>
        <v>1000</v>
      </c>
      <c r="K42" s="23"/>
    </row>
    <row r="43" spans="1:11">
      <c r="A43" s="39"/>
      <c r="B43" s="12"/>
      <c r="C43" s="10">
        <f t="shared" si="6"/>
        <v>1000</v>
      </c>
      <c r="D43" s="8"/>
      <c r="E43" s="8"/>
      <c r="F43" s="11"/>
      <c r="G43" s="10"/>
      <c r="H43" s="10">
        <f t="shared" si="7"/>
        <v>0</v>
      </c>
      <c r="I43" s="10"/>
      <c r="J43" s="10">
        <f t="shared" si="8"/>
        <v>1000</v>
      </c>
      <c r="K43" s="23"/>
    </row>
    <row r="44" spans="1:11">
      <c r="A44" s="39"/>
      <c r="B44" s="12"/>
      <c r="C44" s="10">
        <f t="shared" si="6"/>
        <v>1000</v>
      </c>
      <c r="D44" s="8"/>
      <c r="E44" s="11"/>
      <c r="F44" s="11"/>
      <c r="G44" s="10"/>
      <c r="H44" s="10">
        <f t="shared" si="7"/>
        <v>0</v>
      </c>
      <c r="I44" s="10"/>
      <c r="J44" s="10">
        <f t="shared" si="8"/>
        <v>1000</v>
      </c>
      <c r="K44" s="23"/>
    </row>
    <row r="45" spans="1:11">
      <c r="A45" s="39"/>
      <c r="B45" s="12"/>
      <c r="C45" s="10">
        <f t="shared" si="6"/>
        <v>1000</v>
      </c>
      <c r="D45" s="8"/>
      <c r="E45" s="8"/>
      <c r="F45" s="11"/>
      <c r="G45" s="10"/>
      <c r="H45" s="10">
        <f t="shared" si="7"/>
        <v>0</v>
      </c>
      <c r="I45" s="10"/>
      <c r="J45" s="10">
        <f t="shared" si="8"/>
        <v>1000</v>
      </c>
      <c r="K45" s="23"/>
    </row>
    <row r="46" spans="1:11">
      <c r="A46" s="39"/>
      <c r="B46" s="12"/>
      <c r="C46" s="10">
        <f t="shared" si="6"/>
        <v>1000</v>
      </c>
      <c r="D46" s="8"/>
      <c r="E46" s="8"/>
      <c r="F46" s="11"/>
      <c r="G46" s="10"/>
      <c r="H46" s="10">
        <f t="shared" si="7"/>
        <v>0</v>
      </c>
      <c r="I46" s="10"/>
      <c r="J46" s="10">
        <f t="shared" si="8"/>
        <v>1000</v>
      </c>
      <c r="K46" s="23"/>
    </row>
    <row r="47" spans="1:11">
      <c r="A47" s="39"/>
      <c r="B47" s="12"/>
      <c r="C47" s="10">
        <f t="shared" si="6"/>
        <v>1000</v>
      </c>
      <c r="D47" s="8"/>
      <c r="E47" s="8"/>
      <c r="F47" s="11"/>
      <c r="G47" s="10"/>
      <c r="H47" s="10">
        <f t="shared" si="7"/>
        <v>0</v>
      </c>
      <c r="I47" s="10"/>
      <c r="J47" s="10">
        <f t="shared" si="8"/>
        <v>1000</v>
      </c>
      <c r="K47" s="23"/>
    </row>
    <row r="48" spans="1:11">
      <c r="A48" s="39"/>
      <c r="B48" s="12"/>
      <c r="C48" s="10">
        <f t="shared" si="6"/>
        <v>1000</v>
      </c>
      <c r="D48" s="8"/>
      <c r="E48" s="8"/>
      <c r="F48" s="11"/>
      <c r="G48" s="10"/>
      <c r="H48" s="10">
        <f t="shared" si="7"/>
        <v>0</v>
      </c>
      <c r="I48" s="10"/>
      <c r="J48" s="10">
        <f t="shared" si="8"/>
        <v>1000</v>
      </c>
      <c r="K48" s="23"/>
    </row>
    <row r="49" spans="1:11">
      <c r="A49" s="39"/>
      <c r="B49" s="12"/>
      <c r="C49" s="10">
        <f t="shared" si="6"/>
        <v>1000</v>
      </c>
      <c r="D49" s="8"/>
      <c r="E49" s="8"/>
      <c r="F49" s="11"/>
      <c r="G49" s="10"/>
      <c r="H49" s="10">
        <f t="shared" si="7"/>
        <v>0</v>
      </c>
      <c r="I49" s="10"/>
      <c r="J49" s="10">
        <f t="shared" si="8"/>
        <v>1000</v>
      </c>
      <c r="K49" s="23"/>
    </row>
    <row r="50" spans="1:11">
      <c r="A50" s="39"/>
      <c r="B50" s="12"/>
      <c r="C50" s="10">
        <f t="shared" si="6"/>
        <v>1000</v>
      </c>
      <c r="D50" s="8"/>
      <c r="E50" s="11"/>
      <c r="F50" s="11"/>
      <c r="G50" s="10"/>
      <c r="H50" s="10">
        <f t="shared" si="7"/>
        <v>0</v>
      </c>
      <c r="I50" s="10"/>
      <c r="J50" s="10">
        <f t="shared" si="8"/>
        <v>1000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2500</v>
      </c>
      <c r="I51" s="20">
        <f>SUM(I1:I50)</f>
        <v>1500</v>
      </c>
      <c r="J51" s="20">
        <f>H51-I51</f>
        <v>1000</v>
      </c>
      <c r="K51" s="25"/>
    </row>
  </sheetData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I43" sqref="I43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L48" sqref="L48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J23" sqref="J23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R34" sqref="R34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U12" sqref="U12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pane ySplit="3" topLeftCell="A4" activePane="bottomLeft" state="frozen"/>
      <selection pane="bottomLeft" activeCell="A51" sqref="A51:IV51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topLeftCell="A23" zoomScaleSheetLayoutView="100" workbookViewId="0">
      <selection activeCell="A51" sqref="A51:IV51"/>
    </sheetView>
  </sheetViews>
  <sheetFormatPr defaultRowHeight="14.25"/>
  <cols>
    <col min="1" max="1" width="15.875" style="2" customWidth="1"/>
    <col min="2" max="2" width="10.375" style="5" customWidth="1"/>
    <col min="3" max="3" width="13.125" style="30" customWidth="1"/>
    <col min="4" max="4" width="19.625" style="2" customWidth="1"/>
    <col min="5" max="5" width="7.25" style="2" customWidth="1"/>
    <col min="6" max="6" width="9" style="2" customWidth="1"/>
    <col min="7" max="7" width="9" style="30" customWidth="1"/>
    <col min="8" max="8" width="12.625" style="30" customWidth="1"/>
    <col min="9" max="9" width="9" style="30" customWidth="1"/>
    <col min="10" max="10" width="15.375" style="30" customWidth="1"/>
    <col min="11" max="11" width="9.75" style="7" customWidth="1"/>
    <col min="12" max="12" width="25" style="7" customWidth="1"/>
    <col min="13" max="13" width="11.875" style="7" customWidth="1"/>
    <col min="14" max="16384" width="9" style="7"/>
  </cols>
  <sheetData>
    <row r="1" spans="1:11" ht="33.75" customHeight="1">
      <c r="A1" s="429" t="s">
        <v>870</v>
      </c>
      <c r="B1" s="472"/>
      <c r="C1" s="456"/>
      <c r="D1" s="429"/>
      <c r="E1" s="429"/>
      <c r="F1" s="429"/>
      <c r="G1" s="456"/>
      <c r="H1" s="456"/>
      <c r="I1" s="456"/>
      <c r="J1" s="456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 t="s">
        <v>871</v>
      </c>
      <c r="B4" s="12">
        <v>44344</v>
      </c>
      <c r="C4" s="10">
        <v>0</v>
      </c>
      <c r="D4" s="8" t="s">
        <v>510</v>
      </c>
      <c r="E4" s="11">
        <v>25</v>
      </c>
      <c r="F4" s="11">
        <v>30</v>
      </c>
      <c r="G4" s="10">
        <v>65</v>
      </c>
      <c r="H4" s="10">
        <f t="shared" ref="H4:H50" si="0">F4*G4</f>
        <v>1950</v>
      </c>
      <c r="I4" s="22"/>
      <c r="J4" s="10">
        <f t="shared" ref="J4:J50" si="1">C4+H4-I4</f>
        <v>1950</v>
      </c>
      <c r="K4" s="23" t="s">
        <v>527</v>
      </c>
    </row>
    <row r="5" spans="1:11">
      <c r="A5" s="8" t="s">
        <v>872</v>
      </c>
      <c r="B5" s="12">
        <v>44347</v>
      </c>
      <c r="C5" s="10">
        <f t="shared" ref="C5:C50" si="2">J4</f>
        <v>1950</v>
      </c>
      <c r="D5" s="8" t="s">
        <v>510</v>
      </c>
      <c r="E5" s="11">
        <v>25</v>
      </c>
      <c r="F5" s="11">
        <v>10</v>
      </c>
      <c r="G5" s="10">
        <v>65</v>
      </c>
      <c r="H5" s="10">
        <f t="shared" si="0"/>
        <v>650</v>
      </c>
      <c r="I5" s="22"/>
      <c r="J5" s="10">
        <f t="shared" si="1"/>
        <v>2600</v>
      </c>
      <c r="K5" s="23" t="s">
        <v>527</v>
      </c>
    </row>
    <row r="6" spans="1:11">
      <c r="A6" s="8" t="s">
        <v>873</v>
      </c>
      <c r="B6" s="12">
        <v>44357</v>
      </c>
      <c r="C6" s="10">
        <f t="shared" si="2"/>
        <v>2600</v>
      </c>
      <c r="D6" s="8" t="s">
        <v>510</v>
      </c>
      <c r="E6" s="11">
        <v>25</v>
      </c>
      <c r="F6" s="11">
        <v>5</v>
      </c>
      <c r="G6" s="10">
        <v>65</v>
      </c>
      <c r="H6" s="10">
        <f t="shared" si="0"/>
        <v>325</v>
      </c>
      <c r="I6" s="22"/>
      <c r="J6" s="10">
        <f t="shared" si="1"/>
        <v>2925</v>
      </c>
      <c r="K6" s="23" t="s">
        <v>527</v>
      </c>
    </row>
    <row r="7" spans="1:11">
      <c r="A7" s="8" t="s">
        <v>874</v>
      </c>
      <c r="B7" s="12">
        <v>44380</v>
      </c>
      <c r="C7" s="10">
        <f t="shared" si="2"/>
        <v>2925</v>
      </c>
      <c r="D7" s="8" t="s">
        <v>510</v>
      </c>
      <c r="E7" s="11">
        <v>25</v>
      </c>
      <c r="F7" s="11">
        <v>10</v>
      </c>
      <c r="G7" s="10">
        <v>65</v>
      </c>
      <c r="H7" s="10">
        <f t="shared" si="0"/>
        <v>650</v>
      </c>
      <c r="I7" s="22"/>
      <c r="J7" s="10">
        <f t="shared" si="1"/>
        <v>3575</v>
      </c>
      <c r="K7" s="23" t="s">
        <v>527</v>
      </c>
    </row>
    <row r="8" spans="1:11">
      <c r="A8" s="8" t="s">
        <v>875</v>
      </c>
      <c r="B8" s="12">
        <v>44386</v>
      </c>
      <c r="C8" s="10">
        <f t="shared" si="2"/>
        <v>3575</v>
      </c>
      <c r="D8" s="8" t="s">
        <v>510</v>
      </c>
      <c r="E8" s="11">
        <v>25</v>
      </c>
      <c r="F8" s="11">
        <v>20</v>
      </c>
      <c r="G8" s="10">
        <v>65</v>
      </c>
      <c r="H8" s="10">
        <f t="shared" si="0"/>
        <v>1300</v>
      </c>
      <c r="I8" s="22"/>
      <c r="J8" s="10">
        <f t="shared" si="1"/>
        <v>4875</v>
      </c>
      <c r="K8" s="23" t="s">
        <v>527</v>
      </c>
    </row>
    <row r="9" spans="1:11">
      <c r="A9" s="15"/>
      <c r="B9" s="12"/>
      <c r="C9" s="10">
        <f t="shared" si="2"/>
        <v>4875</v>
      </c>
      <c r="D9" s="8"/>
      <c r="E9" s="11"/>
      <c r="F9" s="11"/>
      <c r="G9" s="10"/>
      <c r="H9" s="10">
        <f t="shared" si="0"/>
        <v>0</v>
      </c>
      <c r="I9" s="22"/>
      <c r="J9" s="10">
        <f t="shared" si="1"/>
        <v>4875</v>
      </c>
      <c r="K9" s="23"/>
    </row>
    <row r="10" spans="1:11" s="1" customFormat="1">
      <c r="A10" s="15"/>
      <c r="B10" s="16"/>
      <c r="C10" s="22">
        <f t="shared" si="2"/>
        <v>4875</v>
      </c>
      <c r="D10" s="31"/>
      <c r="E10" s="32"/>
      <c r="F10" s="32"/>
      <c r="G10" s="22"/>
      <c r="H10" s="10">
        <f t="shared" si="0"/>
        <v>0</v>
      </c>
      <c r="I10" s="22"/>
      <c r="J10" s="22">
        <f t="shared" si="1"/>
        <v>4875</v>
      </c>
      <c r="K10" s="24"/>
    </row>
    <row r="11" spans="1:11">
      <c r="A11" s="14"/>
      <c r="B11" s="12"/>
      <c r="C11" s="10">
        <f t="shared" si="2"/>
        <v>4875</v>
      </c>
      <c r="D11" s="8"/>
      <c r="E11" s="11"/>
      <c r="F11" s="11"/>
      <c r="G11" s="10"/>
      <c r="H11" s="10">
        <f t="shared" si="0"/>
        <v>0</v>
      </c>
      <c r="I11" s="22"/>
      <c r="J11" s="10">
        <f t="shared" si="1"/>
        <v>4875</v>
      </c>
      <c r="K11" s="23"/>
    </row>
    <row r="12" spans="1:11">
      <c r="A12" s="14"/>
      <c r="B12" s="12"/>
      <c r="C12" s="10">
        <f t="shared" si="2"/>
        <v>4875</v>
      </c>
      <c r="D12" s="8"/>
      <c r="E12" s="11"/>
      <c r="F12" s="11"/>
      <c r="G12" s="10"/>
      <c r="H12" s="10">
        <f t="shared" si="0"/>
        <v>0</v>
      </c>
      <c r="I12" s="22"/>
      <c r="J12" s="10">
        <f t="shared" si="1"/>
        <v>4875</v>
      </c>
      <c r="K12" s="23"/>
    </row>
    <row r="13" spans="1:11">
      <c r="A13" s="14"/>
      <c r="B13" s="12"/>
      <c r="C13" s="10">
        <f t="shared" si="2"/>
        <v>4875</v>
      </c>
      <c r="D13" s="8"/>
      <c r="E13" s="11"/>
      <c r="F13" s="11"/>
      <c r="G13" s="10"/>
      <c r="H13" s="10">
        <f t="shared" si="0"/>
        <v>0</v>
      </c>
      <c r="I13" s="10"/>
      <c r="J13" s="10">
        <f t="shared" si="1"/>
        <v>4875</v>
      </c>
      <c r="K13" s="23"/>
    </row>
    <row r="14" spans="1:11">
      <c r="A14" s="8"/>
      <c r="B14" s="12"/>
      <c r="C14" s="10">
        <f t="shared" si="2"/>
        <v>4875</v>
      </c>
      <c r="D14" s="8"/>
      <c r="E14" s="11"/>
      <c r="F14" s="11"/>
      <c r="G14" s="10"/>
      <c r="H14" s="10">
        <f t="shared" si="0"/>
        <v>0</v>
      </c>
      <c r="I14" s="10"/>
      <c r="J14" s="10">
        <f t="shared" si="1"/>
        <v>4875</v>
      </c>
      <c r="K14" s="23"/>
    </row>
    <row r="15" spans="1:11">
      <c r="A15" s="8"/>
      <c r="B15" s="12"/>
      <c r="C15" s="10">
        <f t="shared" si="2"/>
        <v>4875</v>
      </c>
      <c r="D15" s="8"/>
      <c r="E15" s="11"/>
      <c r="F15" s="11"/>
      <c r="G15" s="10"/>
      <c r="H15" s="10">
        <f t="shared" si="0"/>
        <v>0</v>
      </c>
      <c r="I15" s="10"/>
      <c r="J15" s="10">
        <f t="shared" si="1"/>
        <v>4875</v>
      </c>
      <c r="K15" s="23"/>
    </row>
    <row r="16" spans="1:11">
      <c r="A16" s="8"/>
      <c r="B16" s="12"/>
      <c r="C16" s="10">
        <f t="shared" si="2"/>
        <v>4875</v>
      </c>
      <c r="D16" s="8"/>
      <c r="E16" s="11"/>
      <c r="F16" s="11"/>
      <c r="G16" s="10"/>
      <c r="H16" s="10">
        <f t="shared" si="0"/>
        <v>0</v>
      </c>
      <c r="I16" s="10"/>
      <c r="J16" s="10">
        <f t="shared" si="1"/>
        <v>4875</v>
      </c>
      <c r="K16" s="23"/>
    </row>
    <row r="17" spans="1:11">
      <c r="A17" s="14"/>
      <c r="B17" s="12"/>
      <c r="C17" s="10">
        <f t="shared" si="2"/>
        <v>4875</v>
      </c>
      <c r="D17" s="8"/>
      <c r="E17" s="11"/>
      <c r="F17" s="11"/>
      <c r="G17" s="10"/>
      <c r="H17" s="10">
        <f t="shared" si="0"/>
        <v>0</v>
      </c>
      <c r="I17" s="10"/>
      <c r="J17" s="10">
        <f t="shared" si="1"/>
        <v>4875</v>
      </c>
      <c r="K17" s="23"/>
    </row>
    <row r="18" spans="1:11">
      <c r="A18" s="14"/>
      <c r="B18" s="12"/>
      <c r="C18" s="10">
        <f t="shared" si="2"/>
        <v>4875</v>
      </c>
      <c r="D18" s="8"/>
      <c r="E18" s="11"/>
      <c r="F18" s="11"/>
      <c r="G18" s="10"/>
      <c r="H18" s="10">
        <f t="shared" si="0"/>
        <v>0</v>
      </c>
      <c r="I18" s="10"/>
      <c r="J18" s="10">
        <f t="shared" si="1"/>
        <v>4875</v>
      </c>
      <c r="K18" s="23"/>
    </row>
    <row r="19" spans="1:11">
      <c r="A19" s="14"/>
      <c r="B19" s="12"/>
      <c r="C19" s="10">
        <f t="shared" si="2"/>
        <v>4875</v>
      </c>
      <c r="D19" s="8"/>
      <c r="E19" s="11"/>
      <c r="F19" s="11"/>
      <c r="G19" s="10"/>
      <c r="H19" s="10">
        <f t="shared" si="0"/>
        <v>0</v>
      </c>
      <c r="I19" s="10"/>
      <c r="J19" s="10">
        <f t="shared" si="1"/>
        <v>4875</v>
      </c>
      <c r="K19" s="23"/>
    </row>
    <row r="20" spans="1:11">
      <c r="A20" s="8"/>
      <c r="B20" s="12"/>
      <c r="C20" s="10">
        <f t="shared" si="2"/>
        <v>4875</v>
      </c>
      <c r="D20" s="8"/>
      <c r="E20" s="33"/>
      <c r="F20" s="11"/>
      <c r="G20" s="10"/>
      <c r="H20" s="10">
        <f t="shared" si="0"/>
        <v>0</v>
      </c>
      <c r="I20" s="10"/>
      <c r="J20" s="10">
        <f t="shared" si="1"/>
        <v>4875</v>
      </c>
      <c r="K20" s="23"/>
    </row>
    <row r="21" spans="1:11">
      <c r="A21" s="8"/>
      <c r="B21" s="12"/>
      <c r="C21" s="10">
        <f t="shared" si="2"/>
        <v>4875</v>
      </c>
      <c r="D21" s="8"/>
      <c r="E21" s="11"/>
      <c r="F21" s="11"/>
      <c r="G21" s="10"/>
      <c r="H21" s="10">
        <f t="shared" si="0"/>
        <v>0</v>
      </c>
      <c r="I21" s="10"/>
      <c r="J21" s="10">
        <f t="shared" si="1"/>
        <v>4875</v>
      </c>
      <c r="K21" s="23"/>
    </row>
    <row r="22" spans="1:11">
      <c r="A22" s="8"/>
      <c r="B22" s="12"/>
      <c r="C22" s="10">
        <f t="shared" si="2"/>
        <v>4875</v>
      </c>
      <c r="D22" s="8"/>
      <c r="E22" s="11"/>
      <c r="F22" s="11"/>
      <c r="G22" s="10"/>
      <c r="H22" s="10">
        <f t="shared" si="0"/>
        <v>0</v>
      </c>
      <c r="I22" s="10"/>
      <c r="J22" s="10">
        <f t="shared" si="1"/>
        <v>4875</v>
      </c>
      <c r="K22" s="23"/>
    </row>
    <row r="23" spans="1:11">
      <c r="A23" s="8"/>
      <c r="B23" s="12"/>
      <c r="C23" s="10">
        <f t="shared" si="2"/>
        <v>4875</v>
      </c>
      <c r="D23" s="8"/>
      <c r="E23" s="11"/>
      <c r="F23" s="11"/>
      <c r="G23" s="10"/>
      <c r="H23" s="10">
        <f t="shared" si="0"/>
        <v>0</v>
      </c>
      <c r="I23" s="10"/>
      <c r="J23" s="10">
        <f t="shared" si="1"/>
        <v>4875</v>
      </c>
      <c r="K23" s="23"/>
    </row>
    <row r="24" spans="1:11">
      <c r="A24" s="8"/>
      <c r="B24" s="12"/>
      <c r="C24" s="10">
        <f t="shared" si="2"/>
        <v>4875</v>
      </c>
      <c r="D24" s="8"/>
      <c r="E24" s="11"/>
      <c r="F24" s="11"/>
      <c r="G24" s="10"/>
      <c r="H24" s="10">
        <f t="shared" si="0"/>
        <v>0</v>
      </c>
      <c r="I24" s="10"/>
      <c r="J24" s="10">
        <f t="shared" si="1"/>
        <v>4875</v>
      </c>
      <c r="K24" s="23"/>
    </row>
    <row r="25" spans="1:11">
      <c r="A25" s="8"/>
      <c r="B25" s="12"/>
      <c r="C25" s="10">
        <f t="shared" si="2"/>
        <v>4875</v>
      </c>
      <c r="D25" s="8"/>
      <c r="E25" s="11"/>
      <c r="F25" s="11"/>
      <c r="G25" s="10"/>
      <c r="H25" s="10">
        <f t="shared" si="0"/>
        <v>0</v>
      </c>
      <c r="I25" s="10"/>
      <c r="J25" s="10">
        <f t="shared" si="1"/>
        <v>4875</v>
      </c>
      <c r="K25" s="23"/>
    </row>
    <row r="26" spans="1:11">
      <c r="A26" s="8"/>
      <c r="B26" s="12"/>
      <c r="C26" s="10">
        <f t="shared" si="2"/>
        <v>4875</v>
      </c>
      <c r="D26" s="8"/>
      <c r="E26" s="11"/>
      <c r="F26" s="11"/>
      <c r="G26" s="10"/>
      <c r="H26" s="10">
        <f t="shared" si="0"/>
        <v>0</v>
      </c>
      <c r="I26" s="10"/>
      <c r="J26" s="10">
        <f t="shared" si="1"/>
        <v>4875</v>
      </c>
      <c r="K26" s="23"/>
    </row>
    <row r="27" spans="1:11">
      <c r="A27" s="8"/>
      <c r="B27" s="12"/>
      <c r="C27" s="10">
        <f t="shared" si="2"/>
        <v>4875</v>
      </c>
      <c r="D27" s="8"/>
      <c r="E27" s="11"/>
      <c r="F27" s="11"/>
      <c r="G27" s="10"/>
      <c r="H27" s="10">
        <f t="shared" si="0"/>
        <v>0</v>
      </c>
      <c r="I27" s="10"/>
      <c r="J27" s="10">
        <f t="shared" si="1"/>
        <v>4875</v>
      </c>
      <c r="K27" s="23"/>
    </row>
    <row r="28" spans="1:11">
      <c r="A28" s="8"/>
      <c r="B28" s="12"/>
      <c r="C28" s="10">
        <f t="shared" si="2"/>
        <v>4875</v>
      </c>
      <c r="D28" s="8"/>
      <c r="E28" s="11"/>
      <c r="F28" s="11"/>
      <c r="G28" s="10"/>
      <c r="H28" s="10">
        <f t="shared" si="0"/>
        <v>0</v>
      </c>
      <c r="I28" s="10"/>
      <c r="J28" s="10">
        <f t="shared" si="1"/>
        <v>4875</v>
      </c>
      <c r="K28" s="23"/>
    </row>
    <row r="29" spans="1:11">
      <c r="A29" s="8"/>
      <c r="B29" s="12"/>
      <c r="C29" s="10">
        <f t="shared" si="2"/>
        <v>4875</v>
      </c>
      <c r="D29" s="8"/>
      <c r="E29" s="11"/>
      <c r="F29" s="11"/>
      <c r="G29" s="10"/>
      <c r="H29" s="10">
        <f t="shared" si="0"/>
        <v>0</v>
      </c>
      <c r="I29" s="10"/>
      <c r="J29" s="10">
        <f t="shared" si="1"/>
        <v>4875</v>
      </c>
      <c r="K29" s="23"/>
    </row>
    <row r="30" spans="1:11">
      <c r="A30" s="8"/>
      <c r="B30" s="12"/>
      <c r="C30" s="10">
        <f t="shared" si="2"/>
        <v>4875</v>
      </c>
      <c r="D30" s="8"/>
      <c r="E30" s="11"/>
      <c r="F30" s="11"/>
      <c r="G30" s="10"/>
      <c r="H30" s="10">
        <f t="shared" si="0"/>
        <v>0</v>
      </c>
      <c r="I30" s="10"/>
      <c r="J30" s="10">
        <f t="shared" si="1"/>
        <v>4875</v>
      </c>
      <c r="K30" s="23"/>
    </row>
    <row r="31" spans="1:11">
      <c r="A31" s="8"/>
      <c r="B31" s="12"/>
      <c r="C31" s="10">
        <f t="shared" si="2"/>
        <v>4875</v>
      </c>
      <c r="D31" s="8"/>
      <c r="E31" s="11"/>
      <c r="F31" s="11"/>
      <c r="G31" s="10"/>
      <c r="H31" s="10">
        <f t="shared" si="0"/>
        <v>0</v>
      </c>
      <c r="I31" s="10"/>
      <c r="J31" s="10">
        <f t="shared" si="1"/>
        <v>4875</v>
      </c>
      <c r="K31" s="23"/>
    </row>
    <row r="32" spans="1:11">
      <c r="A32" s="8"/>
      <c r="B32" s="12"/>
      <c r="C32" s="10">
        <f t="shared" si="2"/>
        <v>4875</v>
      </c>
      <c r="D32" s="8"/>
      <c r="E32" s="11"/>
      <c r="F32" s="11"/>
      <c r="G32" s="10"/>
      <c r="H32" s="10">
        <f t="shared" si="0"/>
        <v>0</v>
      </c>
      <c r="I32" s="10"/>
      <c r="J32" s="10">
        <f t="shared" si="1"/>
        <v>4875</v>
      </c>
      <c r="K32" s="23"/>
    </row>
    <row r="33" spans="1:11">
      <c r="A33" s="8"/>
      <c r="B33" s="12"/>
      <c r="C33" s="10">
        <f t="shared" si="2"/>
        <v>4875</v>
      </c>
      <c r="D33" s="8"/>
      <c r="E33" s="11"/>
      <c r="F33" s="11"/>
      <c r="G33" s="10"/>
      <c r="H33" s="10">
        <f t="shared" si="0"/>
        <v>0</v>
      </c>
      <c r="I33" s="10"/>
      <c r="J33" s="10">
        <f t="shared" si="1"/>
        <v>4875</v>
      </c>
      <c r="K33" s="23"/>
    </row>
    <row r="34" spans="1:11">
      <c r="A34" s="8"/>
      <c r="B34" s="12"/>
      <c r="C34" s="10">
        <f t="shared" si="2"/>
        <v>4875</v>
      </c>
      <c r="D34" s="8"/>
      <c r="E34" s="11"/>
      <c r="F34" s="11"/>
      <c r="G34" s="10"/>
      <c r="H34" s="10">
        <f t="shared" si="0"/>
        <v>0</v>
      </c>
      <c r="I34" s="10"/>
      <c r="J34" s="10">
        <f t="shared" si="1"/>
        <v>4875</v>
      </c>
      <c r="K34" s="23"/>
    </row>
    <row r="35" spans="1:11">
      <c r="A35" s="8"/>
      <c r="B35" s="12"/>
      <c r="C35" s="10">
        <f t="shared" si="2"/>
        <v>4875</v>
      </c>
      <c r="D35" s="8"/>
      <c r="E35" s="11"/>
      <c r="F35" s="11"/>
      <c r="G35" s="10"/>
      <c r="H35" s="10">
        <f t="shared" si="0"/>
        <v>0</v>
      </c>
      <c r="I35" s="10"/>
      <c r="J35" s="10">
        <f t="shared" si="1"/>
        <v>4875</v>
      </c>
      <c r="K35" s="23"/>
    </row>
    <row r="36" spans="1:11">
      <c r="A36" s="8"/>
      <c r="B36" s="12"/>
      <c r="C36" s="10">
        <f t="shared" si="2"/>
        <v>4875</v>
      </c>
      <c r="D36" s="8"/>
      <c r="E36" s="11"/>
      <c r="F36" s="11"/>
      <c r="G36" s="10"/>
      <c r="H36" s="10">
        <f t="shared" si="0"/>
        <v>0</v>
      </c>
      <c r="I36" s="10"/>
      <c r="J36" s="10">
        <f t="shared" si="1"/>
        <v>4875</v>
      </c>
      <c r="K36" s="23"/>
    </row>
    <row r="37" spans="1:11">
      <c r="A37" s="8"/>
      <c r="B37" s="12"/>
      <c r="C37" s="10">
        <f t="shared" si="2"/>
        <v>4875</v>
      </c>
      <c r="D37" s="8"/>
      <c r="E37" s="11"/>
      <c r="F37" s="11"/>
      <c r="G37" s="10"/>
      <c r="H37" s="10">
        <f t="shared" si="0"/>
        <v>0</v>
      </c>
      <c r="I37" s="10"/>
      <c r="J37" s="10">
        <f t="shared" si="1"/>
        <v>4875</v>
      </c>
      <c r="K37" s="23"/>
    </row>
    <row r="38" spans="1:11">
      <c r="A38" s="8"/>
      <c r="B38" s="12"/>
      <c r="C38" s="10">
        <f t="shared" si="2"/>
        <v>4875</v>
      </c>
      <c r="D38" s="8"/>
      <c r="E38" s="11"/>
      <c r="F38" s="11"/>
      <c r="G38" s="10"/>
      <c r="H38" s="10">
        <f t="shared" si="0"/>
        <v>0</v>
      </c>
      <c r="I38" s="10"/>
      <c r="J38" s="10">
        <f t="shared" si="1"/>
        <v>4875</v>
      </c>
      <c r="K38" s="23"/>
    </row>
    <row r="39" spans="1:11">
      <c r="A39" s="8"/>
      <c r="B39" s="12"/>
      <c r="C39" s="10">
        <f t="shared" si="2"/>
        <v>4875</v>
      </c>
      <c r="D39" s="8"/>
      <c r="E39" s="11"/>
      <c r="F39" s="11"/>
      <c r="G39" s="10"/>
      <c r="H39" s="10">
        <f t="shared" si="0"/>
        <v>0</v>
      </c>
      <c r="I39" s="10"/>
      <c r="J39" s="10">
        <f t="shared" si="1"/>
        <v>4875</v>
      </c>
      <c r="K39" s="23"/>
    </row>
    <row r="40" spans="1:11">
      <c r="A40" s="8"/>
      <c r="B40" s="12"/>
      <c r="C40" s="10">
        <f t="shared" si="2"/>
        <v>4875</v>
      </c>
      <c r="D40" s="8"/>
      <c r="E40" s="11"/>
      <c r="F40" s="11"/>
      <c r="G40" s="10"/>
      <c r="H40" s="10">
        <f t="shared" si="0"/>
        <v>0</v>
      </c>
      <c r="I40" s="10"/>
      <c r="J40" s="10">
        <f t="shared" si="1"/>
        <v>4875</v>
      </c>
      <c r="K40" s="23"/>
    </row>
    <row r="41" spans="1:11">
      <c r="A41" s="8"/>
      <c r="B41" s="12"/>
      <c r="C41" s="10">
        <f t="shared" si="2"/>
        <v>4875</v>
      </c>
      <c r="D41" s="8"/>
      <c r="E41" s="11"/>
      <c r="F41" s="11"/>
      <c r="G41" s="10"/>
      <c r="H41" s="10">
        <f t="shared" si="0"/>
        <v>0</v>
      </c>
      <c r="I41" s="10"/>
      <c r="J41" s="10">
        <f t="shared" si="1"/>
        <v>4875</v>
      </c>
      <c r="K41" s="23"/>
    </row>
    <row r="42" spans="1:11">
      <c r="A42" s="8"/>
      <c r="B42" s="12"/>
      <c r="C42" s="10">
        <f t="shared" si="2"/>
        <v>4875</v>
      </c>
      <c r="D42" s="8"/>
      <c r="E42" s="11"/>
      <c r="F42" s="11"/>
      <c r="G42" s="10"/>
      <c r="H42" s="10">
        <f t="shared" si="0"/>
        <v>0</v>
      </c>
      <c r="I42" s="10"/>
      <c r="J42" s="10">
        <f t="shared" si="1"/>
        <v>4875</v>
      </c>
      <c r="K42" s="23"/>
    </row>
    <row r="43" spans="1:11">
      <c r="A43" s="8"/>
      <c r="B43" s="12"/>
      <c r="C43" s="10">
        <f t="shared" si="2"/>
        <v>4875</v>
      </c>
      <c r="D43" s="8"/>
      <c r="E43" s="11"/>
      <c r="F43" s="11"/>
      <c r="G43" s="10"/>
      <c r="H43" s="10">
        <f t="shared" si="0"/>
        <v>0</v>
      </c>
      <c r="I43" s="10"/>
      <c r="J43" s="10">
        <f t="shared" si="1"/>
        <v>4875</v>
      </c>
      <c r="K43" s="23"/>
    </row>
    <row r="44" spans="1:11">
      <c r="A44" s="8"/>
      <c r="B44" s="12"/>
      <c r="C44" s="10">
        <f t="shared" si="2"/>
        <v>4875</v>
      </c>
      <c r="D44" s="8"/>
      <c r="E44" s="11"/>
      <c r="F44" s="11"/>
      <c r="G44" s="10"/>
      <c r="H44" s="10">
        <f t="shared" si="0"/>
        <v>0</v>
      </c>
      <c r="I44" s="10"/>
      <c r="J44" s="10">
        <f t="shared" si="1"/>
        <v>4875</v>
      </c>
      <c r="K44" s="23"/>
    </row>
    <row r="45" spans="1:11">
      <c r="A45" s="8"/>
      <c r="B45" s="12"/>
      <c r="C45" s="10">
        <f t="shared" si="2"/>
        <v>4875</v>
      </c>
      <c r="D45" s="8"/>
      <c r="E45" s="11"/>
      <c r="F45" s="11"/>
      <c r="G45" s="10"/>
      <c r="H45" s="10">
        <f t="shared" si="0"/>
        <v>0</v>
      </c>
      <c r="I45" s="10"/>
      <c r="J45" s="10">
        <f t="shared" si="1"/>
        <v>4875</v>
      </c>
      <c r="K45" s="23"/>
    </row>
    <row r="46" spans="1:11">
      <c r="A46" s="8"/>
      <c r="B46" s="12"/>
      <c r="C46" s="10">
        <f t="shared" si="2"/>
        <v>4875</v>
      </c>
      <c r="D46" s="8"/>
      <c r="E46" s="11"/>
      <c r="F46" s="11"/>
      <c r="G46" s="10"/>
      <c r="H46" s="10">
        <f t="shared" si="0"/>
        <v>0</v>
      </c>
      <c r="I46" s="10"/>
      <c r="J46" s="10">
        <f t="shared" si="1"/>
        <v>4875</v>
      </c>
      <c r="K46" s="23"/>
    </row>
    <row r="47" spans="1:11">
      <c r="A47" s="8"/>
      <c r="B47" s="12"/>
      <c r="C47" s="10">
        <f t="shared" si="2"/>
        <v>4875</v>
      </c>
      <c r="D47" s="8"/>
      <c r="E47" s="11"/>
      <c r="F47" s="11"/>
      <c r="G47" s="10"/>
      <c r="H47" s="10">
        <f t="shared" si="0"/>
        <v>0</v>
      </c>
      <c r="I47" s="10"/>
      <c r="J47" s="10">
        <f t="shared" si="1"/>
        <v>4875</v>
      </c>
      <c r="K47" s="23"/>
    </row>
    <row r="48" spans="1:11">
      <c r="A48" s="8"/>
      <c r="B48" s="12"/>
      <c r="C48" s="10">
        <f t="shared" si="2"/>
        <v>4875</v>
      </c>
      <c r="D48" s="8"/>
      <c r="E48" s="11"/>
      <c r="F48" s="11"/>
      <c r="G48" s="10"/>
      <c r="H48" s="10">
        <f t="shared" si="0"/>
        <v>0</v>
      </c>
      <c r="I48" s="10"/>
      <c r="J48" s="10">
        <f t="shared" si="1"/>
        <v>4875</v>
      </c>
      <c r="K48" s="23"/>
    </row>
    <row r="49" spans="1:11">
      <c r="A49" s="8"/>
      <c r="B49" s="12"/>
      <c r="C49" s="10">
        <f t="shared" si="2"/>
        <v>4875</v>
      </c>
      <c r="D49" s="8"/>
      <c r="E49" s="11"/>
      <c r="F49" s="11"/>
      <c r="G49" s="10"/>
      <c r="H49" s="10">
        <f t="shared" si="0"/>
        <v>0</v>
      </c>
      <c r="I49" s="10"/>
      <c r="J49" s="10">
        <f t="shared" si="1"/>
        <v>4875</v>
      </c>
      <c r="K49" s="23"/>
    </row>
    <row r="50" spans="1:11">
      <c r="A50" s="8"/>
      <c r="B50" s="12"/>
      <c r="C50" s="10">
        <f t="shared" si="2"/>
        <v>4875</v>
      </c>
      <c r="D50" s="8"/>
      <c r="E50" s="11"/>
      <c r="F50" s="11"/>
      <c r="G50" s="10"/>
      <c r="H50" s="10">
        <f t="shared" si="0"/>
        <v>0</v>
      </c>
      <c r="I50" s="10"/>
      <c r="J50" s="10">
        <f t="shared" si="1"/>
        <v>4875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4875</v>
      </c>
      <c r="I51" s="20">
        <f>SUM(I1:I50)</f>
        <v>0</v>
      </c>
      <c r="J51" s="20">
        <f>H51-I51</f>
        <v>4875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sqref="A1:IV65536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A51" sqref="A51:IV51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zoomScaleSheetLayoutView="100" workbookViewId="0">
      <selection activeCell="A33" sqref="A33:A49"/>
    </sheetView>
  </sheetViews>
  <sheetFormatPr defaultRowHeight="14.25"/>
  <cols>
    <col min="1" max="1" width="17.375" style="2" customWidth="1"/>
    <col min="2" max="2" width="11.125" style="26" customWidth="1"/>
    <col min="3" max="3" width="13.875" style="6" customWidth="1"/>
    <col min="4" max="4" width="25" style="2" customWidth="1"/>
    <col min="5" max="5" width="7.25" style="2" customWidth="1"/>
    <col min="6" max="6" width="9" style="2" customWidth="1"/>
    <col min="7" max="7" width="11.125" style="6" customWidth="1"/>
    <col min="8" max="8" width="13.125" style="6" customWidth="1"/>
    <col min="9" max="9" width="12.875" style="6" customWidth="1"/>
    <col min="10" max="10" width="12.375" style="6" customWidth="1"/>
    <col min="11" max="11" width="9.75" style="7" customWidth="1"/>
    <col min="12" max="12" width="25" style="7" customWidth="1"/>
    <col min="13" max="13" width="11.875" style="7" customWidth="1"/>
    <col min="14" max="16384" width="9" style="7"/>
  </cols>
  <sheetData>
    <row r="1" spans="1:11" ht="20.25">
      <c r="A1" s="429" t="s">
        <v>876</v>
      </c>
      <c r="B1" s="472"/>
      <c r="C1" s="475"/>
      <c r="D1" s="429"/>
      <c r="E1" s="429"/>
      <c r="F1" s="429"/>
      <c r="G1" s="475"/>
      <c r="H1" s="475"/>
      <c r="I1" s="475"/>
      <c r="J1" s="475"/>
    </row>
    <row r="2" spans="1:11">
      <c r="A2" s="408" t="s">
        <v>1</v>
      </c>
      <c r="B2" s="447" t="s">
        <v>331</v>
      </c>
      <c r="C2" s="441" t="s">
        <v>356</v>
      </c>
      <c r="D2" s="408" t="s">
        <v>332</v>
      </c>
      <c r="E2" s="27" t="s">
        <v>333</v>
      </c>
      <c r="F2" s="406" t="s">
        <v>334</v>
      </c>
      <c r="G2" s="469"/>
      <c r="H2" s="469"/>
      <c r="I2" s="10"/>
      <c r="J2" s="441" t="s">
        <v>335</v>
      </c>
      <c r="K2" s="449" t="s">
        <v>396</v>
      </c>
    </row>
    <row r="3" spans="1:11">
      <c r="A3" s="409"/>
      <c r="B3" s="448"/>
      <c r="C3" s="442"/>
      <c r="D3" s="409"/>
      <c r="E3" s="29"/>
      <c r="F3" s="11" t="s">
        <v>336</v>
      </c>
      <c r="G3" s="10" t="s">
        <v>337</v>
      </c>
      <c r="H3" s="10" t="s">
        <v>338</v>
      </c>
      <c r="I3" s="10" t="s">
        <v>338</v>
      </c>
      <c r="J3" s="442"/>
      <c r="K3" s="449"/>
    </row>
    <row r="4" spans="1:11">
      <c r="A4" s="8" t="s">
        <v>877</v>
      </c>
      <c r="B4" s="12">
        <v>44286</v>
      </c>
      <c r="C4" s="10">
        <v>0</v>
      </c>
      <c r="D4" s="8" t="s">
        <v>878</v>
      </c>
      <c r="E4" s="11">
        <v>75</v>
      </c>
      <c r="F4" s="11">
        <v>9</v>
      </c>
      <c r="G4" s="10">
        <v>172.5</v>
      </c>
      <c r="H4" s="13">
        <v>1553</v>
      </c>
      <c r="I4" s="10"/>
      <c r="J4" s="10">
        <f t="shared" ref="J4:J11" si="0">C4+H4-I4</f>
        <v>1553</v>
      </c>
      <c r="K4" s="23"/>
    </row>
    <row r="5" spans="1:11">
      <c r="A5" s="8" t="s">
        <v>877</v>
      </c>
      <c r="B5" s="12">
        <v>44286</v>
      </c>
      <c r="C5" s="10">
        <f>J4</f>
        <v>1553</v>
      </c>
      <c r="D5" s="8" t="s">
        <v>879</v>
      </c>
      <c r="E5" s="11">
        <v>10</v>
      </c>
      <c r="F5" s="11">
        <v>1</v>
      </c>
      <c r="G5" s="10">
        <v>120</v>
      </c>
      <c r="H5" s="13">
        <f t="shared" ref="H5:H16" si="1">F5*G5</f>
        <v>120</v>
      </c>
      <c r="I5" s="10"/>
      <c r="J5" s="10">
        <f t="shared" si="0"/>
        <v>1673</v>
      </c>
      <c r="K5" s="23"/>
    </row>
    <row r="6" spans="1:11">
      <c r="A6" s="8" t="s">
        <v>877</v>
      </c>
      <c r="B6" s="12">
        <v>44286</v>
      </c>
      <c r="C6" s="10">
        <f>J5</f>
        <v>1673</v>
      </c>
      <c r="D6" s="8" t="s">
        <v>674</v>
      </c>
      <c r="E6" s="11">
        <v>18</v>
      </c>
      <c r="F6" s="11">
        <v>1</v>
      </c>
      <c r="G6" s="10">
        <v>180</v>
      </c>
      <c r="H6" s="13">
        <f t="shared" si="1"/>
        <v>180</v>
      </c>
      <c r="I6" s="10"/>
      <c r="J6" s="10">
        <f t="shared" si="0"/>
        <v>1853</v>
      </c>
      <c r="K6" s="23"/>
    </row>
    <row r="7" spans="1:11">
      <c r="A7" s="8" t="s">
        <v>877</v>
      </c>
      <c r="B7" s="12">
        <v>44286</v>
      </c>
      <c r="C7" s="10">
        <f t="shared" ref="C7:C34" si="2">J6</f>
        <v>1853</v>
      </c>
      <c r="D7" s="8" t="s">
        <v>482</v>
      </c>
      <c r="E7" s="11" t="s">
        <v>880</v>
      </c>
      <c r="F7" s="11">
        <v>1</v>
      </c>
      <c r="G7" s="10">
        <v>10</v>
      </c>
      <c r="H7" s="13"/>
      <c r="I7" s="10"/>
      <c r="J7" s="10">
        <f t="shared" si="0"/>
        <v>1853</v>
      </c>
      <c r="K7" s="23"/>
    </row>
    <row r="8" spans="1:11">
      <c r="A8" s="8"/>
      <c r="B8" s="12"/>
      <c r="C8" s="10">
        <f t="shared" si="2"/>
        <v>1853</v>
      </c>
      <c r="D8" s="8" t="s">
        <v>881</v>
      </c>
      <c r="E8" s="11"/>
      <c r="F8" s="11"/>
      <c r="G8" s="10"/>
      <c r="H8" s="13">
        <v>73.5</v>
      </c>
      <c r="I8" s="10"/>
      <c r="J8" s="10">
        <f t="shared" si="0"/>
        <v>1926.5</v>
      </c>
      <c r="K8" s="23"/>
    </row>
    <row r="9" spans="1:11">
      <c r="A9" s="8">
        <v>10718</v>
      </c>
      <c r="B9" s="12">
        <v>44296</v>
      </c>
      <c r="C9" s="10">
        <f t="shared" si="2"/>
        <v>1926.5</v>
      </c>
      <c r="D9" s="8" t="s">
        <v>415</v>
      </c>
      <c r="E9" s="11">
        <v>75</v>
      </c>
      <c r="F9" s="11">
        <v>3</v>
      </c>
      <c r="G9" s="10">
        <v>172.5</v>
      </c>
      <c r="H9" s="13">
        <f t="shared" si="1"/>
        <v>517.5</v>
      </c>
      <c r="I9" s="10"/>
      <c r="J9" s="10">
        <f t="shared" si="0"/>
        <v>2444</v>
      </c>
      <c r="K9" s="23"/>
    </row>
    <row r="10" spans="1:11">
      <c r="A10" s="8">
        <v>10729</v>
      </c>
      <c r="B10" s="12">
        <v>44301</v>
      </c>
      <c r="C10" s="10">
        <f t="shared" si="2"/>
        <v>2444</v>
      </c>
      <c r="D10" s="8" t="s">
        <v>879</v>
      </c>
      <c r="E10" s="11">
        <v>20</v>
      </c>
      <c r="F10" s="11">
        <v>1</v>
      </c>
      <c r="G10" s="10">
        <v>200</v>
      </c>
      <c r="H10" s="13">
        <f t="shared" si="1"/>
        <v>200</v>
      </c>
      <c r="I10" s="22"/>
      <c r="J10" s="10">
        <f t="shared" si="0"/>
        <v>2644</v>
      </c>
      <c r="K10" s="23" t="s">
        <v>405</v>
      </c>
    </row>
    <row r="11" spans="1:11">
      <c r="A11" s="8">
        <v>10729</v>
      </c>
      <c r="B11" s="12">
        <v>44301</v>
      </c>
      <c r="C11" s="10">
        <f t="shared" si="2"/>
        <v>2644</v>
      </c>
      <c r="D11" s="8" t="s">
        <v>879</v>
      </c>
      <c r="E11" s="11">
        <v>25</v>
      </c>
      <c r="F11" s="11">
        <v>1</v>
      </c>
      <c r="G11" s="10">
        <v>250</v>
      </c>
      <c r="H11" s="13">
        <f t="shared" si="1"/>
        <v>250</v>
      </c>
      <c r="I11" s="22"/>
      <c r="J11" s="10">
        <f t="shared" si="0"/>
        <v>2894</v>
      </c>
      <c r="K11" s="23" t="s">
        <v>405</v>
      </c>
    </row>
    <row r="12" spans="1:11">
      <c r="A12" s="8" t="s">
        <v>882</v>
      </c>
      <c r="B12" s="12">
        <v>44326</v>
      </c>
      <c r="C12" s="10">
        <f t="shared" si="2"/>
        <v>2894</v>
      </c>
      <c r="D12" s="8" t="s">
        <v>883</v>
      </c>
      <c r="E12" s="11">
        <v>20</v>
      </c>
      <c r="F12" s="11">
        <v>8</v>
      </c>
      <c r="G12" s="10">
        <v>130</v>
      </c>
      <c r="H12" s="13">
        <f t="shared" si="1"/>
        <v>1040</v>
      </c>
      <c r="I12" s="10"/>
      <c r="J12" s="10">
        <f t="shared" ref="J12:J34" si="3">C12+H12-I12</f>
        <v>3934</v>
      </c>
      <c r="K12" s="23"/>
    </row>
    <row r="13" spans="1:11">
      <c r="A13" s="8" t="s">
        <v>882</v>
      </c>
      <c r="B13" s="12">
        <v>44326</v>
      </c>
      <c r="C13" s="10">
        <f t="shared" si="2"/>
        <v>3934</v>
      </c>
      <c r="D13" s="8" t="s">
        <v>884</v>
      </c>
      <c r="E13" s="11">
        <v>5</v>
      </c>
      <c r="F13" s="11">
        <v>1</v>
      </c>
      <c r="G13" s="10">
        <v>60</v>
      </c>
      <c r="H13" s="13">
        <f t="shared" si="1"/>
        <v>60</v>
      </c>
      <c r="I13" s="10"/>
      <c r="J13" s="10">
        <f t="shared" si="3"/>
        <v>3994</v>
      </c>
      <c r="K13" s="23"/>
    </row>
    <row r="14" spans="1:11">
      <c r="A14" s="8" t="s">
        <v>885</v>
      </c>
      <c r="B14" s="12">
        <v>44331</v>
      </c>
      <c r="C14" s="10">
        <f t="shared" si="2"/>
        <v>3994</v>
      </c>
      <c r="D14" s="8" t="s">
        <v>500</v>
      </c>
      <c r="E14" s="11">
        <v>25</v>
      </c>
      <c r="F14" s="11">
        <v>6</v>
      </c>
      <c r="G14" s="10">
        <v>162.5</v>
      </c>
      <c r="H14" s="13">
        <f t="shared" si="1"/>
        <v>975</v>
      </c>
      <c r="I14" s="10"/>
      <c r="J14" s="10">
        <f t="shared" si="3"/>
        <v>4969</v>
      </c>
      <c r="K14" s="23"/>
    </row>
    <row r="15" spans="1:11">
      <c r="A15" s="8"/>
      <c r="B15" s="12"/>
      <c r="C15" s="10">
        <f t="shared" si="2"/>
        <v>4969</v>
      </c>
      <c r="D15" s="8" t="s">
        <v>886</v>
      </c>
      <c r="E15" s="11"/>
      <c r="F15" s="11"/>
      <c r="G15" s="10"/>
      <c r="H15" s="13">
        <v>-162.5</v>
      </c>
      <c r="J15" s="10">
        <f t="shared" si="3"/>
        <v>4806.5</v>
      </c>
      <c r="K15" s="23"/>
    </row>
    <row r="16" spans="1:11">
      <c r="A16" s="8"/>
      <c r="B16" s="12">
        <v>44386</v>
      </c>
      <c r="C16" s="10">
        <f t="shared" si="2"/>
        <v>4806.5</v>
      </c>
      <c r="D16" s="8" t="s">
        <v>887</v>
      </c>
      <c r="E16" s="11"/>
      <c r="F16" s="11"/>
      <c r="G16" s="10"/>
      <c r="H16" s="10">
        <f t="shared" si="1"/>
        <v>0</v>
      </c>
      <c r="I16" s="10">
        <v>4800</v>
      </c>
      <c r="J16" s="10">
        <f t="shared" si="3"/>
        <v>6.5</v>
      </c>
      <c r="K16" s="23"/>
    </row>
    <row r="17" spans="1:11">
      <c r="A17" s="8"/>
      <c r="B17" s="12"/>
      <c r="C17" s="10">
        <f t="shared" si="2"/>
        <v>6.5</v>
      </c>
      <c r="D17" s="8" t="s">
        <v>597</v>
      </c>
      <c r="E17" s="11"/>
      <c r="F17" s="11"/>
      <c r="G17" s="10"/>
      <c r="H17" s="10">
        <v>-6.5</v>
      </c>
      <c r="I17" s="10"/>
      <c r="J17" s="10">
        <f t="shared" si="3"/>
        <v>0</v>
      </c>
      <c r="K17" s="23"/>
    </row>
    <row r="18" spans="1:11">
      <c r="A18" s="8"/>
      <c r="B18" s="12"/>
      <c r="C18" s="10">
        <f t="shared" si="2"/>
        <v>0</v>
      </c>
      <c r="D18" s="8"/>
      <c r="E18" s="11"/>
      <c r="F18" s="11"/>
      <c r="G18" s="10"/>
      <c r="H18" s="10">
        <f t="shared" ref="H18:H34" si="4">F18*G18</f>
        <v>0</v>
      </c>
      <c r="I18" s="10"/>
      <c r="J18" s="10">
        <f t="shared" si="3"/>
        <v>0</v>
      </c>
      <c r="K18" s="23"/>
    </row>
    <row r="19" spans="1:11">
      <c r="A19" s="8"/>
      <c r="B19" s="12"/>
      <c r="C19" s="10">
        <f t="shared" si="2"/>
        <v>0</v>
      </c>
      <c r="D19" s="8"/>
      <c r="E19" s="11"/>
      <c r="F19" s="11"/>
      <c r="G19" s="10"/>
      <c r="H19" s="10">
        <f t="shared" si="4"/>
        <v>0</v>
      </c>
      <c r="I19" s="10"/>
      <c r="J19" s="10">
        <f t="shared" si="3"/>
        <v>0</v>
      </c>
      <c r="K19" s="23"/>
    </row>
    <row r="20" spans="1:11">
      <c r="A20" s="8"/>
      <c r="B20" s="12"/>
      <c r="C20" s="10">
        <f t="shared" si="2"/>
        <v>0</v>
      </c>
      <c r="D20" s="11"/>
      <c r="E20" s="11"/>
      <c r="F20" s="11"/>
      <c r="G20" s="10"/>
      <c r="H20" s="10">
        <f t="shared" si="4"/>
        <v>0</v>
      </c>
      <c r="I20" s="10"/>
      <c r="J20" s="10">
        <f t="shared" si="3"/>
        <v>0</v>
      </c>
      <c r="K20" s="23"/>
    </row>
    <row r="21" spans="1:11">
      <c r="A21" s="8"/>
      <c r="B21" s="12"/>
      <c r="C21" s="10">
        <f t="shared" si="2"/>
        <v>0</v>
      </c>
      <c r="D21" s="11"/>
      <c r="E21" s="11"/>
      <c r="F21" s="11"/>
      <c r="G21" s="10"/>
      <c r="H21" s="10">
        <f t="shared" si="4"/>
        <v>0</v>
      </c>
      <c r="I21" s="10"/>
      <c r="J21" s="10">
        <f t="shared" si="3"/>
        <v>0</v>
      </c>
      <c r="K21" s="23"/>
    </row>
    <row r="22" spans="1:11">
      <c r="A22" s="8"/>
      <c r="B22" s="12"/>
      <c r="C22" s="10">
        <f t="shared" si="2"/>
        <v>0</v>
      </c>
      <c r="D22" s="11"/>
      <c r="E22" s="11"/>
      <c r="F22" s="11"/>
      <c r="G22" s="10"/>
      <c r="H22" s="10">
        <f t="shared" si="4"/>
        <v>0</v>
      </c>
      <c r="I22" s="10"/>
      <c r="J22" s="10">
        <f t="shared" si="3"/>
        <v>0</v>
      </c>
      <c r="K22" s="23"/>
    </row>
    <row r="23" spans="1:11">
      <c r="A23" s="8"/>
      <c r="B23" s="12"/>
      <c r="C23" s="10">
        <f t="shared" si="2"/>
        <v>0</v>
      </c>
      <c r="D23" s="11"/>
      <c r="E23" s="11"/>
      <c r="F23" s="11"/>
      <c r="G23" s="10"/>
      <c r="H23" s="10">
        <f t="shared" si="4"/>
        <v>0</v>
      </c>
      <c r="I23" s="10"/>
      <c r="J23" s="10">
        <f t="shared" si="3"/>
        <v>0</v>
      </c>
      <c r="K23" s="23"/>
    </row>
    <row r="24" spans="1:11">
      <c r="A24" s="8"/>
      <c r="B24" s="12"/>
      <c r="C24" s="10">
        <f t="shared" si="2"/>
        <v>0</v>
      </c>
      <c r="D24" s="11"/>
      <c r="E24" s="11"/>
      <c r="F24" s="11"/>
      <c r="G24" s="10"/>
      <c r="H24" s="10">
        <f t="shared" si="4"/>
        <v>0</v>
      </c>
      <c r="I24" s="10"/>
      <c r="J24" s="10">
        <f t="shared" si="3"/>
        <v>0</v>
      </c>
      <c r="K24" s="23"/>
    </row>
    <row r="25" spans="1:11">
      <c r="A25" s="11"/>
      <c r="B25" s="12"/>
      <c r="C25" s="10">
        <f t="shared" si="2"/>
        <v>0</v>
      </c>
      <c r="D25" s="11"/>
      <c r="E25" s="11"/>
      <c r="F25" s="11"/>
      <c r="G25" s="10"/>
      <c r="H25" s="10">
        <f t="shared" si="4"/>
        <v>0</v>
      </c>
      <c r="I25" s="10"/>
      <c r="J25" s="10">
        <f t="shared" si="3"/>
        <v>0</v>
      </c>
      <c r="K25" s="23"/>
    </row>
    <row r="26" spans="1:11">
      <c r="A26" s="11"/>
      <c r="B26" s="12"/>
      <c r="C26" s="10">
        <f t="shared" si="2"/>
        <v>0</v>
      </c>
      <c r="D26" s="11"/>
      <c r="E26" s="11"/>
      <c r="F26" s="11"/>
      <c r="G26" s="10"/>
      <c r="H26" s="10">
        <f t="shared" si="4"/>
        <v>0</v>
      </c>
      <c r="I26" s="10"/>
      <c r="J26" s="10">
        <f t="shared" si="3"/>
        <v>0</v>
      </c>
      <c r="K26" s="23"/>
    </row>
    <row r="27" spans="1:11">
      <c r="A27" s="11"/>
      <c r="B27" s="12"/>
      <c r="C27" s="10">
        <f t="shared" si="2"/>
        <v>0</v>
      </c>
      <c r="D27" s="11"/>
      <c r="E27" s="11"/>
      <c r="F27" s="11"/>
      <c r="G27" s="10"/>
      <c r="H27" s="10">
        <f t="shared" si="4"/>
        <v>0</v>
      </c>
      <c r="I27" s="10"/>
      <c r="J27" s="10">
        <f t="shared" si="3"/>
        <v>0</v>
      </c>
      <c r="K27" s="23"/>
    </row>
    <row r="28" spans="1:11">
      <c r="A28" s="11"/>
      <c r="B28" s="12"/>
      <c r="C28" s="10">
        <f t="shared" si="2"/>
        <v>0</v>
      </c>
      <c r="D28" s="11"/>
      <c r="E28" s="11"/>
      <c r="F28" s="11"/>
      <c r="G28" s="10"/>
      <c r="H28" s="10">
        <f t="shared" si="4"/>
        <v>0</v>
      </c>
      <c r="I28" s="10"/>
      <c r="J28" s="10">
        <f t="shared" si="3"/>
        <v>0</v>
      </c>
      <c r="K28" s="23"/>
    </row>
    <row r="29" spans="1:11">
      <c r="A29" s="11"/>
      <c r="B29" s="12"/>
      <c r="C29" s="10">
        <f t="shared" si="2"/>
        <v>0</v>
      </c>
      <c r="D29" s="11"/>
      <c r="E29" s="11"/>
      <c r="F29" s="11"/>
      <c r="G29" s="10"/>
      <c r="H29" s="10">
        <f t="shared" si="4"/>
        <v>0</v>
      </c>
      <c r="I29" s="10"/>
      <c r="J29" s="10">
        <f t="shared" si="3"/>
        <v>0</v>
      </c>
      <c r="K29" s="23"/>
    </row>
    <row r="30" spans="1:11">
      <c r="A30" s="11"/>
      <c r="B30" s="12"/>
      <c r="C30" s="10">
        <f t="shared" si="2"/>
        <v>0</v>
      </c>
      <c r="D30" s="11"/>
      <c r="E30" s="11"/>
      <c r="F30" s="11"/>
      <c r="G30" s="10"/>
      <c r="H30" s="10">
        <f t="shared" si="4"/>
        <v>0</v>
      </c>
      <c r="I30" s="10"/>
      <c r="J30" s="10">
        <f t="shared" si="3"/>
        <v>0</v>
      </c>
      <c r="K30" s="23"/>
    </row>
    <row r="31" spans="1:11">
      <c r="A31" s="11"/>
      <c r="B31" s="12"/>
      <c r="C31" s="10">
        <f t="shared" si="2"/>
        <v>0</v>
      </c>
      <c r="D31" s="11"/>
      <c r="E31" s="11"/>
      <c r="F31" s="11"/>
      <c r="G31" s="10"/>
      <c r="H31" s="10">
        <f t="shared" si="4"/>
        <v>0</v>
      </c>
      <c r="I31" s="10"/>
      <c r="J31" s="10">
        <f t="shared" si="3"/>
        <v>0</v>
      </c>
      <c r="K31" s="23"/>
    </row>
    <row r="32" spans="1:11">
      <c r="A32" s="11"/>
      <c r="B32" s="12"/>
      <c r="C32" s="10">
        <f t="shared" si="2"/>
        <v>0</v>
      </c>
      <c r="D32" s="11"/>
      <c r="E32" s="11"/>
      <c r="F32" s="11"/>
      <c r="G32" s="10"/>
      <c r="H32" s="10">
        <f t="shared" si="4"/>
        <v>0</v>
      </c>
      <c r="I32" s="10"/>
      <c r="J32" s="10">
        <f t="shared" si="3"/>
        <v>0</v>
      </c>
      <c r="K32" s="23"/>
    </row>
    <row r="33" spans="1:11">
      <c r="A33" s="11"/>
      <c r="B33" s="12"/>
      <c r="C33" s="10">
        <f t="shared" si="2"/>
        <v>0</v>
      </c>
      <c r="D33" s="11"/>
      <c r="E33" s="11"/>
      <c r="F33" s="11"/>
      <c r="G33" s="10"/>
      <c r="H33" s="10">
        <f t="shared" si="4"/>
        <v>0</v>
      </c>
      <c r="I33" s="10"/>
      <c r="J33" s="10">
        <f t="shared" si="3"/>
        <v>0</v>
      </c>
      <c r="K33" s="23"/>
    </row>
    <row r="34" spans="1:11">
      <c r="A34" s="11"/>
      <c r="B34" s="12"/>
      <c r="C34" s="10">
        <f t="shared" si="2"/>
        <v>0</v>
      </c>
      <c r="D34" s="11"/>
      <c r="E34" s="11"/>
      <c r="F34" s="11"/>
      <c r="G34" s="10"/>
      <c r="H34" s="10">
        <f t="shared" si="4"/>
        <v>0</v>
      </c>
      <c r="I34" s="10"/>
      <c r="J34" s="10">
        <f t="shared" si="3"/>
        <v>0</v>
      </c>
      <c r="K34" s="23"/>
    </row>
    <row r="35" spans="1:11">
      <c r="A35" s="11"/>
      <c r="B35" s="12"/>
      <c r="C35" s="10">
        <f t="shared" ref="C35:C50" si="5">J34</f>
        <v>0</v>
      </c>
      <c r="D35" s="11"/>
      <c r="E35" s="11"/>
      <c r="F35" s="11"/>
      <c r="G35" s="10"/>
      <c r="H35" s="10">
        <f t="shared" ref="H35:H50" si="6">F35*G35</f>
        <v>0</v>
      </c>
      <c r="I35" s="10"/>
      <c r="J35" s="10">
        <f t="shared" ref="J35:J50" si="7">C35+H35-I35</f>
        <v>0</v>
      </c>
      <c r="K35" s="23"/>
    </row>
    <row r="36" spans="1:11">
      <c r="A36" s="11"/>
      <c r="B36" s="12"/>
      <c r="C36" s="10">
        <f t="shared" si="5"/>
        <v>0</v>
      </c>
      <c r="D36" s="11"/>
      <c r="E36" s="11"/>
      <c r="F36" s="11"/>
      <c r="G36" s="10"/>
      <c r="H36" s="10">
        <f t="shared" si="6"/>
        <v>0</v>
      </c>
      <c r="I36" s="10"/>
      <c r="J36" s="10">
        <f t="shared" si="7"/>
        <v>0</v>
      </c>
      <c r="K36" s="23"/>
    </row>
    <row r="37" spans="1:11">
      <c r="A37" s="11"/>
      <c r="B37" s="12"/>
      <c r="C37" s="10">
        <f t="shared" si="5"/>
        <v>0</v>
      </c>
      <c r="D37" s="11"/>
      <c r="E37" s="11"/>
      <c r="F37" s="11"/>
      <c r="G37" s="10"/>
      <c r="H37" s="10">
        <f t="shared" si="6"/>
        <v>0</v>
      </c>
      <c r="I37" s="10"/>
      <c r="J37" s="10">
        <f t="shared" si="7"/>
        <v>0</v>
      </c>
      <c r="K37" s="23"/>
    </row>
    <row r="38" spans="1:11">
      <c r="A38" s="11"/>
      <c r="B38" s="12"/>
      <c r="C38" s="10">
        <f t="shared" si="5"/>
        <v>0</v>
      </c>
      <c r="D38" s="11"/>
      <c r="E38" s="11"/>
      <c r="F38" s="11"/>
      <c r="G38" s="10"/>
      <c r="H38" s="10">
        <f t="shared" si="6"/>
        <v>0</v>
      </c>
      <c r="I38" s="10"/>
      <c r="J38" s="10">
        <f t="shared" si="7"/>
        <v>0</v>
      </c>
      <c r="K38" s="23"/>
    </row>
    <row r="39" spans="1:11">
      <c r="A39" s="11"/>
      <c r="B39" s="12"/>
      <c r="C39" s="10">
        <f t="shared" si="5"/>
        <v>0</v>
      </c>
      <c r="D39" s="11"/>
      <c r="E39" s="11"/>
      <c r="F39" s="11"/>
      <c r="G39" s="10"/>
      <c r="H39" s="10">
        <f t="shared" si="6"/>
        <v>0</v>
      </c>
      <c r="I39" s="10"/>
      <c r="J39" s="10">
        <f t="shared" si="7"/>
        <v>0</v>
      </c>
      <c r="K39" s="23"/>
    </row>
    <row r="40" spans="1:11">
      <c r="A40" s="11"/>
      <c r="B40" s="12"/>
      <c r="C40" s="10">
        <f t="shared" si="5"/>
        <v>0</v>
      </c>
      <c r="D40" s="11"/>
      <c r="E40" s="11"/>
      <c r="F40" s="11"/>
      <c r="G40" s="10"/>
      <c r="H40" s="10">
        <f t="shared" si="6"/>
        <v>0</v>
      </c>
      <c r="I40" s="10"/>
      <c r="J40" s="10">
        <f t="shared" si="7"/>
        <v>0</v>
      </c>
      <c r="K40" s="23"/>
    </row>
    <row r="41" spans="1:11">
      <c r="A41" s="11"/>
      <c r="B41" s="12"/>
      <c r="C41" s="10">
        <f t="shared" si="5"/>
        <v>0</v>
      </c>
      <c r="D41" s="11"/>
      <c r="E41" s="11"/>
      <c r="F41" s="11"/>
      <c r="G41" s="10"/>
      <c r="H41" s="10">
        <f t="shared" si="6"/>
        <v>0</v>
      </c>
      <c r="I41" s="10"/>
      <c r="J41" s="10">
        <f t="shared" si="7"/>
        <v>0</v>
      </c>
      <c r="K41" s="23"/>
    </row>
    <row r="42" spans="1:11">
      <c r="A42" s="11"/>
      <c r="B42" s="12"/>
      <c r="C42" s="10">
        <f t="shared" si="5"/>
        <v>0</v>
      </c>
      <c r="D42" s="11"/>
      <c r="E42" s="11"/>
      <c r="F42" s="11"/>
      <c r="G42" s="10"/>
      <c r="H42" s="10">
        <f t="shared" si="6"/>
        <v>0</v>
      </c>
      <c r="I42" s="10"/>
      <c r="J42" s="10">
        <f t="shared" si="7"/>
        <v>0</v>
      </c>
      <c r="K42" s="23"/>
    </row>
    <row r="43" spans="1:11">
      <c r="A43" s="11"/>
      <c r="B43" s="12"/>
      <c r="C43" s="10">
        <f t="shared" si="5"/>
        <v>0</v>
      </c>
      <c r="D43" s="11"/>
      <c r="E43" s="11"/>
      <c r="F43" s="11"/>
      <c r="G43" s="10"/>
      <c r="H43" s="10">
        <f t="shared" si="6"/>
        <v>0</v>
      </c>
      <c r="I43" s="10"/>
      <c r="J43" s="10">
        <f t="shared" si="7"/>
        <v>0</v>
      </c>
      <c r="K43" s="23"/>
    </row>
    <row r="44" spans="1:11">
      <c r="A44" s="11"/>
      <c r="B44" s="12"/>
      <c r="C44" s="10">
        <f t="shared" si="5"/>
        <v>0</v>
      </c>
      <c r="D44" s="11"/>
      <c r="E44" s="11"/>
      <c r="F44" s="11"/>
      <c r="G44" s="10"/>
      <c r="H44" s="10">
        <f t="shared" si="6"/>
        <v>0</v>
      </c>
      <c r="I44" s="10"/>
      <c r="J44" s="10">
        <f t="shared" si="7"/>
        <v>0</v>
      </c>
      <c r="K44" s="23"/>
    </row>
    <row r="45" spans="1:11">
      <c r="A45" s="11"/>
      <c r="B45" s="12"/>
      <c r="C45" s="10">
        <f t="shared" si="5"/>
        <v>0</v>
      </c>
      <c r="D45" s="11"/>
      <c r="E45" s="11"/>
      <c r="F45" s="11"/>
      <c r="G45" s="10"/>
      <c r="H45" s="10">
        <f t="shared" si="6"/>
        <v>0</v>
      </c>
      <c r="I45" s="10"/>
      <c r="J45" s="10">
        <f t="shared" si="7"/>
        <v>0</v>
      </c>
      <c r="K45" s="23"/>
    </row>
    <row r="46" spans="1:11">
      <c r="A46" s="11"/>
      <c r="B46" s="12"/>
      <c r="C46" s="10">
        <f t="shared" si="5"/>
        <v>0</v>
      </c>
      <c r="D46" s="11"/>
      <c r="E46" s="11"/>
      <c r="F46" s="11"/>
      <c r="G46" s="10"/>
      <c r="H46" s="10">
        <f t="shared" si="6"/>
        <v>0</v>
      </c>
      <c r="I46" s="10"/>
      <c r="J46" s="10">
        <f t="shared" si="7"/>
        <v>0</v>
      </c>
      <c r="K46" s="23"/>
    </row>
    <row r="47" spans="1:11">
      <c r="A47" s="11"/>
      <c r="B47" s="12"/>
      <c r="C47" s="10">
        <f t="shared" si="5"/>
        <v>0</v>
      </c>
      <c r="D47" s="11"/>
      <c r="E47" s="11"/>
      <c r="F47" s="11"/>
      <c r="G47" s="10"/>
      <c r="H47" s="10">
        <f t="shared" si="6"/>
        <v>0</v>
      </c>
      <c r="I47" s="10"/>
      <c r="J47" s="10">
        <f t="shared" si="7"/>
        <v>0</v>
      </c>
      <c r="K47" s="23"/>
    </row>
    <row r="48" spans="1:11">
      <c r="A48" s="11"/>
      <c r="B48" s="12"/>
      <c r="C48" s="10">
        <f t="shared" si="5"/>
        <v>0</v>
      </c>
      <c r="D48" s="11"/>
      <c r="E48" s="11"/>
      <c r="F48" s="11"/>
      <c r="G48" s="10"/>
      <c r="H48" s="10">
        <f t="shared" si="6"/>
        <v>0</v>
      </c>
      <c r="I48" s="10"/>
      <c r="J48" s="10">
        <f t="shared" si="7"/>
        <v>0</v>
      </c>
      <c r="K48" s="23"/>
    </row>
    <row r="49" spans="1:11">
      <c r="A49" s="11"/>
      <c r="B49" s="12"/>
      <c r="C49" s="10">
        <f t="shared" si="5"/>
        <v>0</v>
      </c>
      <c r="D49" s="11"/>
      <c r="E49" s="11"/>
      <c r="F49" s="11"/>
      <c r="G49" s="10"/>
      <c r="H49" s="10">
        <f t="shared" si="6"/>
        <v>0</v>
      </c>
      <c r="I49" s="10"/>
      <c r="J49" s="10">
        <f t="shared" si="7"/>
        <v>0</v>
      </c>
      <c r="K49" s="23"/>
    </row>
    <row r="50" spans="1:11">
      <c r="A50" s="11"/>
      <c r="B50" s="12"/>
      <c r="C50" s="10">
        <f t="shared" si="5"/>
        <v>0</v>
      </c>
      <c r="D50" s="11"/>
      <c r="E50" s="11"/>
      <c r="F50" s="11"/>
      <c r="G50" s="10"/>
      <c r="H50" s="10">
        <f t="shared" si="6"/>
        <v>0</v>
      </c>
      <c r="I50" s="10"/>
      <c r="J50" s="10">
        <f t="shared" si="7"/>
        <v>0</v>
      </c>
      <c r="K50" s="23"/>
    </row>
    <row r="51" spans="1:11" s="3" customFormat="1" ht="14.45" customHeight="1">
      <c r="A51" s="18"/>
      <c r="B51" s="19"/>
      <c r="C51" s="13"/>
      <c r="D51" s="21" t="s">
        <v>314</v>
      </c>
      <c r="E51" s="18"/>
      <c r="F51" s="18"/>
      <c r="G51" s="13"/>
      <c r="H51" s="13">
        <f>SUM(H1:H50)</f>
        <v>4800</v>
      </c>
      <c r="I51" s="13">
        <f>SUM(I1:I50)</f>
        <v>4800</v>
      </c>
      <c r="J51" s="13">
        <f>H51-I51</f>
        <v>0</v>
      </c>
      <c r="K51" s="25"/>
    </row>
  </sheetData>
  <mergeCells count="8">
    <mergeCell ref="K2:K3"/>
    <mergeCell ref="A1:J1"/>
    <mergeCell ref="F2:H2"/>
    <mergeCell ref="A2:A3"/>
    <mergeCell ref="B2:B3"/>
    <mergeCell ref="C2:C3"/>
    <mergeCell ref="D2:D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topLeftCell="A46" zoomScaleSheetLayoutView="100" workbookViewId="0">
      <selection activeCell="O27" sqref="O27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topLeftCell="A10" zoomScaleSheetLayoutView="100" workbookViewId="0">
      <selection activeCell="U17" sqref="U17"/>
    </sheetView>
  </sheetViews>
  <sheetFormatPr defaultRowHeight="14.25"/>
  <cols>
    <col min="1" max="1" width="16.75" style="4" customWidth="1"/>
    <col min="2" max="2" width="12.625" style="5" customWidth="1"/>
    <col min="3" max="3" width="14.125" style="6" customWidth="1"/>
    <col min="4" max="4" width="22.25" style="2" customWidth="1"/>
    <col min="5" max="5" width="6.875" style="2" customWidth="1"/>
    <col min="6" max="6" width="7.75" style="2" customWidth="1"/>
    <col min="7" max="7" width="9" style="6" customWidth="1"/>
    <col min="8" max="8" width="9.625" style="6" customWidth="1"/>
    <col min="9" max="10" width="12.375" style="6" customWidth="1"/>
    <col min="11" max="11" width="12" style="7" customWidth="1"/>
    <col min="12" max="16384" width="9" style="7"/>
  </cols>
  <sheetData>
    <row r="1" spans="1:11" ht="20.25">
      <c r="A1" s="450"/>
      <c r="B1" s="451"/>
      <c r="C1" s="452"/>
      <c r="D1" s="450"/>
      <c r="E1" s="450"/>
      <c r="F1" s="450"/>
      <c r="G1" s="452"/>
      <c r="H1" s="452"/>
      <c r="I1" s="452"/>
      <c r="J1" s="452"/>
    </row>
    <row r="2" spans="1:11">
      <c r="A2" s="453" t="s">
        <v>1</v>
      </c>
      <c r="B2" s="454" t="s">
        <v>331</v>
      </c>
      <c r="C2" s="440" t="s">
        <v>356</v>
      </c>
      <c r="D2" s="406" t="s">
        <v>332</v>
      </c>
      <c r="E2" s="406" t="s">
        <v>333</v>
      </c>
      <c r="F2" s="406" t="s">
        <v>334</v>
      </c>
      <c r="G2" s="440"/>
      <c r="H2" s="440"/>
      <c r="I2" s="10" t="s">
        <v>329</v>
      </c>
      <c r="J2" s="440" t="s">
        <v>335</v>
      </c>
      <c r="K2" s="443" t="s">
        <v>396</v>
      </c>
    </row>
    <row r="3" spans="1:11">
      <c r="A3" s="453"/>
      <c r="B3" s="454"/>
      <c r="C3" s="440"/>
      <c r="D3" s="406"/>
      <c r="E3" s="406"/>
      <c r="F3" s="11" t="s">
        <v>336</v>
      </c>
      <c r="G3" s="10" t="s">
        <v>337</v>
      </c>
      <c r="H3" s="10" t="s">
        <v>338</v>
      </c>
      <c r="I3" s="10" t="s">
        <v>338</v>
      </c>
      <c r="J3" s="440"/>
      <c r="K3" s="444"/>
    </row>
    <row r="4" spans="1:11">
      <c r="A4" s="8"/>
      <c r="B4" s="12"/>
      <c r="C4" s="10">
        <v>0</v>
      </c>
      <c r="D4" s="8"/>
      <c r="E4" s="11"/>
      <c r="F4" s="11"/>
      <c r="G4" s="10"/>
      <c r="H4" s="13"/>
      <c r="I4" s="22"/>
      <c r="J4" s="10">
        <f>C4+H4-I4</f>
        <v>0</v>
      </c>
      <c r="K4" s="23"/>
    </row>
    <row r="5" spans="1:11">
      <c r="A5" s="8"/>
      <c r="B5" s="12"/>
      <c r="C5" s="10">
        <f>J4</f>
        <v>0</v>
      </c>
      <c r="D5" s="8"/>
      <c r="E5" s="11"/>
      <c r="F5" s="11"/>
      <c r="G5" s="10"/>
      <c r="H5" s="13"/>
      <c r="I5" s="22"/>
      <c r="J5" s="10">
        <f t="shared" ref="J5:J50" si="0">C5+H5-I5</f>
        <v>0</v>
      </c>
      <c r="K5" s="23"/>
    </row>
    <row r="6" spans="1:11">
      <c r="A6" s="14"/>
      <c r="B6" s="12"/>
      <c r="C6" s="10">
        <f>J5</f>
        <v>0</v>
      </c>
      <c r="D6" s="8"/>
      <c r="E6" s="11"/>
      <c r="F6" s="11"/>
      <c r="G6" s="10"/>
      <c r="H6" s="13"/>
      <c r="I6" s="22"/>
      <c r="J6" s="10">
        <f t="shared" si="0"/>
        <v>0</v>
      </c>
      <c r="K6" s="23"/>
    </row>
    <row r="7" spans="1:11">
      <c r="A7" s="14"/>
      <c r="B7" s="12"/>
      <c r="C7" s="10">
        <f t="shared" ref="C7:C50" si="1">J6</f>
        <v>0</v>
      </c>
      <c r="D7" s="8"/>
      <c r="E7" s="11"/>
      <c r="F7" s="11"/>
      <c r="G7" s="10"/>
      <c r="H7" s="13"/>
      <c r="I7" s="22"/>
      <c r="J7" s="10">
        <f t="shared" si="0"/>
        <v>0</v>
      </c>
      <c r="K7" s="23"/>
    </row>
    <row r="8" spans="1:11">
      <c r="A8" s="14"/>
      <c r="B8" s="12"/>
      <c r="C8" s="10">
        <f t="shared" si="1"/>
        <v>0</v>
      </c>
      <c r="D8" s="8"/>
      <c r="E8" s="11"/>
      <c r="F8" s="11"/>
      <c r="G8" s="10"/>
      <c r="H8" s="13"/>
      <c r="I8" s="22"/>
      <c r="J8" s="10">
        <f t="shared" si="0"/>
        <v>0</v>
      </c>
      <c r="K8" s="23"/>
    </row>
    <row r="9" spans="1:11">
      <c r="A9" s="15"/>
      <c r="B9" s="12"/>
      <c r="C9" s="10">
        <f t="shared" si="1"/>
        <v>0</v>
      </c>
      <c r="D9" s="8"/>
      <c r="E9" s="11"/>
      <c r="F9" s="11"/>
      <c r="G9" s="10"/>
      <c r="H9" s="13"/>
      <c r="I9" s="22"/>
      <c r="J9" s="10">
        <f t="shared" si="0"/>
        <v>0</v>
      </c>
      <c r="K9" s="23"/>
    </row>
    <row r="10" spans="1:11" s="1" customFormat="1">
      <c r="A10" s="15"/>
      <c r="B10" s="16"/>
      <c r="C10" s="10">
        <f t="shared" si="1"/>
        <v>0</v>
      </c>
      <c r="D10" s="8"/>
      <c r="E10" s="11"/>
      <c r="F10" s="11"/>
      <c r="G10" s="10"/>
      <c r="H10" s="13"/>
      <c r="I10" s="22"/>
      <c r="J10" s="10">
        <f t="shared" si="0"/>
        <v>0</v>
      </c>
      <c r="K10" s="24"/>
    </row>
    <row r="11" spans="1:11">
      <c r="A11" s="14"/>
      <c r="B11" s="12"/>
      <c r="C11" s="10">
        <f t="shared" si="1"/>
        <v>0</v>
      </c>
      <c r="D11" s="8"/>
      <c r="E11" s="11"/>
      <c r="F11" s="11"/>
      <c r="G11" s="10"/>
      <c r="H11" s="13"/>
      <c r="I11" s="22"/>
      <c r="J11" s="10">
        <f t="shared" si="0"/>
        <v>0</v>
      </c>
      <c r="K11" s="24"/>
    </row>
    <row r="12" spans="1:11" s="2" customFormat="1">
      <c r="A12" s="17"/>
      <c r="B12" s="9"/>
      <c r="C12" s="10">
        <f t="shared" si="1"/>
        <v>0</v>
      </c>
      <c r="D12" s="8"/>
      <c r="E12" s="11"/>
      <c r="F12" s="11"/>
      <c r="G12" s="10"/>
      <c r="H12" s="13"/>
      <c r="I12" s="22"/>
      <c r="J12" s="10">
        <f t="shared" si="0"/>
        <v>0</v>
      </c>
      <c r="K12" s="11"/>
    </row>
    <row r="13" spans="1:11" s="2" customFormat="1">
      <c r="A13" s="17"/>
      <c r="B13" s="9"/>
      <c r="C13" s="10">
        <f t="shared" si="1"/>
        <v>0</v>
      </c>
      <c r="D13" s="8"/>
      <c r="E13" s="11"/>
      <c r="F13" s="11"/>
      <c r="G13" s="10"/>
      <c r="H13" s="13"/>
      <c r="I13" s="22"/>
      <c r="J13" s="10">
        <f t="shared" si="0"/>
        <v>0</v>
      </c>
      <c r="K13" s="11"/>
    </row>
    <row r="14" spans="1:11">
      <c r="A14" s="8"/>
      <c r="B14" s="12"/>
      <c r="C14" s="10">
        <f t="shared" si="1"/>
        <v>0</v>
      </c>
      <c r="D14" s="8"/>
      <c r="E14" s="11"/>
      <c r="F14" s="11"/>
      <c r="G14" s="10"/>
      <c r="H14" s="13"/>
      <c r="I14" s="22"/>
      <c r="J14" s="10">
        <f t="shared" si="0"/>
        <v>0</v>
      </c>
      <c r="K14" s="23"/>
    </row>
    <row r="15" spans="1:11">
      <c r="A15" s="8"/>
      <c r="B15" s="12"/>
      <c r="C15" s="10">
        <f t="shared" si="1"/>
        <v>0</v>
      </c>
      <c r="D15" s="8"/>
      <c r="E15" s="11"/>
      <c r="F15" s="11"/>
      <c r="G15" s="10"/>
      <c r="H15" s="13"/>
      <c r="I15" s="22"/>
      <c r="J15" s="10">
        <f t="shared" si="0"/>
        <v>0</v>
      </c>
      <c r="K15" s="23"/>
    </row>
    <row r="16" spans="1:11">
      <c r="A16" s="8"/>
      <c r="B16" s="12"/>
      <c r="C16" s="10">
        <f t="shared" si="1"/>
        <v>0</v>
      </c>
      <c r="D16" s="8"/>
      <c r="E16" s="11"/>
      <c r="F16" s="11"/>
      <c r="G16" s="10"/>
      <c r="H16" s="13"/>
      <c r="I16" s="22"/>
      <c r="J16" s="10">
        <f t="shared" si="0"/>
        <v>0</v>
      </c>
      <c r="K16" s="23"/>
    </row>
    <row r="17" spans="1:11">
      <c r="A17" s="14"/>
      <c r="B17" s="12"/>
      <c r="C17" s="10">
        <f t="shared" si="1"/>
        <v>0</v>
      </c>
      <c r="D17" s="8"/>
      <c r="E17" s="11"/>
      <c r="F17" s="11"/>
      <c r="G17" s="10"/>
      <c r="H17" s="13"/>
      <c r="I17" s="22"/>
      <c r="J17" s="10">
        <f t="shared" si="0"/>
        <v>0</v>
      </c>
      <c r="K17" s="23"/>
    </row>
    <row r="18" spans="1:11">
      <c r="A18" s="14"/>
      <c r="B18" s="12"/>
      <c r="C18" s="10">
        <f t="shared" si="1"/>
        <v>0</v>
      </c>
      <c r="D18" s="8"/>
      <c r="E18" s="11"/>
      <c r="F18" s="11"/>
      <c r="G18" s="10"/>
      <c r="H18" s="13"/>
      <c r="I18" s="22"/>
      <c r="J18" s="10">
        <f t="shared" si="0"/>
        <v>0</v>
      </c>
      <c r="K18" s="23"/>
    </row>
    <row r="19" spans="1:11">
      <c r="A19" s="14"/>
      <c r="B19" s="12"/>
      <c r="C19" s="10">
        <f t="shared" si="1"/>
        <v>0</v>
      </c>
      <c r="D19" s="8"/>
      <c r="E19" s="11"/>
      <c r="F19" s="11"/>
      <c r="G19" s="10"/>
      <c r="H19" s="13"/>
      <c r="I19" s="22"/>
      <c r="J19" s="10">
        <f t="shared" si="0"/>
        <v>0</v>
      </c>
      <c r="K19" s="23"/>
    </row>
    <row r="20" spans="1:11">
      <c r="A20" s="8"/>
      <c r="B20" s="12"/>
      <c r="C20" s="10">
        <f t="shared" si="1"/>
        <v>0</v>
      </c>
      <c r="D20" s="8"/>
      <c r="E20" s="11"/>
      <c r="F20" s="11"/>
      <c r="G20" s="10"/>
      <c r="H20" s="13"/>
      <c r="I20" s="22"/>
      <c r="J20" s="10">
        <f t="shared" si="0"/>
        <v>0</v>
      </c>
      <c r="K20" s="23"/>
    </row>
    <row r="21" spans="1:11">
      <c r="A21" s="8"/>
      <c r="B21" s="12"/>
      <c r="C21" s="10">
        <f t="shared" si="1"/>
        <v>0</v>
      </c>
      <c r="D21" s="8"/>
      <c r="E21" s="11"/>
      <c r="F21" s="11"/>
      <c r="G21" s="10"/>
      <c r="H21" s="10">
        <f t="shared" ref="H21:H50" si="2">F21*G21</f>
        <v>0</v>
      </c>
      <c r="I21" s="10"/>
      <c r="J21" s="10">
        <f t="shared" si="0"/>
        <v>0</v>
      </c>
      <c r="K21" s="23"/>
    </row>
    <row r="22" spans="1:11">
      <c r="A22" s="8"/>
      <c r="B22" s="12"/>
      <c r="C22" s="10">
        <f t="shared" si="1"/>
        <v>0</v>
      </c>
      <c r="D22" s="8"/>
      <c r="E22" s="11"/>
      <c r="F22" s="11"/>
      <c r="G22" s="10"/>
      <c r="H22" s="10">
        <f t="shared" si="2"/>
        <v>0</v>
      </c>
      <c r="I22" s="10"/>
      <c r="J22" s="10">
        <f t="shared" si="0"/>
        <v>0</v>
      </c>
      <c r="K22" s="23"/>
    </row>
    <row r="23" spans="1:11">
      <c r="A23" s="8"/>
      <c r="B23" s="12"/>
      <c r="C23" s="10">
        <f t="shared" si="1"/>
        <v>0</v>
      </c>
      <c r="D23" s="8"/>
      <c r="E23" s="11"/>
      <c r="F23" s="11"/>
      <c r="G23" s="10"/>
      <c r="H23" s="10">
        <f t="shared" si="2"/>
        <v>0</v>
      </c>
      <c r="I23" s="10"/>
      <c r="J23" s="10">
        <f t="shared" si="0"/>
        <v>0</v>
      </c>
      <c r="K23" s="23"/>
    </row>
    <row r="24" spans="1:11">
      <c r="A24" s="8"/>
      <c r="B24" s="12"/>
      <c r="C24" s="10">
        <f t="shared" si="1"/>
        <v>0</v>
      </c>
      <c r="D24" s="8"/>
      <c r="E24" s="11"/>
      <c r="F24" s="11"/>
      <c r="G24" s="10"/>
      <c r="H24" s="10">
        <f t="shared" si="2"/>
        <v>0</v>
      </c>
      <c r="I24" s="10"/>
      <c r="J24" s="10">
        <f t="shared" si="0"/>
        <v>0</v>
      </c>
      <c r="K24" s="23"/>
    </row>
    <row r="25" spans="1:11">
      <c r="A25" s="8"/>
      <c r="B25" s="12"/>
      <c r="C25" s="10">
        <f t="shared" si="1"/>
        <v>0</v>
      </c>
      <c r="D25" s="8"/>
      <c r="E25" s="11"/>
      <c r="F25" s="11"/>
      <c r="G25" s="10"/>
      <c r="H25" s="10">
        <f t="shared" si="2"/>
        <v>0</v>
      </c>
      <c r="I25" s="10"/>
      <c r="J25" s="10">
        <f t="shared" si="0"/>
        <v>0</v>
      </c>
      <c r="K25" s="23"/>
    </row>
    <row r="26" spans="1:11">
      <c r="A26" s="8"/>
      <c r="B26" s="12"/>
      <c r="C26" s="10">
        <f t="shared" si="1"/>
        <v>0</v>
      </c>
      <c r="D26" s="8"/>
      <c r="E26" s="11"/>
      <c r="F26" s="11"/>
      <c r="G26" s="10"/>
      <c r="H26" s="10">
        <f t="shared" si="2"/>
        <v>0</v>
      </c>
      <c r="I26" s="10"/>
      <c r="J26" s="10">
        <f t="shared" si="0"/>
        <v>0</v>
      </c>
      <c r="K26" s="23"/>
    </row>
    <row r="27" spans="1:11">
      <c r="A27" s="8"/>
      <c r="B27" s="12"/>
      <c r="C27" s="10">
        <f t="shared" si="1"/>
        <v>0</v>
      </c>
      <c r="D27" s="8"/>
      <c r="E27" s="11"/>
      <c r="F27" s="11"/>
      <c r="G27" s="10"/>
      <c r="H27" s="10">
        <f t="shared" si="2"/>
        <v>0</v>
      </c>
      <c r="I27" s="10"/>
      <c r="J27" s="10">
        <f t="shared" si="0"/>
        <v>0</v>
      </c>
      <c r="K27" s="23"/>
    </row>
    <row r="28" spans="1:11">
      <c r="A28" s="8"/>
      <c r="B28" s="12"/>
      <c r="C28" s="10">
        <f t="shared" si="1"/>
        <v>0</v>
      </c>
      <c r="D28" s="8"/>
      <c r="E28" s="11"/>
      <c r="F28" s="11"/>
      <c r="G28" s="10"/>
      <c r="H28" s="10">
        <f t="shared" si="2"/>
        <v>0</v>
      </c>
      <c r="I28" s="10"/>
      <c r="J28" s="10">
        <f t="shared" si="0"/>
        <v>0</v>
      </c>
      <c r="K28" s="23"/>
    </row>
    <row r="29" spans="1:11">
      <c r="A29" s="8"/>
      <c r="B29" s="12"/>
      <c r="C29" s="10">
        <f t="shared" si="1"/>
        <v>0</v>
      </c>
      <c r="D29" s="8"/>
      <c r="E29" s="11"/>
      <c r="F29" s="11"/>
      <c r="G29" s="10"/>
      <c r="H29" s="10">
        <f t="shared" si="2"/>
        <v>0</v>
      </c>
      <c r="I29" s="10"/>
      <c r="J29" s="10">
        <f t="shared" si="0"/>
        <v>0</v>
      </c>
      <c r="K29" s="23"/>
    </row>
    <row r="30" spans="1:11">
      <c r="A30" s="8"/>
      <c r="B30" s="12"/>
      <c r="C30" s="10">
        <f t="shared" si="1"/>
        <v>0</v>
      </c>
      <c r="D30" s="8"/>
      <c r="E30" s="11"/>
      <c r="F30" s="11"/>
      <c r="G30" s="10"/>
      <c r="H30" s="10">
        <f t="shared" si="2"/>
        <v>0</v>
      </c>
      <c r="I30" s="10"/>
      <c r="J30" s="10">
        <f t="shared" si="0"/>
        <v>0</v>
      </c>
      <c r="K30" s="23"/>
    </row>
    <row r="31" spans="1:11">
      <c r="A31" s="8"/>
      <c r="B31" s="12"/>
      <c r="C31" s="10">
        <f t="shared" si="1"/>
        <v>0</v>
      </c>
      <c r="D31" s="8"/>
      <c r="E31" s="11"/>
      <c r="F31" s="11"/>
      <c r="G31" s="10"/>
      <c r="H31" s="10">
        <f t="shared" si="2"/>
        <v>0</v>
      </c>
      <c r="I31" s="10"/>
      <c r="J31" s="10">
        <f t="shared" si="0"/>
        <v>0</v>
      </c>
      <c r="K31" s="23"/>
    </row>
    <row r="32" spans="1:11">
      <c r="A32" s="8"/>
      <c r="B32" s="12"/>
      <c r="C32" s="10">
        <f t="shared" si="1"/>
        <v>0</v>
      </c>
      <c r="D32" s="8"/>
      <c r="E32" s="11"/>
      <c r="F32" s="11"/>
      <c r="G32" s="10"/>
      <c r="H32" s="10">
        <f t="shared" si="2"/>
        <v>0</v>
      </c>
      <c r="I32" s="10"/>
      <c r="J32" s="10">
        <f t="shared" si="0"/>
        <v>0</v>
      </c>
      <c r="K32" s="23"/>
    </row>
    <row r="33" spans="1:11">
      <c r="A33" s="8"/>
      <c r="B33" s="12"/>
      <c r="C33" s="10">
        <f t="shared" si="1"/>
        <v>0</v>
      </c>
      <c r="D33" s="8"/>
      <c r="E33" s="11"/>
      <c r="F33" s="11"/>
      <c r="G33" s="10"/>
      <c r="H33" s="10">
        <f t="shared" si="2"/>
        <v>0</v>
      </c>
      <c r="I33" s="10"/>
      <c r="J33" s="10">
        <f t="shared" si="0"/>
        <v>0</v>
      </c>
      <c r="K33" s="23"/>
    </row>
    <row r="34" spans="1:11">
      <c r="A34" s="8"/>
      <c r="B34" s="12"/>
      <c r="C34" s="10">
        <f t="shared" si="1"/>
        <v>0</v>
      </c>
      <c r="D34" s="8"/>
      <c r="E34" s="11"/>
      <c r="F34" s="11"/>
      <c r="G34" s="10"/>
      <c r="H34" s="10">
        <f t="shared" si="2"/>
        <v>0</v>
      </c>
      <c r="I34" s="10"/>
      <c r="J34" s="10">
        <f t="shared" si="0"/>
        <v>0</v>
      </c>
      <c r="K34" s="23"/>
    </row>
    <row r="35" spans="1:11">
      <c r="A35" s="8"/>
      <c r="B35" s="12"/>
      <c r="C35" s="10">
        <f t="shared" si="1"/>
        <v>0</v>
      </c>
      <c r="D35" s="8"/>
      <c r="E35" s="11"/>
      <c r="F35" s="11"/>
      <c r="G35" s="10"/>
      <c r="H35" s="10">
        <f t="shared" si="2"/>
        <v>0</v>
      </c>
      <c r="I35" s="10"/>
      <c r="J35" s="10">
        <f t="shared" si="0"/>
        <v>0</v>
      </c>
      <c r="K35" s="23"/>
    </row>
    <row r="36" spans="1:11">
      <c r="A36" s="8"/>
      <c r="B36" s="12"/>
      <c r="C36" s="10">
        <f t="shared" si="1"/>
        <v>0</v>
      </c>
      <c r="D36" s="8"/>
      <c r="E36" s="11"/>
      <c r="F36" s="11"/>
      <c r="G36" s="10"/>
      <c r="H36" s="10">
        <f t="shared" si="2"/>
        <v>0</v>
      </c>
      <c r="I36" s="10"/>
      <c r="J36" s="10">
        <f t="shared" si="0"/>
        <v>0</v>
      </c>
      <c r="K36" s="23"/>
    </row>
    <row r="37" spans="1:11">
      <c r="A37" s="8"/>
      <c r="B37" s="12"/>
      <c r="C37" s="10">
        <f t="shared" si="1"/>
        <v>0</v>
      </c>
      <c r="D37" s="8"/>
      <c r="E37" s="11"/>
      <c r="F37" s="11"/>
      <c r="G37" s="10"/>
      <c r="H37" s="10">
        <f t="shared" si="2"/>
        <v>0</v>
      </c>
      <c r="I37" s="10"/>
      <c r="J37" s="10">
        <f t="shared" si="0"/>
        <v>0</v>
      </c>
      <c r="K37" s="23"/>
    </row>
    <row r="38" spans="1:11">
      <c r="A38" s="8"/>
      <c r="B38" s="12"/>
      <c r="C38" s="10">
        <f t="shared" si="1"/>
        <v>0</v>
      </c>
      <c r="D38" s="8"/>
      <c r="E38" s="11"/>
      <c r="F38" s="11"/>
      <c r="G38" s="10"/>
      <c r="H38" s="10">
        <f t="shared" si="2"/>
        <v>0</v>
      </c>
      <c r="I38" s="10"/>
      <c r="J38" s="10">
        <f t="shared" si="0"/>
        <v>0</v>
      </c>
      <c r="K38" s="23"/>
    </row>
    <row r="39" spans="1:11">
      <c r="A39" s="8"/>
      <c r="B39" s="12"/>
      <c r="C39" s="10">
        <f t="shared" si="1"/>
        <v>0</v>
      </c>
      <c r="D39" s="8"/>
      <c r="E39" s="11"/>
      <c r="F39" s="11"/>
      <c r="G39" s="10"/>
      <c r="H39" s="10">
        <f t="shared" si="2"/>
        <v>0</v>
      </c>
      <c r="I39" s="10"/>
      <c r="J39" s="10">
        <f t="shared" si="0"/>
        <v>0</v>
      </c>
      <c r="K39" s="23"/>
    </row>
    <row r="40" spans="1:11">
      <c r="A40" s="8"/>
      <c r="B40" s="12"/>
      <c r="C40" s="10">
        <f t="shared" si="1"/>
        <v>0</v>
      </c>
      <c r="D40" s="8"/>
      <c r="E40" s="11"/>
      <c r="F40" s="11"/>
      <c r="G40" s="10"/>
      <c r="H40" s="10">
        <f t="shared" si="2"/>
        <v>0</v>
      </c>
      <c r="I40" s="10"/>
      <c r="J40" s="10">
        <f t="shared" si="0"/>
        <v>0</v>
      </c>
      <c r="K40" s="23"/>
    </row>
    <row r="41" spans="1:11">
      <c r="A41" s="8"/>
      <c r="B41" s="12"/>
      <c r="C41" s="10">
        <f t="shared" si="1"/>
        <v>0</v>
      </c>
      <c r="D41" s="8"/>
      <c r="E41" s="11"/>
      <c r="F41" s="11"/>
      <c r="G41" s="10"/>
      <c r="H41" s="10">
        <f t="shared" si="2"/>
        <v>0</v>
      </c>
      <c r="I41" s="10"/>
      <c r="J41" s="10">
        <f t="shared" si="0"/>
        <v>0</v>
      </c>
      <c r="K41" s="23"/>
    </row>
    <row r="42" spans="1:11">
      <c r="A42" s="8"/>
      <c r="B42" s="12"/>
      <c r="C42" s="10">
        <f t="shared" si="1"/>
        <v>0</v>
      </c>
      <c r="D42" s="8"/>
      <c r="E42" s="11"/>
      <c r="F42" s="11"/>
      <c r="G42" s="10"/>
      <c r="H42" s="10">
        <f t="shared" si="2"/>
        <v>0</v>
      </c>
      <c r="I42" s="10"/>
      <c r="J42" s="10">
        <f t="shared" si="0"/>
        <v>0</v>
      </c>
      <c r="K42" s="23"/>
    </row>
    <row r="43" spans="1:11">
      <c r="A43" s="8"/>
      <c r="B43" s="12"/>
      <c r="C43" s="10">
        <f t="shared" si="1"/>
        <v>0</v>
      </c>
      <c r="D43" s="8"/>
      <c r="E43" s="11"/>
      <c r="F43" s="11"/>
      <c r="G43" s="10"/>
      <c r="H43" s="10">
        <f t="shared" si="2"/>
        <v>0</v>
      </c>
      <c r="I43" s="10"/>
      <c r="J43" s="10">
        <f t="shared" si="0"/>
        <v>0</v>
      </c>
      <c r="K43" s="23"/>
    </row>
    <row r="44" spans="1:11">
      <c r="A44" s="8"/>
      <c r="B44" s="12"/>
      <c r="C44" s="10">
        <f t="shared" si="1"/>
        <v>0</v>
      </c>
      <c r="D44" s="8"/>
      <c r="E44" s="11"/>
      <c r="F44" s="11"/>
      <c r="G44" s="10"/>
      <c r="H44" s="10">
        <f t="shared" si="2"/>
        <v>0</v>
      </c>
      <c r="I44" s="10"/>
      <c r="J44" s="10">
        <f t="shared" si="0"/>
        <v>0</v>
      </c>
      <c r="K44" s="23"/>
    </row>
    <row r="45" spans="1:11">
      <c r="A45" s="8"/>
      <c r="B45" s="12"/>
      <c r="C45" s="10">
        <f t="shared" si="1"/>
        <v>0</v>
      </c>
      <c r="D45" s="8"/>
      <c r="E45" s="11"/>
      <c r="F45" s="11"/>
      <c r="G45" s="10"/>
      <c r="H45" s="10">
        <f t="shared" si="2"/>
        <v>0</v>
      </c>
      <c r="I45" s="10"/>
      <c r="J45" s="10">
        <f t="shared" si="0"/>
        <v>0</v>
      </c>
      <c r="K45" s="23"/>
    </row>
    <row r="46" spans="1:11">
      <c r="A46" s="8"/>
      <c r="B46" s="12"/>
      <c r="C46" s="10">
        <f t="shared" si="1"/>
        <v>0</v>
      </c>
      <c r="D46" s="8"/>
      <c r="E46" s="11"/>
      <c r="F46" s="11"/>
      <c r="G46" s="10"/>
      <c r="H46" s="10">
        <f t="shared" si="2"/>
        <v>0</v>
      </c>
      <c r="I46" s="10"/>
      <c r="J46" s="10">
        <f t="shared" si="0"/>
        <v>0</v>
      </c>
      <c r="K46" s="23"/>
    </row>
    <row r="47" spans="1:11">
      <c r="A47" s="8"/>
      <c r="B47" s="12"/>
      <c r="C47" s="10">
        <f t="shared" si="1"/>
        <v>0</v>
      </c>
      <c r="D47" s="8"/>
      <c r="E47" s="11"/>
      <c r="F47" s="11"/>
      <c r="G47" s="10"/>
      <c r="H47" s="10">
        <f t="shared" si="2"/>
        <v>0</v>
      </c>
      <c r="I47" s="10"/>
      <c r="J47" s="10">
        <f t="shared" si="0"/>
        <v>0</v>
      </c>
      <c r="K47" s="23"/>
    </row>
    <row r="48" spans="1:11">
      <c r="A48" s="8"/>
      <c r="B48" s="12"/>
      <c r="C48" s="10">
        <f t="shared" si="1"/>
        <v>0</v>
      </c>
      <c r="D48" s="8"/>
      <c r="E48" s="11"/>
      <c r="F48" s="11"/>
      <c r="G48" s="10"/>
      <c r="H48" s="10">
        <f t="shared" si="2"/>
        <v>0</v>
      </c>
      <c r="I48" s="10"/>
      <c r="J48" s="10">
        <f t="shared" si="0"/>
        <v>0</v>
      </c>
      <c r="K48" s="23"/>
    </row>
    <row r="49" spans="1:11">
      <c r="A49" s="8"/>
      <c r="B49" s="12"/>
      <c r="C49" s="10">
        <f t="shared" si="1"/>
        <v>0</v>
      </c>
      <c r="D49" s="8"/>
      <c r="E49" s="11"/>
      <c r="F49" s="11"/>
      <c r="G49" s="10"/>
      <c r="H49" s="10">
        <f t="shared" si="2"/>
        <v>0</v>
      </c>
      <c r="I49" s="10"/>
      <c r="J49" s="10">
        <f t="shared" si="0"/>
        <v>0</v>
      </c>
      <c r="K49" s="23"/>
    </row>
    <row r="50" spans="1:11">
      <c r="A50" s="8"/>
      <c r="B50" s="12"/>
      <c r="C50" s="10">
        <f t="shared" si="1"/>
        <v>0</v>
      </c>
      <c r="D50" s="8"/>
      <c r="E50" s="11"/>
      <c r="F50" s="11"/>
      <c r="G50" s="10"/>
      <c r="H50" s="10">
        <f t="shared" si="2"/>
        <v>0</v>
      </c>
      <c r="I50" s="10"/>
      <c r="J50" s="10">
        <f t="shared" si="0"/>
        <v>0</v>
      </c>
      <c r="K50" s="23"/>
    </row>
    <row r="51" spans="1:11" s="3" customFormat="1" ht="14.45" customHeight="1">
      <c r="A51" s="18"/>
      <c r="B51" s="19"/>
      <c r="C51" s="20"/>
      <c r="D51" s="21" t="s">
        <v>314</v>
      </c>
      <c r="E51" s="18"/>
      <c r="F51" s="18"/>
      <c r="G51" s="20"/>
      <c r="H51" s="20">
        <f>SUM(H1:H50)</f>
        <v>0</v>
      </c>
      <c r="I51" s="20">
        <f>SUM(I1:I50)</f>
        <v>0</v>
      </c>
      <c r="J51" s="20">
        <f>H51-I51</f>
        <v>0</v>
      </c>
      <c r="K51" s="25"/>
    </row>
  </sheetData>
  <mergeCells count="9">
    <mergeCell ref="K2:K3"/>
    <mergeCell ref="A1:J1"/>
    <mergeCell ref="F2:H2"/>
    <mergeCell ref="A2:A3"/>
    <mergeCell ref="B2:B3"/>
    <mergeCell ref="C2:C3"/>
    <mergeCell ref="D2:D3"/>
    <mergeCell ref="E2:E3"/>
    <mergeCell ref="J2:J3"/>
  </mergeCells>
  <phoneticPr fontId="26" type="noConversion"/>
  <printOptions horizontalCentered="1"/>
  <pageMargins left="0.59027777777777779" right="0.59027777777777779" top="0.59027777777777779" bottom="0.39305555555555555" header="0.5" footer="0.5"/>
  <pageSetup paperSize="9" orientation="landscape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4" baseType="variant">
      <vt:variant>
        <vt:lpstr>工作表</vt:lpstr>
      </vt:variant>
      <vt:variant>
        <vt:i4>265</vt:i4>
      </vt:variant>
      <vt:variant>
        <vt:lpstr>命名范围</vt:lpstr>
      </vt:variant>
      <vt:variant>
        <vt:i4>21</vt:i4>
      </vt:variant>
    </vt:vector>
  </HeadingPairs>
  <TitlesOfParts>
    <vt:vector size="286" baseType="lpstr">
      <vt:lpstr>汇总21-3</vt:lpstr>
      <vt:lpstr>8-19刘海娇</vt:lpstr>
      <vt:lpstr>封面</vt:lpstr>
      <vt:lpstr>应收账款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191</vt:lpstr>
      <vt:lpstr>192</vt:lpstr>
      <vt:lpstr>193</vt:lpstr>
      <vt:lpstr>194</vt:lpstr>
      <vt:lpstr>195</vt:lpstr>
      <vt:lpstr>196</vt:lpstr>
      <vt:lpstr>197</vt:lpstr>
      <vt:lpstr>198</vt:lpstr>
      <vt:lpstr>199</vt:lpstr>
      <vt:lpstr>200</vt:lpstr>
      <vt:lpstr>201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  <vt:lpstr>211</vt:lpstr>
      <vt:lpstr>212</vt:lpstr>
      <vt:lpstr>213</vt:lpstr>
      <vt:lpstr>214</vt:lpstr>
      <vt:lpstr>215</vt:lpstr>
      <vt:lpstr>216</vt:lpstr>
      <vt:lpstr>217</vt:lpstr>
      <vt:lpstr>218</vt:lpstr>
      <vt:lpstr>219</vt:lpstr>
      <vt:lpstr>220</vt:lpstr>
      <vt:lpstr>221</vt:lpstr>
      <vt:lpstr>222</vt:lpstr>
      <vt:lpstr>223</vt:lpstr>
      <vt:lpstr>224</vt:lpstr>
      <vt:lpstr>225</vt:lpstr>
      <vt:lpstr>226</vt:lpstr>
      <vt:lpstr>227</vt:lpstr>
      <vt:lpstr>228</vt:lpstr>
      <vt:lpstr>229</vt:lpstr>
      <vt:lpstr>230</vt:lpstr>
      <vt:lpstr>231</vt:lpstr>
      <vt:lpstr>232</vt:lpstr>
      <vt:lpstr>233</vt:lpstr>
      <vt:lpstr>234</vt:lpstr>
      <vt:lpstr>235</vt:lpstr>
      <vt:lpstr>236</vt:lpstr>
      <vt:lpstr>237</vt:lpstr>
      <vt:lpstr>238</vt:lpstr>
      <vt:lpstr>239</vt:lpstr>
      <vt:lpstr>240</vt:lpstr>
      <vt:lpstr>241</vt:lpstr>
      <vt:lpstr>242</vt:lpstr>
      <vt:lpstr>243</vt:lpstr>
      <vt:lpstr>244</vt:lpstr>
      <vt:lpstr>245</vt:lpstr>
      <vt:lpstr>246</vt:lpstr>
      <vt:lpstr>247</vt:lpstr>
      <vt:lpstr>248</vt:lpstr>
      <vt:lpstr>249</vt:lpstr>
      <vt:lpstr>250</vt:lpstr>
      <vt:lpstr>251</vt:lpstr>
      <vt:lpstr>252</vt:lpstr>
      <vt:lpstr>253</vt:lpstr>
      <vt:lpstr>254</vt:lpstr>
      <vt:lpstr>255</vt:lpstr>
      <vt:lpstr>256</vt:lpstr>
      <vt:lpstr>257</vt:lpstr>
      <vt:lpstr>258</vt:lpstr>
      <vt:lpstr>259</vt:lpstr>
      <vt:lpstr>260</vt:lpstr>
      <vt:lpstr>261</vt:lpstr>
      <vt:lpstr>'11'!Print_Area</vt:lpstr>
      <vt:lpstr>'13'!Print_Area</vt:lpstr>
      <vt:lpstr>'150'!Print_Area</vt:lpstr>
      <vt:lpstr>'16'!Print_Area</vt:lpstr>
      <vt:lpstr>'163'!Print_Area</vt:lpstr>
      <vt:lpstr>'178'!Print_Area</vt:lpstr>
      <vt:lpstr>'189'!Print_Area</vt:lpstr>
      <vt:lpstr>'217'!Print_Area</vt:lpstr>
      <vt:lpstr>'4'!Print_Area</vt:lpstr>
      <vt:lpstr>'5'!Print_Area</vt:lpstr>
      <vt:lpstr>'50'!Print_Area</vt:lpstr>
      <vt:lpstr>'51'!Print_Area</vt:lpstr>
      <vt:lpstr>'53'!Print_Area</vt:lpstr>
      <vt:lpstr>'55'!Print_Area</vt:lpstr>
      <vt:lpstr>'56'!Print_Area</vt:lpstr>
      <vt:lpstr>'59'!Print_Area</vt:lpstr>
      <vt:lpstr>'60'!Print_Area</vt:lpstr>
      <vt:lpstr>'62'!Print_Area</vt:lpstr>
      <vt:lpstr>'63'!Print_Area</vt:lpstr>
      <vt:lpstr>'8'!Print_Area</vt:lpstr>
      <vt:lpstr>'汇总21-3'!Print_Area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revision>1</cp:revision>
  <cp:lastPrinted>2018-03-06T05:06:09Z</cp:lastPrinted>
  <dcterms:created xsi:type="dcterms:W3CDTF">1996-12-17T01:32:42Z</dcterms:created>
  <dcterms:modified xsi:type="dcterms:W3CDTF">2021-08-30T02:46:56Z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KSOReadingLayout">
    <vt:bool>false</vt:bool>
  </property>
  <property fmtid="{D5CDD505-2E9C-101B-9397-08002B2CF9AE}" pid="4" name="KSORubyTemplateID">
    <vt:lpwstr>14</vt:lpwstr>
  </property>
  <property fmtid="{D5CDD505-2E9C-101B-9397-08002B2CF9AE}" pid="5" name="ICV">
    <vt:lpwstr>23446136E73745A0A8950689261969E4</vt:lpwstr>
  </property>
</Properties>
</file>