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dataset" sheetId="1" r:id="rId1"/>
    <sheet name="fnn1d" sheetId="2" r:id="rId2"/>
    <sheet name="conv1d" sheetId="3" r:id="rId3"/>
    <sheet name="experimental results" sheetId="5" r:id="rId4"/>
    <sheet name="FNN1D-4" sheetId="8" r:id="rId5"/>
    <sheet name="Conv1D-1-3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9" l="1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P21" i="9"/>
  <c r="P20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P21" i="8"/>
  <c r="P20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0" i="8"/>
  <c r="L10" i="8"/>
  <c r="K10" i="8"/>
  <c r="J10" i="8"/>
  <c r="I10" i="8"/>
  <c r="H10" i="8"/>
  <c r="G10" i="8"/>
  <c r="F10" i="8"/>
  <c r="E10" i="8"/>
  <c r="D10" i="8"/>
  <c r="M9" i="8"/>
  <c r="L9" i="8"/>
  <c r="K9" i="8"/>
  <c r="J9" i="8"/>
  <c r="I9" i="8"/>
  <c r="H9" i="8"/>
  <c r="G9" i="8"/>
  <c r="F9" i="8"/>
  <c r="E9" i="8"/>
  <c r="D9" i="8"/>
  <c r="M6" i="1" l="1"/>
  <c r="M7" i="1"/>
  <c r="M8" i="1"/>
  <c r="M9" i="1"/>
  <c r="M10" i="1"/>
  <c r="M11" i="1"/>
  <c r="M12" i="1"/>
  <c r="M13" i="1"/>
  <c r="M14" i="1"/>
  <c r="M5" i="1"/>
  <c r="E5" i="1"/>
  <c r="E6" i="1"/>
  <c r="E7" i="1"/>
  <c r="E8" i="1"/>
  <c r="E9" i="1"/>
  <c r="E10" i="1"/>
  <c r="E11" i="1"/>
  <c r="E12" i="1"/>
  <c r="E13" i="1"/>
  <c r="E14" i="1"/>
  <c r="N6" i="1"/>
  <c r="N7" i="1"/>
  <c r="N8" i="1"/>
  <c r="N9" i="1"/>
  <c r="N10" i="1"/>
  <c r="N11" i="1"/>
  <c r="N12" i="1"/>
  <c r="N13" i="1"/>
  <c r="N14" i="1"/>
  <c r="N5" i="1"/>
  <c r="F6" i="1"/>
  <c r="F5" i="1"/>
  <c r="G5" i="1"/>
  <c r="G6" i="1"/>
  <c r="K15" i="1"/>
  <c r="D5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  <c r="C15" i="1"/>
  <c r="M15" i="1" l="1"/>
  <c r="N15" i="1"/>
  <c r="L15" i="1"/>
  <c r="J15" i="1" s="1"/>
  <c r="G15" i="1"/>
  <c r="F15" i="1"/>
  <c r="D15" i="1"/>
  <c r="E15" i="1"/>
</calcChain>
</file>

<file path=xl/sharedStrings.xml><?xml version="1.0" encoding="utf-8"?>
<sst xmlns="http://schemas.openxmlformats.org/spreadsheetml/2006/main" count="212" uniqueCount="72">
  <si>
    <t>Pose</t>
  </si>
  <si>
    <t>Sample</t>
  </si>
  <si>
    <t>Train set 0.8</t>
  </si>
  <si>
    <t>Test set 0.2</t>
  </si>
  <si>
    <t>Training 0.85</t>
  </si>
  <si>
    <t>Validation 0.15</t>
  </si>
  <si>
    <t>Chair Pose</t>
  </si>
  <si>
    <t>Cobra Pose</t>
  </si>
  <si>
    <t>Dolphin Plank Pose</t>
  </si>
  <si>
    <t>Downward-Facing Dog Pose</t>
  </si>
  <si>
    <t>Plank Pose</t>
  </si>
  <si>
    <t>Side Plank Pose</t>
  </si>
  <si>
    <t>Tree Pose</t>
  </si>
  <si>
    <t>Warrior 1 Pose</t>
  </si>
  <si>
    <t>Warrior 2 Pose</t>
  </si>
  <si>
    <t>Warrior 3 Pose</t>
  </si>
  <si>
    <t>Ảnh</t>
  </si>
  <si>
    <t>Khung xương</t>
  </si>
  <si>
    <t>Training 0.68</t>
  </si>
  <si>
    <t>Validation 0.12</t>
  </si>
  <si>
    <t>Train set</t>
  </si>
  <si>
    <t>epoch</t>
  </si>
  <si>
    <t>train_acc</t>
  </si>
  <si>
    <t>val_acc</t>
  </si>
  <si>
    <t>num_dense</t>
  </si>
  <si>
    <t>time(s)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</si>
  <si>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</si>
  <si>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</si>
  <si>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</si>
  <si>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</si>
  <si>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</si>
  <si>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</si>
  <si>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</si>
  <si>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</si>
  <si>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</si>
  <si>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learning_rate=0.0005</t>
  </si>
  <si>
    <t>dropout_fc=0.2</t>
  </si>
  <si>
    <t>num_filters_list = [32, 64, 128, 256, 128, 64]</t>
  </si>
  <si>
    <t>dropout_cnn=0.2</t>
  </si>
  <si>
    <t>dropout_f=0.5</t>
  </si>
  <si>
    <t>Configuration</t>
  </si>
  <si>
    <t>F1-score</t>
  </si>
  <si>
    <t>1D skeleton</t>
  </si>
  <si>
    <t>2D augmentation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</si>
  <si>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</si>
  <si>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</si>
  <si>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</si>
  <si>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</si>
  <si>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</si>
  <si>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</si>
  <si>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</si>
  <si>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</si>
  <si>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</si>
  <si>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Class10</t>
  </si>
  <si>
    <t>Precision</t>
  </si>
  <si>
    <t>Recall</t>
  </si>
  <si>
    <t>Cobra_Pose</t>
  </si>
  <si>
    <t>Dolphin_Plank_Pose</t>
  </si>
  <si>
    <t>Downward-Facing_Dog_Pose</t>
  </si>
  <si>
    <t>Plank_Pose</t>
  </si>
  <si>
    <t>Side_Plank_Pose</t>
  </si>
  <si>
    <t>Tree_Pose</t>
  </si>
  <si>
    <t>Warrior_III_Pose</t>
  </si>
  <si>
    <t>Warrior_II_Pose</t>
  </si>
  <si>
    <t>Warrior_I_Pose</t>
  </si>
  <si>
    <t>Chair_Pose</t>
  </si>
  <si>
    <t>Conv1D-1-3</t>
  </si>
  <si>
    <t>std_deviation</t>
  </si>
  <si>
    <t>memory(MB)</t>
  </si>
  <si>
    <t>mean</t>
  </si>
  <si>
    <t xml:space="preserve">accuracy </t>
  </si>
  <si>
    <t>Fnn1D-4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</si>
</sst>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_);_(* \(#,##0.00000\);_(* &quot;-&quot;?????_);_(@_)"/>
  </numFmts>
  <fonts count="8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2" borderId="0" xfId="0" applyFill="1"/>
    <xf numFmtId="0" fontId="0" fillId="0" borderId="0" xfId="0" applyFill="1"/>
    <xf numFmtId="0" fontId="7" fillId="0" borderId="0" xfId="0" applyFont="1"/>
    <xf numFmtId="43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164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"/>
  <sheetViews>
    <sheetView workbookViewId="0">
      <selection activeCell="E19" sqref="E19"/>
    </sheetView>
  </sheetViews>
  <sheetFormatPr defaultRowHeight="14.4" x14ac:dyDescent="0.3"/>
  <cols>
    <col min="2" max="2" width="31.5546875" bestFit="1" customWidth="1"/>
    <col min="4" max="5" width="8.88671875" customWidth="1"/>
    <col min="6" max="6" width="10.44140625" bestFit="1" customWidth="1"/>
    <col min="10" max="10" width="31.5546875" bestFit="1" customWidth="1"/>
  </cols>
  <sheetData>
    <row r="3" spans="2:17" ht="21" thickBot="1" x14ac:dyDescent="0.4">
      <c r="B3" s="3" t="s">
        <v>16</v>
      </c>
      <c r="J3" s="3" t="s">
        <v>17</v>
      </c>
    </row>
    <row r="4" spans="2:17" ht="51" thickBo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19</v>
      </c>
      <c r="J4" s="1" t="s">
        <v>0</v>
      </c>
      <c r="K4" s="1" t="s">
        <v>20</v>
      </c>
      <c r="L4" s="1" t="s">
        <v>3</v>
      </c>
      <c r="M4" s="1" t="s">
        <v>4</v>
      </c>
      <c r="N4" s="1" t="s">
        <v>5</v>
      </c>
    </row>
    <row r="5" spans="2:17" ht="17.399999999999999" thickBot="1" x14ac:dyDescent="0.35">
      <c r="B5" s="2" t="s">
        <v>6</v>
      </c>
      <c r="C5" s="4">
        <v>390</v>
      </c>
      <c r="D5" s="4">
        <f>ROUNDUP(0.8*C5,0)</f>
        <v>312</v>
      </c>
      <c r="E5" s="4">
        <f>ROUNDDOWN(0.2*C5,0)</f>
        <v>78</v>
      </c>
      <c r="F5" s="4">
        <f>ROUNDUP(0.68*C5,0)</f>
        <v>266</v>
      </c>
      <c r="G5" s="4">
        <f>ROUNDDOWN(0.12*C5,0)</f>
        <v>46</v>
      </c>
      <c r="J5" s="2" t="s">
        <v>6</v>
      </c>
      <c r="K5" s="4">
        <v>249</v>
      </c>
      <c r="L5" s="4">
        <v>61</v>
      </c>
      <c r="M5" s="4">
        <f>ROUND(0.85*K5,1)</f>
        <v>211.7</v>
      </c>
      <c r="N5" s="4">
        <f>ROUND(0.15*K5,1)</f>
        <v>37.4</v>
      </c>
    </row>
    <row r="6" spans="2:17" ht="17.399999999999999" thickBot="1" x14ac:dyDescent="0.35">
      <c r="B6" s="2" t="s">
        <v>7</v>
      </c>
      <c r="C6" s="4">
        <v>500</v>
      </c>
      <c r="D6" s="4">
        <f t="shared" ref="D6:D14" si="0">ROUNDUP(0.8*C6,0)</f>
        <v>400</v>
      </c>
      <c r="E6" s="4">
        <f t="shared" ref="E6:E14" si="1">ROUNDDOWN(0.2*C6,0)</f>
        <v>100</v>
      </c>
      <c r="F6" s="4">
        <f>ROUNDUP(0.68*C6,0)</f>
        <v>340</v>
      </c>
      <c r="G6" s="4">
        <f>ROUNDDOWN(0.12*C6,0)</f>
        <v>60</v>
      </c>
      <c r="J6" s="2" t="s">
        <v>7</v>
      </c>
      <c r="K6" s="4">
        <v>347</v>
      </c>
      <c r="L6" s="4">
        <v>84</v>
      </c>
      <c r="M6" s="4">
        <f t="shared" ref="M6:M14" si="2">ROUND(0.85*K6,1)</f>
        <v>295</v>
      </c>
      <c r="N6" s="4">
        <f t="shared" ref="N6:N14" si="3">ROUND(0.15*K6,1)</f>
        <v>52.1</v>
      </c>
    </row>
    <row r="7" spans="2:17" ht="17.399999999999999" thickBot="1" x14ac:dyDescent="0.35">
      <c r="B7" s="2" t="s">
        <v>8</v>
      </c>
      <c r="C7" s="4">
        <v>226</v>
      </c>
      <c r="D7" s="4">
        <f t="shared" si="0"/>
        <v>181</v>
      </c>
      <c r="E7" s="4">
        <f t="shared" si="1"/>
        <v>45</v>
      </c>
      <c r="F7" s="4">
        <f t="shared" ref="F7:F14" si="4">ROUNDUP(0.68*C7,0)</f>
        <v>154</v>
      </c>
      <c r="G7" s="4">
        <f t="shared" ref="G7:G14" si="5">ROUNDDOWN(0.12*C7,0)</f>
        <v>27</v>
      </c>
      <c r="J7" s="2" t="s">
        <v>8</v>
      </c>
      <c r="K7" s="4">
        <v>170</v>
      </c>
      <c r="L7" s="4">
        <v>40</v>
      </c>
      <c r="M7" s="4">
        <f t="shared" si="2"/>
        <v>144.5</v>
      </c>
      <c r="N7" s="4">
        <f t="shared" si="3"/>
        <v>25.5</v>
      </c>
    </row>
    <row r="8" spans="2:17" ht="20.399999999999999" customHeight="1" thickBot="1" x14ac:dyDescent="0.35">
      <c r="B8" s="2" t="s">
        <v>9</v>
      </c>
      <c r="C8" s="4">
        <v>500</v>
      </c>
      <c r="D8" s="4">
        <f t="shared" si="0"/>
        <v>400</v>
      </c>
      <c r="E8" s="4">
        <f t="shared" si="1"/>
        <v>100</v>
      </c>
      <c r="F8" s="4">
        <f t="shared" si="4"/>
        <v>340</v>
      </c>
      <c r="G8" s="4">
        <f t="shared" si="5"/>
        <v>60</v>
      </c>
      <c r="J8" s="2" t="s">
        <v>9</v>
      </c>
      <c r="K8" s="4">
        <v>329</v>
      </c>
      <c r="L8" s="4">
        <v>80</v>
      </c>
      <c r="M8" s="4">
        <f t="shared" si="2"/>
        <v>279.7</v>
      </c>
      <c r="N8" s="4">
        <f t="shared" si="3"/>
        <v>49.4</v>
      </c>
    </row>
    <row r="9" spans="2:17" ht="17.399999999999999" thickBot="1" x14ac:dyDescent="0.35">
      <c r="B9" s="2" t="s">
        <v>10</v>
      </c>
      <c r="C9" s="4">
        <v>325</v>
      </c>
      <c r="D9" s="4">
        <f t="shared" si="0"/>
        <v>260</v>
      </c>
      <c r="E9" s="4">
        <f t="shared" si="1"/>
        <v>65</v>
      </c>
      <c r="F9" s="4">
        <f t="shared" si="4"/>
        <v>221</v>
      </c>
      <c r="G9" s="4">
        <f t="shared" si="5"/>
        <v>39</v>
      </c>
      <c r="J9" s="2" t="s">
        <v>10</v>
      </c>
      <c r="K9" s="4">
        <v>248</v>
      </c>
      <c r="L9" s="4">
        <v>63</v>
      </c>
      <c r="M9" s="4">
        <f t="shared" si="2"/>
        <v>210.8</v>
      </c>
      <c r="N9" s="4">
        <f t="shared" si="3"/>
        <v>37.200000000000003</v>
      </c>
    </row>
    <row r="10" spans="2:17" ht="17.399999999999999" thickBot="1" x14ac:dyDescent="0.35">
      <c r="B10" s="2" t="s">
        <v>11</v>
      </c>
      <c r="C10" s="4">
        <v>294</v>
      </c>
      <c r="D10" s="4">
        <f t="shared" si="0"/>
        <v>236</v>
      </c>
      <c r="E10" s="4">
        <f t="shared" si="1"/>
        <v>58</v>
      </c>
      <c r="F10" s="4">
        <f t="shared" si="4"/>
        <v>200</v>
      </c>
      <c r="G10" s="4">
        <f t="shared" si="5"/>
        <v>35</v>
      </c>
      <c r="J10" s="2" t="s">
        <v>11</v>
      </c>
      <c r="K10" s="4">
        <v>214</v>
      </c>
      <c r="L10" s="4">
        <v>55</v>
      </c>
      <c r="M10" s="4">
        <f t="shared" si="2"/>
        <v>181.9</v>
      </c>
      <c r="N10" s="4">
        <f t="shared" si="3"/>
        <v>32.1</v>
      </c>
    </row>
    <row r="11" spans="2:17" ht="17.399999999999999" thickBot="1" x14ac:dyDescent="0.35">
      <c r="B11" s="2" t="s">
        <v>12</v>
      </c>
      <c r="C11" s="4">
        <v>500</v>
      </c>
      <c r="D11" s="4">
        <f t="shared" si="0"/>
        <v>400</v>
      </c>
      <c r="E11" s="4">
        <f t="shared" si="1"/>
        <v>100</v>
      </c>
      <c r="F11" s="4">
        <f t="shared" si="4"/>
        <v>340</v>
      </c>
      <c r="G11" s="4">
        <f t="shared" si="5"/>
        <v>60</v>
      </c>
      <c r="J11" s="2" t="s">
        <v>12</v>
      </c>
      <c r="K11" s="4">
        <v>374</v>
      </c>
      <c r="L11" s="4">
        <v>95</v>
      </c>
      <c r="M11" s="4">
        <f t="shared" si="2"/>
        <v>317.89999999999998</v>
      </c>
      <c r="N11" s="4">
        <f t="shared" si="3"/>
        <v>56.1</v>
      </c>
    </row>
    <row r="12" spans="2:17" ht="17.399999999999999" thickBot="1" x14ac:dyDescent="0.35">
      <c r="B12" s="2" t="s">
        <v>13</v>
      </c>
      <c r="C12" s="4">
        <v>370</v>
      </c>
      <c r="D12" s="4">
        <f t="shared" si="0"/>
        <v>296</v>
      </c>
      <c r="E12" s="4">
        <f t="shared" si="1"/>
        <v>74</v>
      </c>
      <c r="F12" s="4">
        <f t="shared" si="4"/>
        <v>252</v>
      </c>
      <c r="G12" s="4">
        <f t="shared" si="5"/>
        <v>44</v>
      </c>
      <c r="J12" s="2" t="s">
        <v>13</v>
      </c>
      <c r="K12" s="4">
        <v>258</v>
      </c>
      <c r="L12" s="4">
        <v>70</v>
      </c>
      <c r="M12" s="4">
        <f t="shared" si="2"/>
        <v>219.3</v>
      </c>
      <c r="N12" s="4">
        <f t="shared" si="3"/>
        <v>38.700000000000003</v>
      </c>
    </row>
    <row r="13" spans="2:17" ht="17.399999999999999" thickBot="1" x14ac:dyDescent="0.35">
      <c r="B13" s="2" t="s">
        <v>14</v>
      </c>
      <c r="C13" s="4">
        <v>500</v>
      </c>
      <c r="D13" s="4">
        <f t="shared" si="0"/>
        <v>400</v>
      </c>
      <c r="E13" s="4">
        <f t="shared" si="1"/>
        <v>100</v>
      </c>
      <c r="F13" s="4">
        <f t="shared" si="4"/>
        <v>340</v>
      </c>
      <c r="G13" s="4">
        <f t="shared" si="5"/>
        <v>60</v>
      </c>
      <c r="J13" s="2" t="s">
        <v>14</v>
      </c>
      <c r="K13" s="4">
        <v>383</v>
      </c>
      <c r="L13" s="4">
        <v>97</v>
      </c>
      <c r="M13" s="4">
        <f t="shared" si="2"/>
        <v>325.60000000000002</v>
      </c>
      <c r="N13" s="4">
        <f t="shared" si="3"/>
        <v>57.5</v>
      </c>
    </row>
    <row r="14" spans="2:17" ht="17.399999999999999" thickBot="1" x14ac:dyDescent="0.35">
      <c r="B14" s="2" t="s">
        <v>15</v>
      </c>
      <c r="C14" s="4">
        <v>334</v>
      </c>
      <c r="D14" s="4">
        <f t="shared" si="0"/>
        <v>268</v>
      </c>
      <c r="E14" s="4">
        <f t="shared" si="1"/>
        <v>66</v>
      </c>
      <c r="F14" s="4">
        <f t="shared" si="4"/>
        <v>228</v>
      </c>
      <c r="G14" s="4">
        <f t="shared" si="5"/>
        <v>40</v>
      </c>
      <c r="J14" s="2" t="s">
        <v>15</v>
      </c>
      <c r="K14" s="4">
        <v>214</v>
      </c>
      <c r="L14" s="4">
        <v>52</v>
      </c>
      <c r="M14" s="4">
        <f t="shared" si="2"/>
        <v>181.9</v>
      </c>
      <c r="N14" s="4">
        <f t="shared" si="3"/>
        <v>32.1</v>
      </c>
    </row>
    <row r="15" spans="2:17" ht="16.8" x14ac:dyDescent="0.3">
      <c r="B15" s="5"/>
      <c r="C15" s="5">
        <f>SUM(C5:C14)</f>
        <v>3939</v>
      </c>
      <c r="D15" s="5">
        <f t="shared" ref="D15:G15" si="6">SUM(D5:D14)</f>
        <v>3153</v>
      </c>
      <c r="E15" s="5">
        <f t="shared" si="6"/>
        <v>786</v>
      </c>
      <c r="F15" s="5">
        <f t="shared" si="6"/>
        <v>2681</v>
      </c>
      <c r="G15" s="5">
        <f t="shared" si="6"/>
        <v>471</v>
      </c>
      <c r="J15" s="5">
        <f>SUM(K15:L15)</f>
        <v>3483</v>
      </c>
      <c r="K15" s="5">
        <f>SUM(K5:K14)</f>
        <v>2786</v>
      </c>
      <c r="L15" s="5">
        <f t="shared" ref="L15" si="7">SUM(L5:L14)</f>
        <v>697</v>
      </c>
      <c r="M15" s="5">
        <f>ROUND(SUM(M5:M14),5)</f>
        <v>2368.3000000000002</v>
      </c>
      <c r="N15" s="5">
        <f>ROUND(SUM(N5:N14),5)</f>
        <v>418.1</v>
      </c>
      <c r="P15" s="5"/>
      <c r="Q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0" bestFit="1" customWidth="1"/>
    <col min="8" max="8" width="11.6640625" bestFit="1" customWidth="1"/>
    <col min="9" max="9" width="12" bestFit="1" customWidth="1"/>
  </cols>
  <sheetData>
    <row r="1" spans="1:9" x14ac:dyDescent="0.3">
      <c r="A1" t="s">
        <v>28</v>
      </c>
      <c r="C1">
        <v>2368</v>
      </c>
      <c r="E1" t="s">
        <v>33</v>
      </c>
    </row>
    <row r="2" spans="1:9" x14ac:dyDescent="0.3">
      <c r="A2" t="s">
        <v>29</v>
      </c>
      <c r="C2">
        <v>418</v>
      </c>
      <c r="E2" t="s">
        <v>35</v>
      </c>
    </row>
    <row r="3" spans="1:9" x14ac:dyDescent="0.3">
      <c r="A3" t="s">
        <v>30</v>
      </c>
      <c r="C3">
        <v>697</v>
      </c>
      <c r="E3" t="s">
        <v>36</v>
      </c>
    </row>
    <row r="6" spans="1:9" x14ac:dyDescent="0.3">
      <c r="B6" t="s">
        <v>24</v>
      </c>
      <c r="C6" t="s">
        <v>27</v>
      </c>
      <c r="D6" t="s">
        <v>22</v>
      </c>
      <c r="E6" t="s">
        <v>23</v>
      </c>
      <c r="F6" t="s">
        <v>21</v>
      </c>
      <c r="G6" t="s">
        <v>25</v>
      </c>
      <c r="H6" t="s">
        <v>68</v>
      </c>
      <c r="I6" t="s">
        <v>26</v>
      </c>
    </row>
    <row r="7" spans="1:9" x14ac:dyDescent="0.3">
      <c r="B7">
        <v>0</v>
      </c>
      <c r="C7">
        <v>350</v>
      </c>
      <c r="D7" s="10">
        <v>0.51519999999999999</v>
      </c>
      <c r="E7" s="10">
        <v>0.51675000000000004</v>
      </c>
      <c r="F7">
        <v>14</v>
      </c>
      <c r="G7" s="10">
        <v>2.7289699999999999</v>
      </c>
      <c r="H7" s="10">
        <v>431.19922000000003</v>
      </c>
      <c r="I7" s="10">
        <v>0.49210999999999999</v>
      </c>
    </row>
    <row r="8" spans="1:9" x14ac:dyDescent="0.3">
      <c r="B8">
        <v>1</v>
      </c>
      <c r="C8">
        <v>2890</v>
      </c>
      <c r="D8" s="10">
        <v>0.95650000000000002</v>
      </c>
      <c r="E8" s="10">
        <v>0.95933000000000002</v>
      </c>
      <c r="F8">
        <v>60</v>
      </c>
      <c r="G8" s="10">
        <v>10.87537</v>
      </c>
      <c r="H8" s="10">
        <v>437.35156000000001</v>
      </c>
      <c r="I8" s="10">
        <v>0.96557000000000004</v>
      </c>
    </row>
    <row r="9" spans="1:9" x14ac:dyDescent="0.3">
      <c r="B9">
        <v>2</v>
      </c>
      <c r="C9">
        <v>11850</v>
      </c>
      <c r="D9" s="10">
        <v>0.96791000000000005</v>
      </c>
      <c r="E9" s="10">
        <v>0.97607999999999995</v>
      </c>
      <c r="F9">
        <v>47</v>
      </c>
      <c r="G9" s="10">
        <v>12.3744</v>
      </c>
      <c r="H9" s="10">
        <v>474.39062000000001</v>
      </c>
      <c r="I9" s="10">
        <v>0.97418000000000005</v>
      </c>
    </row>
    <row r="10" spans="1:9" x14ac:dyDescent="0.3">
      <c r="B10">
        <v>3</v>
      </c>
      <c r="C10">
        <v>28362</v>
      </c>
      <c r="D10" s="10">
        <v>0.96453</v>
      </c>
      <c r="E10" s="10">
        <v>0.96889999999999998</v>
      </c>
      <c r="F10">
        <v>29</v>
      </c>
      <c r="G10" s="10">
        <v>8.1066219999999998</v>
      </c>
      <c r="H10" s="10">
        <v>497.00391000000002</v>
      </c>
      <c r="I10" s="10">
        <v>0.96843999999999997</v>
      </c>
    </row>
    <row r="11" spans="1:9" s="6" customFormat="1" x14ac:dyDescent="0.3">
      <c r="B11" s="6">
        <v>4</v>
      </c>
      <c r="C11" s="6">
        <v>62666</v>
      </c>
      <c r="D11" s="11">
        <v>0.98014999999999997</v>
      </c>
      <c r="E11" s="11">
        <v>0.97607999999999995</v>
      </c>
      <c r="F11" s="6">
        <v>45</v>
      </c>
      <c r="G11" s="11">
        <v>15.76695</v>
      </c>
      <c r="H11" s="11">
        <v>504.78125</v>
      </c>
      <c r="I11" s="11">
        <v>0.97990999999999995</v>
      </c>
    </row>
    <row r="12" spans="1:9" s="7" customFormat="1" x14ac:dyDescent="0.3">
      <c r="B12" s="7">
        <v>5</v>
      </c>
      <c r="C12" s="7">
        <v>130861</v>
      </c>
      <c r="D12" s="10">
        <v>0.97507999999999995</v>
      </c>
      <c r="E12" s="10">
        <v>0.97128999999999999</v>
      </c>
      <c r="F12" s="7">
        <v>35</v>
      </c>
      <c r="G12" s="10">
        <v>14.521476</v>
      </c>
      <c r="H12" s="10">
        <v>526.14453000000003</v>
      </c>
      <c r="I12" s="10">
        <v>0.97990999999999995</v>
      </c>
    </row>
    <row r="13" spans="1:9" x14ac:dyDescent="0.3">
      <c r="B13">
        <v>6</v>
      </c>
      <c r="C13">
        <v>163539</v>
      </c>
      <c r="D13" s="10">
        <v>0.97382000000000002</v>
      </c>
      <c r="E13" s="10">
        <v>0.97128999999999999</v>
      </c>
      <c r="F13" s="7">
        <v>25</v>
      </c>
      <c r="G13" s="10">
        <v>12.833081999999999</v>
      </c>
      <c r="H13" s="10">
        <v>516.34375</v>
      </c>
      <c r="I13" s="10">
        <v>0.97848000000000002</v>
      </c>
    </row>
    <row r="14" spans="1:9" x14ac:dyDescent="0.3">
      <c r="B14">
        <v>7</v>
      </c>
      <c r="C14">
        <v>180051</v>
      </c>
      <c r="D14" s="10">
        <v>0.95904</v>
      </c>
      <c r="E14" s="10">
        <v>0.96889999999999998</v>
      </c>
      <c r="F14" s="7">
        <v>29</v>
      </c>
      <c r="G14" s="10">
        <v>14.297534000000001</v>
      </c>
      <c r="H14" s="10">
        <v>542.88280999999995</v>
      </c>
      <c r="I14" s="10">
        <v>0.97560999999999998</v>
      </c>
    </row>
    <row r="15" spans="1:9" x14ac:dyDescent="0.3">
      <c r="B15">
        <v>8</v>
      </c>
      <c r="C15">
        <v>187667</v>
      </c>
      <c r="D15" s="10">
        <v>0.91639000000000004</v>
      </c>
      <c r="E15" s="10">
        <v>0.92823</v>
      </c>
      <c r="F15" s="7">
        <v>26</v>
      </c>
      <c r="G15" s="10">
        <v>15.746077</v>
      </c>
      <c r="H15" s="10">
        <v>523.57030999999995</v>
      </c>
      <c r="I15" s="10">
        <v>0.91678999999999999</v>
      </c>
    </row>
    <row r="16" spans="1:9" x14ac:dyDescent="0.3">
      <c r="B16">
        <v>9</v>
      </c>
      <c r="C16">
        <v>191827</v>
      </c>
      <c r="D16" s="10">
        <v>0.95650000000000002</v>
      </c>
      <c r="E16" s="10">
        <v>0.97607999999999995</v>
      </c>
      <c r="F16" s="7">
        <v>39</v>
      </c>
      <c r="G16" s="10">
        <v>20.941451000000001</v>
      </c>
      <c r="H16" s="10">
        <v>551.52344000000005</v>
      </c>
      <c r="I16" s="10">
        <v>0.97990999999999995</v>
      </c>
    </row>
    <row r="17" spans="2:9" x14ac:dyDescent="0.3">
      <c r="B17">
        <v>10</v>
      </c>
      <c r="C17">
        <v>195987</v>
      </c>
      <c r="D17" s="10">
        <v>0.95481000000000005</v>
      </c>
      <c r="E17" s="10">
        <v>0.96889999999999998</v>
      </c>
      <c r="F17" s="7">
        <v>65</v>
      </c>
      <c r="G17" s="10">
        <v>34.210362000000003</v>
      </c>
      <c r="H17" s="10">
        <v>554.69141000000002</v>
      </c>
      <c r="I17" s="10">
        <v>0.97274000000000005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4" sqref="A4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0.6640625" bestFit="1" customWidth="1"/>
    <col min="9" max="9" width="15.109375" bestFit="1" customWidth="1"/>
    <col min="10" max="10" width="12" bestFit="1" customWidth="1"/>
  </cols>
  <sheetData>
    <row r="1" spans="1:10" x14ac:dyDescent="0.3">
      <c r="A1" t="s">
        <v>28</v>
      </c>
      <c r="C1">
        <v>2368</v>
      </c>
      <c r="E1" t="s">
        <v>37</v>
      </c>
      <c r="I1" t="s">
        <v>38</v>
      </c>
    </row>
    <row r="2" spans="1:10" x14ac:dyDescent="0.3">
      <c r="A2" t="s">
        <v>29</v>
      </c>
      <c r="C2">
        <v>418</v>
      </c>
      <c r="E2" t="s">
        <v>34</v>
      </c>
      <c r="I2" t="s">
        <v>39</v>
      </c>
    </row>
    <row r="3" spans="1:10" x14ac:dyDescent="0.3">
      <c r="A3" t="s">
        <v>30</v>
      </c>
      <c r="C3">
        <v>697</v>
      </c>
      <c r="E3" t="s">
        <v>35</v>
      </c>
    </row>
    <row r="6" spans="1:10" x14ac:dyDescent="0.3">
      <c r="B6" t="s">
        <v>31</v>
      </c>
      <c r="C6" t="s">
        <v>32</v>
      </c>
      <c r="D6" t="s">
        <v>27</v>
      </c>
      <c r="E6" t="s">
        <v>22</v>
      </c>
      <c r="F6" t="s">
        <v>23</v>
      </c>
      <c r="G6" t="s">
        <v>21</v>
      </c>
      <c r="H6" t="s">
        <v>25</v>
      </c>
      <c r="I6" t="s">
        <v>68</v>
      </c>
      <c r="J6" t="s">
        <v>26</v>
      </c>
    </row>
    <row r="7" spans="1:10" x14ac:dyDescent="0.3">
      <c r="B7">
        <v>1</v>
      </c>
      <c r="C7">
        <v>1</v>
      </c>
      <c r="D7">
        <v>35658</v>
      </c>
      <c r="E7" s="10">
        <v>0.95692999999999995</v>
      </c>
      <c r="F7" s="10">
        <v>0.98085999999999995</v>
      </c>
      <c r="G7">
        <v>63</v>
      </c>
      <c r="H7" s="10">
        <v>25.285523000000001</v>
      </c>
      <c r="I7" s="10">
        <v>443.95702999999997</v>
      </c>
      <c r="J7" s="10">
        <v>0.97560999999999998</v>
      </c>
    </row>
    <row r="8" spans="1:10" s="7" customFormat="1" x14ac:dyDescent="0.3">
      <c r="B8" s="7">
        <v>1</v>
      </c>
      <c r="C8" s="7">
        <v>2</v>
      </c>
      <c r="D8" s="7">
        <v>76682</v>
      </c>
      <c r="E8" s="10">
        <v>0.97043999999999997</v>
      </c>
      <c r="F8" s="10">
        <v>0.98565000000000003</v>
      </c>
      <c r="G8" s="7">
        <v>37</v>
      </c>
      <c r="H8" s="10">
        <v>25.534566000000002</v>
      </c>
      <c r="I8" s="10">
        <v>476.26562000000001</v>
      </c>
      <c r="J8" s="10">
        <v>0.97990999999999995</v>
      </c>
    </row>
    <row r="9" spans="1:10" s="6" customFormat="1" x14ac:dyDescent="0.3">
      <c r="B9" s="6">
        <v>1</v>
      </c>
      <c r="C9" s="6">
        <v>3</v>
      </c>
      <c r="D9" s="6">
        <v>171018</v>
      </c>
      <c r="E9" s="11">
        <v>0.97382000000000002</v>
      </c>
      <c r="F9" s="11">
        <v>0.98804000000000003</v>
      </c>
      <c r="G9" s="6">
        <v>25</v>
      </c>
      <c r="H9" s="11">
        <v>27.330956</v>
      </c>
      <c r="I9" s="11">
        <v>517.00391000000002</v>
      </c>
      <c r="J9" s="11">
        <v>0.98134999999999994</v>
      </c>
    </row>
    <row r="10" spans="1:10" x14ac:dyDescent="0.3">
      <c r="B10">
        <v>1</v>
      </c>
      <c r="C10">
        <v>4</v>
      </c>
      <c r="D10">
        <v>408842</v>
      </c>
      <c r="E10" s="10">
        <v>0.97762000000000004</v>
      </c>
      <c r="F10" s="10">
        <v>0.98085999999999995</v>
      </c>
      <c r="G10" s="7">
        <v>21</v>
      </c>
      <c r="H10" s="10">
        <v>56.102412999999999</v>
      </c>
      <c r="I10" s="10">
        <v>513.86328000000003</v>
      </c>
      <c r="J10" s="10">
        <v>0.97704000000000002</v>
      </c>
    </row>
    <row r="11" spans="1:10" x14ac:dyDescent="0.3">
      <c r="B11">
        <v>1</v>
      </c>
      <c r="C11">
        <v>5</v>
      </c>
      <c r="D11">
        <v>368010</v>
      </c>
      <c r="E11" s="10">
        <v>0.98014999999999997</v>
      </c>
      <c r="F11" s="10">
        <v>0.98565000000000003</v>
      </c>
      <c r="G11" s="7">
        <v>28</v>
      </c>
      <c r="H11" s="10">
        <v>78.353588000000002</v>
      </c>
      <c r="I11" s="10">
        <v>548.84766000000002</v>
      </c>
      <c r="J11" s="10">
        <v>0.98134999999999994</v>
      </c>
    </row>
    <row r="12" spans="1:10" x14ac:dyDescent="0.3">
      <c r="B12">
        <v>2</v>
      </c>
      <c r="C12">
        <v>1</v>
      </c>
      <c r="D12">
        <v>20330</v>
      </c>
      <c r="E12" s="10">
        <v>0.94889999999999997</v>
      </c>
      <c r="F12" s="10">
        <v>0.98085999999999995</v>
      </c>
      <c r="G12" s="7">
        <v>60</v>
      </c>
      <c r="H12" s="10">
        <v>26.582225000000001</v>
      </c>
      <c r="I12" s="10">
        <v>500.33983999999998</v>
      </c>
      <c r="J12" s="10">
        <v>0.97274000000000005</v>
      </c>
    </row>
    <row r="13" spans="1:10" x14ac:dyDescent="0.3">
      <c r="B13">
        <v>2</v>
      </c>
      <c r="C13">
        <v>2</v>
      </c>
      <c r="D13">
        <v>52202</v>
      </c>
      <c r="E13" s="10">
        <v>0.95777000000000001</v>
      </c>
      <c r="F13" s="10">
        <v>0.97846999999999995</v>
      </c>
      <c r="G13" s="7">
        <v>41</v>
      </c>
      <c r="H13" s="10">
        <v>37.210174000000002</v>
      </c>
      <c r="I13" s="10">
        <v>532.34766000000002</v>
      </c>
      <c r="J13" s="10">
        <v>0.97560999999999998</v>
      </c>
    </row>
    <row r="14" spans="1:10" x14ac:dyDescent="0.3">
      <c r="B14">
        <v>2</v>
      </c>
      <c r="C14">
        <v>3</v>
      </c>
      <c r="D14">
        <v>140522</v>
      </c>
      <c r="E14" s="10">
        <v>0.97043999999999997</v>
      </c>
      <c r="F14" s="10">
        <v>0.98085999999999995</v>
      </c>
      <c r="G14" s="7">
        <v>33</v>
      </c>
      <c r="H14" s="10">
        <v>54.824379999999998</v>
      </c>
      <c r="I14" s="10">
        <v>526.34766000000002</v>
      </c>
      <c r="J14" s="10">
        <v>0.98421999999999998</v>
      </c>
    </row>
    <row r="15" spans="1:10" x14ac:dyDescent="0.3">
      <c r="B15">
        <v>2</v>
      </c>
      <c r="C15">
        <v>4</v>
      </c>
      <c r="D15">
        <v>415466</v>
      </c>
      <c r="E15" s="10">
        <v>0.95777000000000001</v>
      </c>
      <c r="F15" s="10">
        <v>0.98085999999999995</v>
      </c>
      <c r="G15" s="7">
        <v>25</v>
      </c>
      <c r="H15" s="10">
        <v>81.794591999999994</v>
      </c>
      <c r="I15" s="10">
        <v>572.28516000000002</v>
      </c>
      <c r="J15" s="10">
        <v>0.97274000000000005</v>
      </c>
    </row>
    <row r="16" spans="1:10" x14ac:dyDescent="0.3">
      <c r="B16">
        <v>2</v>
      </c>
      <c r="C16">
        <v>5</v>
      </c>
      <c r="D16">
        <v>534506</v>
      </c>
      <c r="E16" s="10">
        <v>0.97213000000000005</v>
      </c>
      <c r="F16" s="10">
        <v>0.98085999999999995</v>
      </c>
      <c r="G16" s="7">
        <v>41</v>
      </c>
      <c r="H16" s="10">
        <v>175.806319</v>
      </c>
      <c r="I16" s="10">
        <v>593.11328000000003</v>
      </c>
      <c r="J16" s="10">
        <v>0.97990999999999995</v>
      </c>
    </row>
    <row r="17" spans="2:10" x14ac:dyDescent="0.3">
      <c r="B17">
        <v>3</v>
      </c>
      <c r="C17">
        <v>1</v>
      </c>
      <c r="D17">
        <v>15242</v>
      </c>
      <c r="E17" s="10">
        <v>0.92652000000000001</v>
      </c>
      <c r="F17" s="10">
        <v>0.97607999999999995</v>
      </c>
      <c r="G17" s="7">
        <v>58</v>
      </c>
      <c r="H17" s="10">
        <v>26.646035000000001</v>
      </c>
      <c r="I17" s="10">
        <v>613.38280999999995</v>
      </c>
      <c r="J17" s="10">
        <v>0.97560999999999998</v>
      </c>
    </row>
    <row r="18" spans="2:10" x14ac:dyDescent="0.3">
      <c r="B18">
        <v>3</v>
      </c>
      <c r="C18">
        <v>2</v>
      </c>
      <c r="D18">
        <v>48202</v>
      </c>
      <c r="E18" s="10">
        <v>0.95987999999999996</v>
      </c>
      <c r="F18" s="10">
        <v>0.97846999999999995</v>
      </c>
      <c r="G18" s="7">
        <v>53</v>
      </c>
      <c r="H18" s="10">
        <v>47.701222000000001</v>
      </c>
      <c r="I18" s="10">
        <v>576.11328000000003</v>
      </c>
      <c r="J18" s="10">
        <v>0.97704000000000002</v>
      </c>
    </row>
    <row r="19" spans="2:10" x14ac:dyDescent="0.3">
      <c r="B19">
        <v>3</v>
      </c>
      <c r="C19">
        <v>3</v>
      </c>
      <c r="D19">
        <v>150986</v>
      </c>
      <c r="E19" s="10">
        <v>0.93918999999999997</v>
      </c>
      <c r="F19" s="10">
        <v>0.97367999999999999</v>
      </c>
      <c r="G19" s="7">
        <v>28</v>
      </c>
      <c r="H19" s="10">
        <v>49.074223000000003</v>
      </c>
      <c r="I19" s="10">
        <v>577.46094000000005</v>
      </c>
      <c r="J19" s="10">
        <v>0.95408999999999999</v>
      </c>
    </row>
    <row r="20" spans="2:10" x14ac:dyDescent="0.3">
      <c r="B20">
        <v>3</v>
      </c>
      <c r="C20">
        <v>4</v>
      </c>
      <c r="D20">
        <v>504010</v>
      </c>
      <c r="E20" s="10">
        <v>0.97255000000000003</v>
      </c>
      <c r="F20" s="10">
        <v>0.98565000000000003</v>
      </c>
      <c r="G20" s="7">
        <v>57</v>
      </c>
      <c r="H20" s="10">
        <v>234.96371600000001</v>
      </c>
      <c r="I20" s="10">
        <v>613.03125</v>
      </c>
      <c r="J20" s="10">
        <v>0.97848000000000002</v>
      </c>
    </row>
    <row r="21" spans="2:10" x14ac:dyDescent="0.3">
      <c r="B21">
        <v>3</v>
      </c>
      <c r="C21">
        <v>5</v>
      </c>
      <c r="D21">
        <v>741962</v>
      </c>
      <c r="E21" s="10">
        <v>0.95565999999999995</v>
      </c>
      <c r="F21" s="10">
        <v>0.97367999999999999</v>
      </c>
      <c r="G21" s="7">
        <v>47</v>
      </c>
      <c r="H21" s="10">
        <v>289.87866300000002</v>
      </c>
      <c r="I21" s="10">
        <v>632.07812000000001</v>
      </c>
      <c r="J21" s="10">
        <v>0.96699999999999997</v>
      </c>
    </row>
    <row r="22" spans="2:10" x14ac:dyDescent="0.3">
      <c r="B22">
        <v>4</v>
      </c>
      <c r="C22">
        <v>1</v>
      </c>
      <c r="D22">
        <v>14250</v>
      </c>
      <c r="E22" s="10">
        <v>0.91976000000000002</v>
      </c>
      <c r="F22" s="10">
        <v>0.96889999999999998</v>
      </c>
      <c r="G22" s="7">
        <v>80</v>
      </c>
      <c r="H22" s="10">
        <v>69.478305000000006</v>
      </c>
      <c r="I22" s="10">
        <v>650.23437999999999</v>
      </c>
      <c r="J22" s="10">
        <v>0.96699999999999997</v>
      </c>
    </row>
    <row r="23" spans="2:10" x14ac:dyDescent="0.3">
      <c r="B23">
        <v>4</v>
      </c>
      <c r="C23">
        <v>2</v>
      </c>
      <c r="D23">
        <v>52394</v>
      </c>
      <c r="E23" s="10">
        <v>0.93074000000000001</v>
      </c>
      <c r="F23" s="10">
        <v>0.95933000000000002</v>
      </c>
      <c r="G23" s="7">
        <v>40</v>
      </c>
      <c r="H23" s="10">
        <v>53.115257999999997</v>
      </c>
      <c r="I23" s="10">
        <v>598.33203000000003</v>
      </c>
      <c r="J23" s="10">
        <v>0.94835000000000003</v>
      </c>
    </row>
    <row r="24" spans="2:10" x14ac:dyDescent="0.3">
      <c r="B24">
        <v>4</v>
      </c>
      <c r="C24">
        <v>3</v>
      </c>
      <c r="D24">
        <v>177834</v>
      </c>
      <c r="E24" s="10">
        <v>0.96748000000000001</v>
      </c>
      <c r="F24" s="10">
        <v>0.98085999999999995</v>
      </c>
      <c r="G24" s="7">
        <v>73</v>
      </c>
      <c r="H24" s="10">
        <v>146.60465400000001</v>
      </c>
      <c r="I24" s="10">
        <v>595.8125</v>
      </c>
      <c r="J24" s="10">
        <v>0.97274000000000005</v>
      </c>
    </row>
    <row r="25" spans="2:10" x14ac:dyDescent="0.3">
      <c r="B25">
        <v>4</v>
      </c>
      <c r="C25">
        <v>4</v>
      </c>
      <c r="D25">
        <v>625322</v>
      </c>
      <c r="E25" s="10">
        <v>0.95481000000000005</v>
      </c>
      <c r="F25" s="10">
        <v>0.96411000000000002</v>
      </c>
      <c r="G25" s="7">
        <v>51</v>
      </c>
      <c r="H25" s="10">
        <v>200.34331599999999</v>
      </c>
      <c r="I25" s="10">
        <v>651.24608999999998</v>
      </c>
      <c r="J25" s="10">
        <v>0.95265</v>
      </c>
    </row>
    <row r="26" spans="2:10" x14ac:dyDescent="0.3">
      <c r="B26">
        <v>4</v>
      </c>
      <c r="C26">
        <v>5</v>
      </c>
      <c r="D26">
        <v>965802</v>
      </c>
      <c r="E26" s="10">
        <v>0.92061000000000004</v>
      </c>
      <c r="F26" s="10">
        <v>0.94737000000000005</v>
      </c>
      <c r="G26" s="7">
        <v>52</v>
      </c>
      <c r="H26" s="10">
        <v>311.82487800000001</v>
      </c>
      <c r="I26" s="10">
        <v>677.42187999999999</v>
      </c>
      <c r="J26" s="10">
        <v>0.91247999999999996</v>
      </c>
    </row>
    <row r="27" spans="2:10" x14ac:dyDescent="0.3">
      <c r="B27">
        <v>5</v>
      </c>
      <c r="C27">
        <v>1</v>
      </c>
      <c r="D27">
        <v>15306</v>
      </c>
      <c r="E27" s="10">
        <v>0.86190999999999995</v>
      </c>
      <c r="F27" s="10">
        <v>0.95694000000000001</v>
      </c>
      <c r="G27" s="7">
        <v>61</v>
      </c>
      <c r="H27" s="10">
        <v>58.368923000000002</v>
      </c>
      <c r="I27" s="10">
        <v>590.27733999999998</v>
      </c>
      <c r="J27" s="10">
        <v>0.95121999999999995</v>
      </c>
    </row>
    <row r="28" spans="2:10" x14ac:dyDescent="0.3">
      <c r="B28">
        <v>5</v>
      </c>
      <c r="C28">
        <v>2</v>
      </c>
      <c r="D28">
        <v>60682</v>
      </c>
      <c r="E28" s="10">
        <v>0.91554000000000002</v>
      </c>
      <c r="F28" s="10">
        <v>0.95455000000000001</v>
      </c>
      <c r="G28" s="7">
        <v>71</v>
      </c>
      <c r="H28" s="10">
        <v>125.471863</v>
      </c>
      <c r="I28" s="10">
        <v>627.52733999999998</v>
      </c>
      <c r="J28" s="10">
        <v>0.93830999999999998</v>
      </c>
    </row>
    <row r="29" spans="2:10" x14ac:dyDescent="0.3">
      <c r="B29">
        <v>5</v>
      </c>
      <c r="C29">
        <v>3</v>
      </c>
      <c r="D29">
        <v>212874</v>
      </c>
      <c r="E29" s="10">
        <v>0.90541000000000005</v>
      </c>
      <c r="F29" s="10">
        <v>0.95215000000000005</v>
      </c>
      <c r="G29" s="7">
        <v>72</v>
      </c>
      <c r="H29" s="10">
        <v>186.31013100000001</v>
      </c>
      <c r="I29" s="10">
        <v>610.52733999999998</v>
      </c>
      <c r="J29" s="10">
        <v>0.92825999999999997</v>
      </c>
    </row>
    <row r="30" spans="2:10" x14ac:dyDescent="0.3">
      <c r="B30">
        <v>5</v>
      </c>
      <c r="C30">
        <v>4</v>
      </c>
      <c r="D30">
        <v>763018</v>
      </c>
      <c r="E30" s="10">
        <v>0.79603000000000002</v>
      </c>
      <c r="F30" s="10">
        <v>0.83731999999999995</v>
      </c>
      <c r="G30" s="7">
        <v>54</v>
      </c>
      <c r="H30" s="10">
        <v>290.42530199999999</v>
      </c>
      <c r="I30" s="10">
        <v>643.61328000000003</v>
      </c>
      <c r="J30" s="10">
        <v>0.80774999999999997</v>
      </c>
    </row>
    <row r="31" spans="2:10" x14ac:dyDescent="0.3">
      <c r="B31">
        <v>5</v>
      </c>
      <c r="C31">
        <v>5</v>
      </c>
      <c r="D31">
        <v>1197834</v>
      </c>
      <c r="E31" s="10">
        <v>0.14443</v>
      </c>
      <c r="F31" s="10">
        <v>0.13636000000000001</v>
      </c>
      <c r="G31" s="7">
        <v>11</v>
      </c>
      <c r="H31" s="10">
        <v>76.258898000000002</v>
      </c>
      <c r="I31" s="10">
        <v>665.78516000000002</v>
      </c>
      <c r="J31" s="10">
        <v>0.13916999999999999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workbookViewId="0">
      <selection activeCell="C22" sqref="C22"/>
    </sheetView>
  </sheetViews>
  <sheetFormatPr defaultRowHeight="14.4" x14ac:dyDescent="0.3"/>
  <cols>
    <col min="2" max="2" width="12.109375" bestFit="1" customWidth="1"/>
    <col min="3" max="3" width="15.109375" bestFit="1" customWidth="1"/>
    <col min="16" max="16" width="9.109375" customWidth="1"/>
    <col min="18" max="18" width="25.109375" bestFit="1" customWidth="1"/>
  </cols>
  <sheetData>
    <row r="2" spans="2:18" x14ac:dyDescent="0.3">
      <c r="B2" s="8" t="s">
        <v>71</v>
      </c>
    </row>
    <row r="3" spans="2:18" x14ac:dyDescent="0.3">
      <c r="B3" s="8" t="s">
        <v>40</v>
      </c>
      <c r="D3" s="8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Q3" s="8" t="s">
        <v>44</v>
      </c>
      <c r="R3" t="s">
        <v>65</v>
      </c>
    </row>
    <row r="4" spans="2:18" x14ac:dyDescent="0.3">
      <c r="B4" t="s">
        <v>41</v>
      </c>
      <c r="C4" t="s">
        <v>42</v>
      </c>
      <c r="D4" s="9">
        <v>0.95867999999999998</v>
      </c>
      <c r="E4" s="9">
        <v>0.98809999999999998</v>
      </c>
      <c r="F4" s="9">
        <v>0.98765000000000003</v>
      </c>
      <c r="G4" s="9">
        <v>0.99370999999999998</v>
      </c>
      <c r="H4" s="9">
        <v>0.99212999999999996</v>
      </c>
      <c r="I4" s="9">
        <v>0.97248000000000001</v>
      </c>
      <c r="J4" s="9">
        <v>0.97409000000000001</v>
      </c>
      <c r="K4" s="9">
        <v>0.95238</v>
      </c>
      <c r="L4" s="9">
        <v>0.99487000000000003</v>
      </c>
      <c r="M4" s="9">
        <v>0.97058999999999995</v>
      </c>
      <c r="Q4" s="8" t="s">
        <v>45</v>
      </c>
      <c r="R4" t="s">
        <v>56</v>
      </c>
    </row>
    <row r="5" spans="2:18" x14ac:dyDescent="0.3">
      <c r="C5" t="s">
        <v>43</v>
      </c>
      <c r="D5" s="9">
        <v>0</v>
      </c>
      <c r="E5" s="9">
        <v>0</v>
      </c>
      <c r="F5" s="9">
        <v>0.11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Q5" s="8" t="s">
        <v>46</v>
      </c>
      <c r="R5" t="s">
        <v>57</v>
      </c>
    </row>
    <row r="6" spans="2:18" x14ac:dyDescent="0.3">
      <c r="B6" t="s">
        <v>54</v>
      </c>
      <c r="C6" t="s">
        <v>42</v>
      </c>
      <c r="D6" s="9">
        <v>0.96667000000000003</v>
      </c>
      <c r="E6" s="9">
        <v>0.98809999999999998</v>
      </c>
      <c r="F6" s="9">
        <v>0.97560999999999998</v>
      </c>
      <c r="G6" s="9">
        <v>1</v>
      </c>
      <c r="H6" s="9">
        <v>0.98438000000000003</v>
      </c>
      <c r="I6" s="9">
        <v>0.98148000000000002</v>
      </c>
      <c r="J6" s="9">
        <v>0.95918000000000003</v>
      </c>
      <c r="K6" s="9">
        <v>0.94340000000000002</v>
      </c>
      <c r="L6" s="9">
        <v>0.98980000000000001</v>
      </c>
      <c r="M6" s="9">
        <v>1</v>
      </c>
      <c r="Q6" s="8" t="s">
        <v>47</v>
      </c>
      <c r="R6" t="s">
        <v>58</v>
      </c>
    </row>
    <row r="7" spans="2:18" x14ac:dyDescent="0.3">
      <c r="C7" t="s">
        <v>43</v>
      </c>
      <c r="D7" s="9">
        <v>0</v>
      </c>
      <c r="E7" s="9">
        <v>0</v>
      </c>
      <c r="F7" s="9">
        <v>0.06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Q7" s="8" t="s">
        <v>48</v>
      </c>
      <c r="R7" t="s">
        <v>59</v>
      </c>
    </row>
    <row r="8" spans="2:18" x14ac:dyDescent="0.3">
      <c r="B8" t="s">
        <v>55</v>
      </c>
      <c r="C8" t="s">
        <v>42</v>
      </c>
      <c r="D8" s="9">
        <v>0.95082</v>
      </c>
      <c r="E8" s="9">
        <v>0.98809999999999998</v>
      </c>
      <c r="F8" s="9">
        <v>1</v>
      </c>
      <c r="G8" s="9">
        <v>0.98750000000000004</v>
      </c>
      <c r="H8" s="9">
        <v>1</v>
      </c>
      <c r="I8" s="9">
        <v>0.96364000000000005</v>
      </c>
      <c r="J8" s="9">
        <v>0.98946999999999996</v>
      </c>
      <c r="K8" s="9">
        <v>0.96153999999999995</v>
      </c>
      <c r="L8" s="9">
        <v>1</v>
      </c>
      <c r="M8" s="9">
        <v>0.94286000000000003</v>
      </c>
      <c r="Q8" s="8" t="s">
        <v>49</v>
      </c>
      <c r="R8" t="s">
        <v>60</v>
      </c>
    </row>
    <row r="9" spans="2:18" x14ac:dyDescent="0.3">
      <c r="C9" t="s">
        <v>43</v>
      </c>
      <c r="D9" s="9">
        <v>0</v>
      </c>
      <c r="E9" s="9">
        <v>0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Q9" s="8" t="s">
        <v>50</v>
      </c>
      <c r="R9" t="s">
        <v>61</v>
      </c>
    </row>
    <row r="10" spans="2:18" x14ac:dyDescent="0.3">
      <c r="Q10" s="8" t="s">
        <v>51</v>
      </c>
      <c r="R10" t="s">
        <v>62</v>
      </c>
    </row>
    <row r="11" spans="2:18" x14ac:dyDescent="0.3">
      <c r="Q11" s="8" t="s">
        <v>52</v>
      </c>
      <c r="R11" t="s">
        <v>63</v>
      </c>
    </row>
    <row r="12" spans="2:18" x14ac:dyDescent="0.3">
      <c r="B12" s="8" t="s">
        <v>66</v>
      </c>
      <c r="Q12" s="8" t="s">
        <v>53</v>
      </c>
      <c r="R12" t="s">
        <v>64</v>
      </c>
    </row>
    <row r="13" spans="2:18" x14ac:dyDescent="0.3">
      <c r="B13" s="8" t="s">
        <v>40</v>
      </c>
      <c r="D13" s="8" t="s">
        <v>44</v>
      </c>
      <c r="E13" s="8" t="s">
        <v>45</v>
      </c>
      <c r="F13" s="8" t="s">
        <v>46</v>
      </c>
      <c r="G13" s="8" t="s">
        <v>47</v>
      </c>
      <c r="H13" s="8" t="s">
        <v>48</v>
      </c>
      <c r="I13" s="8" t="s">
        <v>49</v>
      </c>
      <c r="J13" s="8" t="s">
        <v>50</v>
      </c>
      <c r="K13" s="8" t="s">
        <v>51</v>
      </c>
      <c r="L13" s="8" t="s">
        <v>52</v>
      </c>
      <c r="M13" s="8" t="s">
        <v>53</v>
      </c>
    </row>
    <row r="14" spans="2:18" x14ac:dyDescent="0.3">
      <c r="B14" t="s">
        <v>41</v>
      </c>
      <c r="C14" t="s">
        <v>42</v>
      </c>
      <c r="D14" s="9">
        <v>0.97560999999999998</v>
      </c>
      <c r="E14" s="9">
        <v>0.98204000000000002</v>
      </c>
      <c r="F14" s="9">
        <v>0.97560999999999998</v>
      </c>
      <c r="G14" s="9">
        <v>0.99370999999999998</v>
      </c>
      <c r="H14" s="9">
        <v>0.99212999999999996</v>
      </c>
      <c r="I14" s="9">
        <v>0.98148000000000002</v>
      </c>
      <c r="J14" s="9">
        <v>0.98446</v>
      </c>
      <c r="K14" s="9">
        <v>0.95238</v>
      </c>
      <c r="L14" s="9">
        <v>0.99487000000000003</v>
      </c>
      <c r="M14" s="9">
        <v>0.96296000000000004</v>
      </c>
    </row>
    <row r="15" spans="2:18" x14ac:dyDescent="0.3">
      <c r="C15" t="s">
        <v>43</v>
      </c>
      <c r="D15" s="9">
        <v>0.69</v>
      </c>
      <c r="E15" s="9">
        <v>0.48</v>
      </c>
      <c r="F15" s="9">
        <v>0.38</v>
      </c>
      <c r="G15" s="9">
        <v>0.69</v>
      </c>
      <c r="H15" s="9">
        <v>0.33</v>
      </c>
      <c r="I15" s="9">
        <v>0.42</v>
      </c>
      <c r="J15" s="9">
        <v>0.71</v>
      </c>
      <c r="K15" s="9">
        <v>0.67</v>
      </c>
      <c r="L15" s="9">
        <v>0.59</v>
      </c>
      <c r="M15" s="9">
        <v>0.42</v>
      </c>
    </row>
    <row r="16" spans="2:18" x14ac:dyDescent="0.3">
      <c r="B16" t="s">
        <v>54</v>
      </c>
      <c r="C16" t="s">
        <v>42</v>
      </c>
      <c r="D16" s="9">
        <v>0.96774000000000004</v>
      </c>
      <c r="E16" s="9">
        <v>0.98794999999999999</v>
      </c>
      <c r="F16" s="9">
        <v>0.95238</v>
      </c>
      <c r="G16" s="9">
        <v>1</v>
      </c>
      <c r="H16" s="9">
        <v>0.98438000000000003</v>
      </c>
      <c r="I16" s="9">
        <v>1</v>
      </c>
      <c r="J16" s="9">
        <v>0.96938999999999997</v>
      </c>
      <c r="K16" s="9">
        <v>0.94340000000000002</v>
      </c>
      <c r="L16" s="9">
        <v>0.98980000000000001</v>
      </c>
      <c r="M16" s="9">
        <v>1</v>
      </c>
    </row>
    <row r="17" spans="2:13" x14ac:dyDescent="0.3">
      <c r="C17" t="s">
        <v>43</v>
      </c>
      <c r="D17" s="9">
        <v>0.71</v>
      </c>
      <c r="E17" s="9">
        <v>0.59</v>
      </c>
      <c r="F17" s="9">
        <v>0.32</v>
      </c>
      <c r="G17" s="9">
        <v>0.69</v>
      </c>
      <c r="H17" s="9">
        <v>0.28000000000000003</v>
      </c>
      <c r="I17" s="9">
        <v>0.35</v>
      </c>
      <c r="J17" s="9">
        <v>0.76</v>
      </c>
      <c r="K17" s="9">
        <v>0.68</v>
      </c>
      <c r="L17" s="9">
        <v>0.68</v>
      </c>
      <c r="M17" s="9">
        <v>0.46</v>
      </c>
    </row>
    <row r="18" spans="2:13" x14ac:dyDescent="0.3">
      <c r="B18" t="s">
        <v>55</v>
      </c>
      <c r="C18" t="s">
        <v>42</v>
      </c>
      <c r="D18" s="9">
        <v>0.98360999999999998</v>
      </c>
      <c r="E18" s="9">
        <v>0.97619</v>
      </c>
      <c r="F18" s="9">
        <v>1</v>
      </c>
      <c r="G18" s="9">
        <v>0.98750000000000004</v>
      </c>
      <c r="H18" s="9">
        <v>1</v>
      </c>
      <c r="I18" s="9">
        <v>0.96364000000000005</v>
      </c>
      <c r="J18" s="9">
        <v>1</v>
      </c>
      <c r="K18" s="9">
        <v>0.96153999999999995</v>
      </c>
      <c r="L18" s="9">
        <v>1</v>
      </c>
      <c r="M18" s="9">
        <v>0.92857000000000001</v>
      </c>
    </row>
    <row r="19" spans="2:13" x14ac:dyDescent="0.3">
      <c r="C19" t="s">
        <v>43</v>
      </c>
      <c r="D19" s="9">
        <v>0.67</v>
      </c>
      <c r="E19" s="9">
        <v>0.4</v>
      </c>
      <c r="F19" s="9">
        <v>0.47</v>
      </c>
      <c r="G19" s="9">
        <v>0.7</v>
      </c>
      <c r="H19" s="9">
        <v>0.42</v>
      </c>
      <c r="I19" s="9">
        <v>0.53</v>
      </c>
      <c r="J19" s="9">
        <v>0.66</v>
      </c>
      <c r="K19" s="9">
        <v>0.67</v>
      </c>
      <c r="L19" s="9">
        <v>0.52</v>
      </c>
      <c r="M19" s="9">
        <v>0.39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A19" sqref="A19"/>
    </sheetView>
  </sheetViews>
  <sheetFormatPr defaultRowHeight="14.4" x14ac:dyDescent="0.3"/>
  <cols>
    <col min="2" max="2" width="12" bestFit="1" customWidth="1"/>
    <col min="15" max="15" width="12.88671875" bestFit="1" customWidth="1"/>
  </cols>
  <sheetData>
    <row r="2" spans="2:16" x14ac:dyDescent="0.3">
      <c r="C2" s="8" t="s">
        <v>71</v>
      </c>
    </row>
    <row r="3" spans="2:16" x14ac:dyDescent="0.3">
      <c r="D3" s="8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O3" s="8" t="s">
        <v>44</v>
      </c>
      <c r="P3" t="s">
        <v>65</v>
      </c>
    </row>
    <row r="4" spans="2:16" x14ac:dyDescent="0.3">
      <c r="B4" s="8" t="s">
        <v>54</v>
      </c>
      <c r="C4">
        <v>1</v>
      </c>
      <c r="D4" s="10">
        <v>0.98304999999999998</v>
      </c>
      <c r="E4" s="10">
        <v>0.98794999999999999</v>
      </c>
      <c r="F4" s="10">
        <v>0.95238</v>
      </c>
      <c r="G4" s="10">
        <v>1</v>
      </c>
      <c r="H4" s="10">
        <v>0.96923000000000004</v>
      </c>
      <c r="I4" s="10">
        <v>0.98112999999999995</v>
      </c>
      <c r="J4" s="10">
        <v>0.94</v>
      </c>
      <c r="K4" s="10">
        <v>0.94443999999999995</v>
      </c>
      <c r="L4" s="10">
        <v>0.98968999999999996</v>
      </c>
      <c r="M4" s="10">
        <v>1</v>
      </c>
      <c r="O4" s="8" t="s">
        <v>45</v>
      </c>
      <c r="P4" t="s">
        <v>56</v>
      </c>
    </row>
    <row r="5" spans="2:16" x14ac:dyDescent="0.3">
      <c r="C5">
        <v>2</v>
      </c>
      <c r="D5" s="10">
        <v>0.98333000000000004</v>
      </c>
      <c r="E5" s="10">
        <v>0.98824000000000001</v>
      </c>
      <c r="F5" s="10">
        <v>1</v>
      </c>
      <c r="G5" s="10">
        <v>0.98750000000000004</v>
      </c>
      <c r="H5" s="10">
        <v>0.98438000000000003</v>
      </c>
      <c r="I5" s="10">
        <v>0.98148000000000002</v>
      </c>
      <c r="J5" s="10">
        <v>0.93137000000000003</v>
      </c>
      <c r="K5" s="10">
        <v>0.98038999999999998</v>
      </c>
      <c r="L5" s="10">
        <v>1</v>
      </c>
      <c r="M5" s="10">
        <v>1</v>
      </c>
      <c r="O5" s="8" t="s">
        <v>46</v>
      </c>
      <c r="P5" t="s">
        <v>57</v>
      </c>
    </row>
    <row r="6" spans="2:16" x14ac:dyDescent="0.3">
      <c r="C6">
        <v>3</v>
      </c>
      <c r="D6" s="10">
        <v>0.96667000000000003</v>
      </c>
      <c r="E6" s="10">
        <v>0.98809999999999998</v>
      </c>
      <c r="F6" s="10">
        <v>0.97499999999999998</v>
      </c>
      <c r="G6" s="10">
        <v>1</v>
      </c>
      <c r="H6" s="10">
        <v>0.96923000000000004</v>
      </c>
      <c r="I6" s="10">
        <v>1</v>
      </c>
      <c r="J6" s="10">
        <v>0.94948999999999995</v>
      </c>
      <c r="K6" s="10">
        <v>0.92593000000000003</v>
      </c>
      <c r="L6" s="10">
        <v>0.98980000000000001</v>
      </c>
      <c r="M6" s="10">
        <v>1</v>
      </c>
      <c r="O6" s="8" t="s">
        <v>47</v>
      </c>
      <c r="P6" t="s">
        <v>58</v>
      </c>
    </row>
    <row r="7" spans="2:16" x14ac:dyDescent="0.3">
      <c r="C7">
        <v>4</v>
      </c>
      <c r="D7" s="10">
        <v>1</v>
      </c>
      <c r="E7" s="10">
        <v>1</v>
      </c>
      <c r="F7" s="10">
        <v>0.97297</v>
      </c>
      <c r="G7" s="10">
        <v>1</v>
      </c>
      <c r="H7" s="10">
        <v>0.92647000000000002</v>
      </c>
      <c r="I7" s="10">
        <v>0.98148000000000002</v>
      </c>
      <c r="J7" s="10">
        <v>0.91261999999999999</v>
      </c>
      <c r="K7" s="10">
        <v>0.94443999999999995</v>
      </c>
      <c r="L7" s="10">
        <v>0.97958999999999996</v>
      </c>
      <c r="M7" s="10">
        <v>1</v>
      </c>
      <c r="O7" s="8" t="s">
        <v>48</v>
      </c>
      <c r="P7" t="s">
        <v>59</v>
      </c>
    </row>
    <row r="8" spans="2:16" x14ac:dyDescent="0.3">
      <c r="C8">
        <v>5</v>
      </c>
      <c r="D8" s="10">
        <v>1</v>
      </c>
      <c r="E8" s="10">
        <v>0.98809999999999998</v>
      </c>
      <c r="F8" s="10">
        <v>0.97560999999999998</v>
      </c>
      <c r="G8" s="10">
        <v>1</v>
      </c>
      <c r="H8" s="10">
        <v>0.98438000000000003</v>
      </c>
      <c r="I8" s="10">
        <v>1</v>
      </c>
      <c r="J8" s="10">
        <v>0.94</v>
      </c>
      <c r="K8" s="10">
        <v>0.92727000000000004</v>
      </c>
      <c r="L8" s="10">
        <v>0.98980000000000001</v>
      </c>
      <c r="M8" s="10">
        <v>1</v>
      </c>
      <c r="O8" s="8" t="s">
        <v>49</v>
      </c>
      <c r="P8" t="s">
        <v>60</v>
      </c>
    </row>
    <row r="9" spans="2:16" x14ac:dyDescent="0.3">
      <c r="B9" t="s">
        <v>69</v>
      </c>
      <c r="D9" s="12">
        <f xml:space="preserve"> AVERAGE(D4:D8)</f>
        <v>0.98660999999999999</v>
      </c>
      <c r="E9" s="12">
        <f t="shared" ref="E9:M9" si="0" xml:space="preserve"> AVERAGE(E4:E8)</f>
        <v>0.99047800000000008</v>
      </c>
      <c r="F9" s="12">
        <f t="shared" si="0"/>
        <v>0.97519200000000006</v>
      </c>
      <c r="G9" s="12">
        <f t="shared" si="0"/>
        <v>0.99749999999999994</v>
      </c>
      <c r="H9" s="12">
        <f t="shared" si="0"/>
        <v>0.96673799999999999</v>
      </c>
      <c r="I9" s="12">
        <f t="shared" si="0"/>
        <v>0.98881799999999986</v>
      </c>
      <c r="J9" s="12">
        <f t="shared" si="0"/>
        <v>0.93469599999999997</v>
      </c>
      <c r="K9" s="12">
        <f t="shared" si="0"/>
        <v>0.94449400000000006</v>
      </c>
      <c r="L9" s="12">
        <f t="shared" si="0"/>
        <v>0.98977599999999999</v>
      </c>
      <c r="M9" s="12">
        <f t="shared" si="0"/>
        <v>1</v>
      </c>
      <c r="O9" s="8" t="s">
        <v>50</v>
      </c>
      <c r="P9" t="s">
        <v>61</v>
      </c>
    </row>
    <row r="10" spans="2:16" x14ac:dyDescent="0.3">
      <c r="B10" t="s">
        <v>67</v>
      </c>
      <c r="D10" s="12">
        <f>STDEV(D4:D8)</f>
        <v>1.3960836293001924E-2</v>
      </c>
      <c r="E10" s="12">
        <f t="shared" ref="E10:M10" si="1">STDEV(E4:E8)</f>
        <v>5.323947783365277E-3</v>
      </c>
      <c r="F10" s="12">
        <f t="shared" si="1"/>
        <v>1.6889146514847929E-2</v>
      </c>
      <c r="G10" s="12">
        <f t="shared" si="1"/>
        <v>5.5901699437494543E-3</v>
      </c>
      <c r="H10" s="12">
        <f t="shared" si="1"/>
        <v>2.3750854089905911E-2</v>
      </c>
      <c r="I10" s="12">
        <f t="shared" si="1"/>
        <v>1.0208722740872143E-2</v>
      </c>
      <c r="J10" s="12">
        <f t="shared" si="1"/>
        <v>1.3906287426915905E-2</v>
      </c>
      <c r="K10" s="12">
        <f t="shared" si="1"/>
        <v>2.1964840768828695E-2</v>
      </c>
      <c r="L10" s="12">
        <f>STDEV(L4:L8)</f>
        <v>7.2161852803264556E-3</v>
      </c>
      <c r="M10" s="12">
        <f t="shared" si="1"/>
        <v>0</v>
      </c>
      <c r="O10" s="8" t="s">
        <v>51</v>
      </c>
      <c r="P10" t="s">
        <v>62</v>
      </c>
    </row>
    <row r="11" spans="2:16" x14ac:dyDescent="0.3"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8" t="s">
        <v>52</v>
      </c>
      <c r="P11" t="s">
        <v>63</v>
      </c>
    </row>
    <row r="12" spans="2:16" x14ac:dyDescent="0.3">
      <c r="B12" s="8" t="s">
        <v>55</v>
      </c>
      <c r="C12">
        <v>1</v>
      </c>
      <c r="D12" s="10">
        <v>0.95082</v>
      </c>
      <c r="E12" s="10">
        <v>0.97619</v>
      </c>
      <c r="F12" s="10">
        <v>1</v>
      </c>
      <c r="G12" s="10">
        <v>0.98750000000000004</v>
      </c>
      <c r="H12" s="10">
        <v>1</v>
      </c>
      <c r="I12" s="10">
        <v>0.94545000000000001</v>
      </c>
      <c r="J12" s="10">
        <v>0.98946999999999996</v>
      </c>
      <c r="K12" s="10">
        <v>0.98077000000000003</v>
      </c>
      <c r="L12" s="10">
        <v>0.98968999999999996</v>
      </c>
      <c r="M12" s="10">
        <v>0.92857000000000001</v>
      </c>
      <c r="O12" s="8" t="s">
        <v>53</v>
      </c>
      <c r="P12" t="s">
        <v>64</v>
      </c>
    </row>
    <row r="13" spans="2:16" x14ac:dyDescent="0.3">
      <c r="C13">
        <v>2</v>
      </c>
      <c r="D13" s="10">
        <v>0.96721000000000001</v>
      </c>
      <c r="E13" s="10">
        <v>1</v>
      </c>
      <c r="F13" s="10">
        <v>1</v>
      </c>
      <c r="G13" s="10">
        <v>0.98750000000000004</v>
      </c>
      <c r="H13" s="10">
        <v>1</v>
      </c>
      <c r="I13" s="10">
        <v>0.96364000000000005</v>
      </c>
      <c r="J13" s="10">
        <v>1</v>
      </c>
      <c r="K13" s="10">
        <v>0.96153999999999995</v>
      </c>
      <c r="L13" s="10">
        <v>0.98968999999999996</v>
      </c>
      <c r="M13" s="10">
        <v>0.92857000000000001</v>
      </c>
    </row>
    <row r="14" spans="2:16" x14ac:dyDescent="0.3">
      <c r="C14">
        <v>3</v>
      </c>
      <c r="D14" s="10">
        <v>0.95082</v>
      </c>
      <c r="E14" s="10">
        <v>0.98809999999999998</v>
      </c>
      <c r="F14" s="10">
        <v>0.97499999999999998</v>
      </c>
      <c r="G14" s="10">
        <v>0.98750000000000004</v>
      </c>
      <c r="H14" s="10">
        <v>1</v>
      </c>
      <c r="I14" s="10">
        <v>0.96364000000000005</v>
      </c>
      <c r="J14" s="10">
        <v>0.98946999999999996</v>
      </c>
      <c r="K14" s="10">
        <v>0.96153999999999995</v>
      </c>
      <c r="L14" s="10">
        <v>1</v>
      </c>
      <c r="M14" s="10">
        <v>0.92857000000000001</v>
      </c>
      <c r="O14" s="8" t="s">
        <v>70</v>
      </c>
    </row>
    <row r="15" spans="2:16" x14ac:dyDescent="0.3">
      <c r="C15">
        <v>4</v>
      </c>
      <c r="D15" s="10">
        <v>0.91803000000000001</v>
      </c>
      <c r="E15" s="10">
        <v>0.98809999999999998</v>
      </c>
      <c r="F15" s="10">
        <v>0.9</v>
      </c>
      <c r="G15" s="10">
        <v>0.98750000000000004</v>
      </c>
      <c r="H15" s="10">
        <v>1</v>
      </c>
      <c r="I15" s="10">
        <v>0.96364000000000005</v>
      </c>
      <c r="J15" s="10">
        <v>0.98946999999999996</v>
      </c>
      <c r="K15" s="10">
        <v>0.98077000000000003</v>
      </c>
      <c r="L15" s="10">
        <v>0.98968999999999996</v>
      </c>
      <c r="M15" s="10">
        <v>0.92857000000000001</v>
      </c>
      <c r="O15">
        <v>1</v>
      </c>
      <c r="P15" s="10">
        <v>0.97560999999999998</v>
      </c>
    </row>
    <row r="16" spans="2:16" x14ac:dyDescent="0.3">
      <c r="C16">
        <v>5</v>
      </c>
      <c r="D16" s="10">
        <v>0.95082</v>
      </c>
      <c r="E16" s="10">
        <v>0.98809999999999998</v>
      </c>
      <c r="F16" s="10">
        <v>1</v>
      </c>
      <c r="G16" s="10">
        <v>0.98750000000000004</v>
      </c>
      <c r="H16" s="10">
        <v>1</v>
      </c>
      <c r="I16" s="10">
        <v>0.96364000000000005</v>
      </c>
      <c r="J16" s="10">
        <v>0.98946999999999996</v>
      </c>
      <c r="K16" s="10">
        <v>0.98077000000000003</v>
      </c>
      <c r="L16" s="10">
        <v>1</v>
      </c>
      <c r="M16" s="10">
        <v>0.92857000000000001</v>
      </c>
      <c r="O16">
        <v>2</v>
      </c>
      <c r="P16" s="10">
        <v>0.98134999999999994</v>
      </c>
    </row>
    <row r="17" spans="2:16" x14ac:dyDescent="0.3">
      <c r="B17" t="s">
        <v>69</v>
      </c>
      <c r="D17" s="12">
        <f xml:space="preserve"> AVERAGE(D12:D16)</f>
        <v>0.94754000000000005</v>
      </c>
      <c r="E17" s="12">
        <f t="shared" ref="E17:M17" si="2" xml:space="preserve"> AVERAGE(E12:E16)</f>
        <v>0.98809800000000014</v>
      </c>
      <c r="F17" s="12">
        <f t="shared" si="2"/>
        <v>0.97499999999999998</v>
      </c>
      <c r="G17" s="12">
        <f t="shared" si="2"/>
        <v>0.98750000000000004</v>
      </c>
      <c r="H17" s="12">
        <f t="shared" si="2"/>
        <v>1</v>
      </c>
      <c r="I17" s="12">
        <f t="shared" si="2"/>
        <v>0.96000199999999991</v>
      </c>
      <c r="J17" s="12">
        <f t="shared" si="2"/>
        <v>0.9915759999999999</v>
      </c>
      <c r="K17" s="12">
        <f t="shared" si="2"/>
        <v>0.97307799999999989</v>
      </c>
      <c r="L17" s="12">
        <f t="shared" si="2"/>
        <v>0.99381400000000009</v>
      </c>
      <c r="M17" s="12">
        <f t="shared" si="2"/>
        <v>0.92857000000000001</v>
      </c>
      <c r="O17">
        <v>3</v>
      </c>
      <c r="P17" s="10">
        <v>0.97704000000000002</v>
      </c>
    </row>
    <row r="18" spans="2:16" x14ac:dyDescent="0.3">
      <c r="B18" t="s">
        <v>67</v>
      </c>
      <c r="D18" s="12">
        <f>STDEV(D12:D16)</f>
        <v>1.7958453441207011E-2</v>
      </c>
      <c r="E18" s="12">
        <f t="shared" ref="E18:M18" si="3">STDEV(E12:E16)</f>
        <v>8.4181066754941969E-3</v>
      </c>
      <c r="F18" s="12">
        <f t="shared" si="3"/>
        <v>4.3301270189221926E-2</v>
      </c>
      <c r="G18" s="12">
        <f t="shared" si="3"/>
        <v>0</v>
      </c>
      <c r="H18" s="12">
        <f t="shared" si="3"/>
        <v>0</v>
      </c>
      <c r="I18" s="12">
        <f t="shared" si="3"/>
        <v>8.1348153021442524E-3</v>
      </c>
      <c r="J18" s="12">
        <f t="shared" si="3"/>
        <v>4.7091591606145747E-3</v>
      </c>
      <c r="K18" s="12">
        <f t="shared" si="3"/>
        <v>1.0532704780824388E-2</v>
      </c>
      <c r="L18" s="12">
        <f t="shared" si="3"/>
        <v>5.6470195678782857E-3</v>
      </c>
      <c r="M18" s="12">
        <f t="shared" si="3"/>
        <v>0</v>
      </c>
      <c r="O18">
        <v>4</v>
      </c>
      <c r="P18" s="10">
        <v>0.96987000000000001</v>
      </c>
    </row>
    <row r="19" spans="2:1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O19">
        <v>5</v>
      </c>
      <c r="P19" s="10">
        <v>0.97990999999999995</v>
      </c>
    </row>
    <row r="20" spans="2:16" x14ac:dyDescent="0.3">
      <c r="B20" s="8" t="s">
        <v>41</v>
      </c>
      <c r="C20">
        <v>1</v>
      </c>
      <c r="D20" s="10">
        <v>0.96667000000000003</v>
      </c>
      <c r="E20" s="10">
        <v>0.98204000000000002</v>
      </c>
      <c r="F20" s="10">
        <v>0.97560999999999998</v>
      </c>
      <c r="G20" s="10">
        <v>0.99370999999999998</v>
      </c>
      <c r="H20" s="10">
        <v>0.98436999999999997</v>
      </c>
      <c r="I20" s="10">
        <v>0.96296000000000004</v>
      </c>
      <c r="J20" s="10">
        <v>0.96409999999999996</v>
      </c>
      <c r="K20" s="10">
        <v>0.96226</v>
      </c>
      <c r="L20" s="10">
        <v>0.98968999999999996</v>
      </c>
      <c r="M20" s="10">
        <v>0.96296000000000004</v>
      </c>
      <c r="O20" t="s">
        <v>69</v>
      </c>
      <c r="P20" s="12">
        <f xml:space="preserve"> AVERAGE(P15:P19)</f>
        <v>0.97675600000000018</v>
      </c>
    </row>
    <row r="21" spans="2:16" x14ac:dyDescent="0.3">
      <c r="C21">
        <v>2</v>
      </c>
      <c r="D21" s="10">
        <v>0.97521000000000002</v>
      </c>
      <c r="E21" s="10">
        <v>0.99407999999999996</v>
      </c>
      <c r="F21" s="10">
        <v>1</v>
      </c>
      <c r="G21" s="10">
        <v>0.98750000000000004</v>
      </c>
      <c r="H21" s="10">
        <v>0.99212999999999996</v>
      </c>
      <c r="I21" s="10">
        <v>0.97248000000000001</v>
      </c>
      <c r="J21" s="10">
        <v>0.96447000000000005</v>
      </c>
      <c r="K21" s="10">
        <v>0.97087000000000001</v>
      </c>
      <c r="L21" s="10">
        <v>0.99482000000000004</v>
      </c>
      <c r="M21" s="10">
        <v>0.96296000000000004</v>
      </c>
      <c r="O21" t="s">
        <v>67</v>
      </c>
      <c r="P21" s="12">
        <f>STDEV(P15:P19 )</f>
        <v>4.4683195946574562E-3</v>
      </c>
    </row>
    <row r="22" spans="2:16" x14ac:dyDescent="0.3">
      <c r="C22">
        <v>3</v>
      </c>
      <c r="D22" s="10">
        <v>0.95867999999999998</v>
      </c>
      <c r="E22" s="10">
        <v>0.98809999999999998</v>
      </c>
      <c r="F22" s="10">
        <v>0.97499999999999998</v>
      </c>
      <c r="G22" s="10">
        <v>0.99370999999999998</v>
      </c>
      <c r="H22" s="10">
        <v>0.98436999999999997</v>
      </c>
      <c r="I22" s="10">
        <v>0.98148000000000002</v>
      </c>
      <c r="J22" s="10">
        <v>0.96906999999999999</v>
      </c>
      <c r="K22" s="10">
        <v>0.94340000000000002</v>
      </c>
      <c r="L22" s="10">
        <v>0.99487000000000003</v>
      </c>
      <c r="M22" s="10">
        <v>0.96296000000000004</v>
      </c>
    </row>
    <row r="23" spans="2:16" x14ac:dyDescent="0.3">
      <c r="C23">
        <v>4</v>
      </c>
      <c r="D23" s="10">
        <v>0.95726</v>
      </c>
      <c r="E23" s="10">
        <v>0.99400999999999995</v>
      </c>
      <c r="F23" s="10">
        <v>0.93506</v>
      </c>
      <c r="G23" s="10">
        <v>0.99370999999999998</v>
      </c>
      <c r="H23" s="10">
        <v>0.96182999999999996</v>
      </c>
      <c r="I23" s="10">
        <v>0.97248000000000001</v>
      </c>
      <c r="J23" s="10">
        <v>0.94948999999999995</v>
      </c>
      <c r="K23" s="10">
        <v>0.96226</v>
      </c>
      <c r="L23" s="10">
        <v>0.98462000000000005</v>
      </c>
      <c r="M23" s="10">
        <v>0.96296000000000004</v>
      </c>
    </row>
    <row r="24" spans="2:16" x14ac:dyDescent="0.3">
      <c r="C24">
        <v>5</v>
      </c>
      <c r="D24" s="10">
        <v>0.97479000000000005</v>
      </c>
      <c r="E24" s="10">
        <v>0.98809999999999998</v>
      </c>
      <c r="F24" s="10">
        <v>0.98765000000000003</v>
      </c>
      <c r="G24" s="10">
        <v>0.99370999999999998</v>
      </c>
      <c r="H24" s="10">
        <v>0.99212999999999996</v>
      </c>
      <c r="I24" s="10">
        <v>0.98148000000000002</v>
      </c>
      <c r="J24" s="10">
        <v>0.96409999999999996</v>
      </c>
      <c r="K24" s="10">
        <v>0.95326999999999995</v>
      </c>
      <c r="L24" s="10">
        <v>0.99487000000000003</v>
      </c>
      <c r="M24" s="10">
        <v>0.96296000000000004</v>
      </c>
    </row>
    <row r="25" spans="2:16" x14ac:dyDescent="0.3">
      <c r="B25" t="s">
        <v>69</v>
      </c>
      <c r="D25" s="12">
        <f xml:space="preserve"> AVERAGE(D20:D24)</f>
        <v>0.9665220000000001</v>
      </c>
      <c r="E25" s="12">
        <f t="shared" ref="E25:M25" si="4" xml:space="preserve"> AVERAGE(E20:E24)</f>
        <v>0.98926599999999998</v>
      </c>
      <c r="F25" s="12">
        <f t="shared" si="4"/>
        <v>0.97466400000000009</v>
      </c>
      <c r="G25" s="12">
        <f t="shared" si="4"/>
        <v>0.99246800000000002</v>
      </c>
      <c r="H25" s="12">
        <f t="shared" si="4"/>
        <v>0.98296600000000001</v>
      </c>
      <c r="I25" s="12">
        <f t="shared" si="4"/>
        <v>0.97417600000000015</v>
      </c>
      <c r="J25" s="12">
        <f t="shared" si="4"/>
        <v>0.96224600000000005</v>
      </c>
      <c r="K25" s="12">
        <f t="shared" si="4"/>
        <v>0.95841200000000004</v>
      </c>
      <c r="L25" s="12">
        <f t="shared" si="4"/>
        <v>0.99177400000000004</v>
      </c>
      <c r="M25" s="12">
        <f t="shared" si="4"/>
        <v>0.96296000000000004</v>
      </c>
    </row>
    <row r="26" spans="2:16" x14ac:dyDescent="0.3">
      <c r="B26" t="s">
        <v>67</v>
      </c>
      <c r="D26" s="12">
        <f>STDEV(D20:D24)</f>
        <v>8.531481114085665E-3</v>
      </c>
      <c r="E26" s="12">
        <f t="shared" ref="E26:M26" si="5">STDEV(E20:E24)</f>
        <v>5.0153344853558603E-3</v>
      </c>
      <c r="F26" s="12">
        <f t="shared" si="5"/>
        <v>2.4392794632841889E-2</v>
      </c>
      <c r="G26" s="12">
        <f t="shared" si="5"/>
        <v>2.777196428054711E-3</v>
      </c>
      <c r="H26" s="12">
        <f t="shared" si="5"/>
        <v>1.2436144096945803E-2</v>
      </c>
      <c r="I26" s="12">
        <f t="shared" si="5"/>
        <v>7.7176473098995594E-3</v>
      </c>
      <c r="J26" s="12">
        <f t="shared" si="5"/>
        <v>7.4347716844567783E-3</v>
      </c>
      <c r="K26" s="12">
        <f t="shared" si="5"/>
        <v>1.044768251814727E-2</v>
      </c>
      <c r="L26" s="12">
        <f t="shared" si="5"/>
        <v>4.5817933170321E-3</v>
      </c>
      <c r="M26" s="12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workbookViewId="0"/>
  </sheetViews>
  <sheetFormatPr defaultRowHeight="14.4" x14ac:dyDescent="0.3"/>
  <cols>
    <col min="2" max="2" width="12" bestFit="1" customWidth="1"/>
    <col min="15" max="15" width="12" bestFit="1" customWidth="1"/>
  </cols>
  <sheetData>
    <row r="2" spans="2:16" x14ac:dyDescent="0.3">
      <c r="C2" s="8" t="s">
        <v>66</v>
      </c>
    </row>
    <row r="3" spans="2:16" x14ac:dyDescent="0.3">
      <c r="D3" s="8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49</v>
      </c>
      <c r="J3" s="8" t="s">
        <v>50</v>
      </c>
      <c r="K3" s="8" t="s">
        <v>51</v>
      </c>
      <c r="L3" s="8" t="s">
        <v>52</v>
      </c>
      <c r="M3" s="8" t="s">
        <v>53</v>
      </c>
      <c r="O3" s="8" t="s">
        <v>44</v>
      </c>
      <c r="P3" t="s">
        <v>65</v>
      </c>
    </row>
    <row r="4" spans="2:16" x14ac:dyDescent="0.3">
      <c r="B4" s="8" t="s">
        <v>54</v>
      </c>
      <c r="C4">
        <v>1</v>
      </c>
      <c r="D4" s="10">
        <v>0.96774000000000004</v>
      </c>
      <c r="E4" s="10">
        <v>0.98809999999999998</v>
      </c>
      <c r="F4" s="10">
        <v>0.97560999999999998</v>
      </c>
      <c r="G4" s="10">
        <v>1</v>
      </c>
      <c r="H4" s="10">
        <v>0.98438000000000003</v>
      </c>
      <c r="I4" s="10">
        <v>0.98148000000000002</v>
      </c>
      <c r="J4" s="10">
        <v>0.96906999999999999</v>
      </c>
      <c r="K4" s="10">
        <v>0.94340000000000002</v>
      </c>
      <c r="L4" s="10">
        <v>0.98980000000000001</v>
      </c>
      <c r="M4" s="10">
        <v>1</v>
      </c>
      <c r="O4" s="8" t="s">
        <v>45</v>
      </c>
      <c r="P4" t="s">
        <v>56</v>
      </c>
    </row>
    <row r="5" spans="2:16" x14ac:dyDescent="0.3">
      <c r="C5">
        <v>2</v>
      </c>
      <c r="D5" s="10">
        <v>0.95238</v>
      </c>
      <c r="E5" s="10">
        <v>0.98794999999999999</v>
      </c>
      <c r="F5" s="10">
        <v>0.95238</v>
      </c>
      <c r="G5" s="10">
        <v>1</v>
      </c>
      <c r="H5" s="10">
        <v>0.98438000000000003</v>
      </c>
      <c r="I5" s="10">
        <v>0.98182000000000003</v>
      </c>
      <c r="J5" s="10">
        <v>0.96906999999999999</v>
      </c>
      <c r="K5" s="10">
        <v>0.96153999999999995</v>
      </c>
      <c r="L5" s="10">
        <v>0.98968999999999996</v>
      </c>
      <c r="M5" s="10">
        <v>1</v>
      </c>
      <c r="O5" s="8" t="s">
        <v>46</v>
      </c>
      <c r="P5" t="s">
        <v>57</v>
      </c>
    </row>
    <row r="6" spans="2:16" x14ac:dyDescent="0.3">
      <c r="C6">
        <v>3</v>
      </c>
      <c r="D6" s="10">
        <v>0.98360999999999998</v>
      </c>
      <c r="E6" s="10">
        <v>1</v>
      </c>
      <c r="F6" s="10">
        <v>0.97560999999999998</v>
      </c>
      <c r="G6" s="10">
        <v>1</v>
      </c>
      <c r="H6" s="10">
        <v>0.98438000000000003</v>
      </c>
      <c r="I6" s="10">
        <v>1</v>
      </c>
      <c r="J6" s="10">
        <v>0.94948999999999995</v>
      </c>
      <c r="K6" s="10">
        <v>1</v>
      </c>
      <c r="L6" s="10">
        <v>0.96040000000000003</v>
      </c>
      <c r="M6" s="10">
        <v>1</v>
      </c>
      <c r="O6" s="8" t="s">
        <v>47</v>
      </c>
      <c r="P6" t="s">
        <v>58</v>
      </c>
    </row>
    <row r="7" spans="2:16" x14ac:dyDescent="0.3">
      <c r="C7">
        <v>4</v>
      </c>
      <c r="D7" s="10">
        <v>0.96825000000000006</v>
      </c>
      <c r="E7" s="10">
        <v>0.98794999999999999</v>
      </c>
      <c r="F7" s="10">
        <v>0.95238</v>
      </c>
      <c r="G7" s="10">
        <v>1</v>
      </c>
      <c r="H7" s="10">
        <v>0.98438000000000003</v>
      </c>
      <c r="I7" s="10">
        <v>0.98148000000000002</v>
      </c>
      <c r="J7" s="10">
        <v>0.95918000000000003</v>
      </c>
      <c r="K7" s="10">
        <v>0.98</v>
      </c>
      <c r="L7" s="10">
        <v>0.9798</v>
      </c>
      <c r="M7" s="10">
        <v>1</v>
      </c>
      <c r="O7" s="8" t="s">
        <v>48</v>
      </c>
      <c r="P7" t="s">
        <v>59</v>
      </c>
    </row>
    <row r="8" spans="2:16" x14ac:dyDescent="0.3">
      <c r="C8">
        <v>5</v>
      </c>
      <c r="D8" s="10">
        <v>0.95311999999999997</v>
      </c>
      <c r="E8" s="10">
        <v>0.97619</v>
      </c>
      <c r="F8" s="10">
        <v>0.95121999999999995</v>
      </c>
      <c r="G8" s="10">
        <v>1</v>
      </c>
      <c r="H8" s="10">
        <v>0.98438000000000003</v>
      </c>
      <c r="I8" s="10">
        <v>1</v>
      </c>
      <c r="J8" s="10">
        <v>0.98946999999999996</v>
      </c>
      <c r="K8" s="10">
        <v>0.96153999999999995</v>
      </c>
      <c r="L8" s="10">
        <v>0.98980000000000001</v>
      </c>
      <c r="M8" s="10">
        <v>1</v>
      </c>
      <c r="O8" s="8" t="s">
        <v>49</v>
      </c>
      <c r="P8" t="s">
        <v>60</v>
      </c>
    </row>
    <row r="9" spans="2:16" x14ac:dyDescent="0.3">
      <c r="B9" t="s">
        <v>69</v>
      </c>
      <c r="D9" s="12">
        <f xml:space="preserve"> AVERAGE(D4:D8)</f>
        <v>0.96501999999999999</v>
      </c>
      <c r="E9" s="12">
        <f t="shared" ref="E9:M9" si="0" xml:space="preserve"> AVERAGE(E4:E8)</f>
        <v>0.98803800000000008</v>
      </c>
      <c r="F9" s="12">
        <f t="shared" si="0"/>
        <v>0.96143999999999996</v>
      </c>
      <c r="G9" s="12">
        <f t="shared" si="0"/>
        <v>1</v>
      </c>
      <c r="H9" s="12">
        <f t="shared" si="0"/>
        <v>0.98438000000000003</v>
      </c>
      <c r="I9" s="12">
        <f t="shared" si="0"/>
        <v>0.98895599999999995</v>
      </c>
      <c r="J9" s="12">
        <f t="shared" si="0"/>
        <v>0.96725599999999989</v>
      </c>
      <c r="K9" s="12">
        <f t="shared" si="0"/>
        <v>0.96929599999999994</v>
      </c>
      <c r="L9" s="12">
        <f t="shared" si="0"/>
        <v>0.98189799999999994</v>
      </c>
      <c r="M9" s="12">
        <f t="shared" si="0"/>
        <v>1</v>
      </c>
      <c r="O9" s="8" t="s">
        <v>50</v>
      </c>
      <c r="P9" t="s">
        <v>61</v>
      </c>
    </row>
    <row r="10" spans="2:16" x14ac:dyDescent="0.3">
      <c r="B10" t="s">
        <v>67</v>
      </c>
      <c r="D10" s="12">
        <f>STDEV(D4:D8)</f>
        <v>1.2891848199540675E-2</v>
      </c>
      <c r="E10" s="12">
        <f t="shared" ref="E10:M10" si="1">STDEV(E4:E8)</f>
        <v>8.4184897695489293E-3</v>
      </c>
      <c r="F10" s="12">
        <f t="shared" si="1"/>
        <v>1.2944046894229018E-2</v>
      </c>
      <c r="G10" s="12">
        <f t="shared" si="1"/>
        <v>0</v>
      </c>
      <c r="H10" s="12">
        <f t="shared" si="1"/>
        <v>0</v>
      </c>
      <c r="I10" s="12">
        <f t="shared" si="1"/>
        <v>1.0082702018804273E-2</v>
      </c>
      <c r="J10" s="12">
        <f t="shared" si="1"/>
        <v>1.4839942048404364E-2</v>
      </c>
      <c r="K10" s="12">
        <f t="shared" si="1"/>
        <v>2.1495494411620311E-2</v>
      </c>
      <c r="L10" s="12">
        <f t="shared" si="1"/>
        <v>1.2768751700929875E-2</v>
      </c>
      <c r="M10" s="12">
        <f t="shared" si="1"/>
        <v>0</v>
      </c>
      <c r="O10" s="8" t="s">
        <v>51</v>
      </c>
      <c r="P10" t="s">
        <v>62</v>
      </c>
    </row>
    <row r="11" spans="2:16" x14ac:dyDescent="0.3"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8" t="s">
        <v>52</v>
      </c>
      <c r="P11" t="s">
        <v>63</v>
      </c>
    </row>
    <row r="12" spans="2:16" x14ac:dyDescent="0.3">
      <c r="B12" s="8" t="s">
        <v>55</v>
      </c>
      <c r="C12">
        <v>1</v>
      </c>
      <c r="D12" s="10">
        <v>0.98360999999999998</v>
      </c>
      <c r="E12" s="10">
        <v>0.98809999999999998</v>
      </c>
      <c r="F12" s="10">
        <v>1</v>
      </c>
      <c r="G12" s="10">
        <v>0.98750000000000004</v>
      </c>
      <c r="H12" s="10">
        <v>1</v>
      </c>
      <c r="I12" s="10">
        <v>0.96364000000000005</v>
      </c>
      <c r="J12" s="10">
        <v>0.98946999999999996</v>
      </c>
      <c r="K12" s="10">
        <v>0.96153999999999995</v>
      </c>
      <c r="L12" s="10">
        <v>1</v>
      </c>
      <c r="M12" s="10">
        <v>0.92857000000000001</v>
      </c>
      <c r="O12" s="8" t="s">
        <v>53</v>
      </c>
      <c r="P12" t="s">
        <v>64</v>
      </c>
    </row>
    <row r="13" spans="2:16" x14ac:dyDescent="0.3">
      <c r="C13">
        <v>2</v>
      </c>
      <c r="D13" s="10">
        <v>0.98360999999999998</v>
      </c>
      <c r="E13" s="10">
        <v>0.97619</v>
      </c>
      <c r="F13" s="10">
        <v>1</v>
      </c>
      <c r="G13" s="10">
        <v>0.98750000000000004</v>
      </c>
      <c r="H13" s="10">
        <v>1</v>
      </c>
      <c r="I13" s="10">
        <v>0.98182000000000003</v>
      </c>
      <c r="J13" s="10">
        <v>0.98946999999999996</v>
      </c>
      <c r="K13" s="10">
        <v>0.96153999999999995</v>
      </c>
      <c r="L13" s="10">
        <v>0.98968999999999996</v>
      </c>
      <c r="M13" s="10">
        <v>0.92857000000000001</v>
      </c>
    </row>
    <row r="14" spans="2:16" x14ac:dyDescent="0.3">
      <c r="C14">
        <v>3</v>
      </c>
      <c r="D14" s="10">
        <v>0.98360999999999998</v>
      </c>
      <c r="E14" s="10">
        <v>0.98809999999999998</v>
      </c>
      <c r="F14" s="10">
        <v>1</v>
      </c>
      <c r="G14" s="10">
        <v>0.98750000000000004</v>
      </c>
      <c r="H14" s="10">
        <v>1</v>
      </c>
      <c r="I14" s="10">
        <v>0.96364000000000005</v>
      </c>
      <c r="J14" s="10">
        <v>0.98946999999999996</v>
      </c>
      <c r="K14" s="10">
        <v>0.96153999999999995</v>
      </c>
      <c r="L14" s="10">
        <v>1</v>
      </c>
      <c r="M14" s="10">
        <v>0.94286000000000003</v>
      </c>
      <c r="O14" s="8" t="s">
        <v>70</v>
      </c>
    </row>
    <row r="15" spans="2:16" x14ac:dyDescent="0.3">
      <c r="C15">
        <v>4</v>
      </c>
      <c r="D15" s="10">
        <v>1</v>
      </c>
      <c r="E15" s="10">
        <v>0.97619</v>
      </c>
      <c r="F15" s="10">
        <v>1</v>
      </c>
      <c r="G15" s="10">
        <v>0.98750000000000004</v>
      </c>
      <c r="H15" s="10">
        <v>1</v>
      </c>
      <c r="I15" s="10">
        <v>0.96364000000000005</v>
      </c>
      <c r="J15" s="10">
        <v>0.98946999999999996</v>
      </c>
      <c r="K15" s="10">
        <v>0.94230999999999998</v>
      </c>
      <c r="L15" s="10">
        <v>1</v>
      </c>
      <c r="M15" s="10">
        <v>0.92857000000000001</v>
      </c>
      <c r="O15">
        <v>1</v>
      </c>
      <c r="P15" s="10">
        <v>0.98134999999999994</v>
      </c>
    </row>
    <row r="16" spans="2:16" x14ac:dyDescent="0.3">
      <c r="C16">
        <v>5</v>
      </c>
      <c r="D16" s="10">
        <v>1</v>
      </c>
      <c r="E16" s="10">
        <v>0.97619</v>
      </c>
      <c r="F16" s="10">
        <v>0.97499999999999998</v>
      </c>
      <c r="G16" s="10">
        <v>0.98750000000000004</v>
      </c>
      <c r="H16" s="10">
        <v>1</v>
      </c>
      <c r="I16" s="10">
        <v>0.96364000000000005</v>
      </c>
      <c r="J16" s="10">
        <v>0.98946999999999996</v>
      </c>
      <c r="K16" s="10">
        <v>0.96153999999999995</v>
      </c>
      <c r="L16" s="10">
        <v>1</v>
      </c>
      <c r="M16" s="10">
        <v>0.95713999999999999</v>
      </c>
      <c r="O16">
        <v>2</v>
      </c>
      <c r="P16" s="10">
        <v>0.97990999999999995</v>
      </c>
    </row>
    <row r="17" spans="2:16" x14ac:dyDescent="0.3">
      <c r="B17" t="s">
        <v>69</v>
      </c>
      <c r="D17" s="12">
        <f>AVERAGE(D12:D16)</f>
        <v>0.99016599999999999</v>
      </c>
      <c r="E17" s="12">
        <f t="shared" ref="E17:M17" si="2">AVERAGE(E12:E16)</f>
        <v>0.98095399999999999</v>
      </c>
      <c r="F17" s="12">
        <f t="shared" si="2"/>
        <v>0.99499999999999988</v>
      </c>
      <c r="G17" s="12">
        <f t="shared" si="2"/>
        <v>0.98750000000000004</v>
      </c>
      <c r="H17" s="12">
        <f t="shared" si="2"/>
        <v>1</v>
      </c>
      <c r="I17" s="12">
        <f t="shared" si="2"/>
        <v>0.96727600000000002</v>
      </c>
      <c r="J17" s="12">
        <f t="shared" si="2"/>
        <v>0.98947000000000007</v>
      </c>
      <c r="K17" s="12">
        <f t="shared" si="2"/>
        <v>0.95769400000000005</v>
      </c>
      <c r="L17" s="12">
        <f t="shared" si="2"/>
        <v>0.99793799999999988</v>
      </c>
      <c r="M17" s="12">
        <f t="shared" si="2"/>
        <v>0.93714200000000003</v>
      </c>
      <c r="O17">
        <v>3</v>
      </c>
      <c r="P17" s="10">
        <v>0.98277999999999999</v>
      </c>
    </row>
    <row r="18" spans="2:16" x14ac:dyDescent="0.3">
      <c r="B18" t="s">
        <v>67</v>
      </c>
      <c r="D18" s="12">
        <f>STDEV(D12:D16)</f>
        <v>8.9771727175096804E-3</v>
      </c>
      <c r="E18" s="12">
        <f t="shared" ref="E18:M18" si="3">STDEV(E12:E16)</f>
        <v>6.5233756598865149E-3</v>
      </c>
      <c r="F18" s="12">
        <f t="shared" si="3"/>
        <v>1.1180339887498959E-2</v>
      </c>
      <c r="G18" s="12">
        <f t="shared" si="3"/>
        <v>0</v>
      </c>
      <c r="H18" s="12">
        <f t="shared" si="3"/>
        <v>0</v>
      </c>
      <c r="I18" s="12">
        <f t="shared" si="3"/>
        <v>8.1303431661892238E-3</v>
      </c>
      <c r="J18" s="12">
        <f t="shared" si="3"/>
        <v>1.2412670766236366E-16</v>
      </c>
      <c r="K18" s="12">
        <f t="shared" si="3"/>
        <v>8.5999174414641763E-3</v>
      </c>
      <c r="L18" s="12">
        <f t="shared" si="3"/>
        <v>4.6107721696045847E-3</v>
      </c>
      <c r="M18" s="12">
        <f t="shared" si="3"/>
        <v>1.2777451623856767E-2</v>
      </c>
      <c r="O18">
        <v>4</v>
      </c>
      <c r="P18" s="10">
        <v>0.97990999999999995</v>
      </c>
    </row>
    <row r="19" spans="2:1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O19">
        <v>5</v>
      </c>
      <c r="P19" s="10">
        <v>0.98277999999999999</v>
      </c>
    </row>
    <row r="20" spans="2:16" x14ac:dyDescent="0.3">
      <c r="B20" s="8" t="s">
        <v>41</v>
      </c>
      <c r="C20">
        <v>1</v>
      </c>
      <c r="D20" s="10">
        <v>0.97560999999999998</v>
      </c>
      <c r="E20" s="10">
        <v>0.98809999999999998</v>
      </c>
      <c r="F20" s="10">
        <v>0.98765000000000003</v>
      </c>
      <c r="G20" s="10">
        <v>0.99370999999999998</v>
      </c>
      <c r="H20" s="10">
        <v>0.99212999999999996</v>
      </c>
      <c r="I20" s="10">
        <v>0.97248000000000001</v>
      </c>
      <c r="J20" s="10">
        <v>0.97916999999999998</v>
      </c>
      <c r="K20" s="10">
        <v>0.95238</v>
      </c>
      <c r="L20" s="10">
        <v>0.99487000000000003</v>
      </c>
      <c r="M20" s="10">
        <v>0.96296000000000004</v>
      </c>
      <c r="O20" t="s">
        <v>69</v>
      </c>
      <c r="P20" s="12">
        <f>AVERAGE(P15:P19)</f>
        <v>0.98134599999999994</v>
      </c>
    </row>
    <row r="21" spans="2:16" x14ac:dyDescent="0.3">
      <c r="C21">
        <v>2</v>
      </c>
      <c r="D21" s="10">
        <v>0.96774000000000004</v>
      </c>
      <c r="E21" s="10">
        <v>0.98204000000000002</v>
      </c>
      <c r="F21" s="10">
        <v>0.97560999999999998</v>
      </c>
      <c r="G21" s="10">
        <v>0.99370999999999998</v>
      </c>
      <c r="H21" s="10">
        <v>0.99212999999999996</v>
      </c>
      <c r="I21" s="10">
        <v>0.98182000000000003</v>
      </c>
      <c r="J21" s="10">
        <v>0.97916999999999998</v>
      </c>
      <c r="K21" s="10">
        <v>0.96153999999999995</v>
      </c>
      <c r="L21" s="10">
        <v>0.98968999999999996</v>
      </c>
      <c r="M21" s="10">
        <v>0.96296000000000004</v>
      </c>
      <c r="O21" t="s">
        <v>67</v>
      </c>
      <c r="P21" s="12">
        <f>STDEV(P15:P19)</f>
        <v>1.4350017421592407E-3</v>
      </c>
    </row>
    <row r="22" spans="2:16" x14ac:dyDescent="0.3">
      <c r="C22">
        <v>3</v>
      </c>
      <c r="D22" s="10">
        <v>0.98360999999999998</v>
      </c>
      <c r="E22" s="10">
        <v>0.99400999999999995</v>
      </c>
      <c r="F22" s="10">
        <v>0.98765000000000003</v>
      </c>
      <c r="G22" s="10">
        <v>0.99370999999999998</v>
      </c>
      <c r="H22" s="10">
        <v>0.99212999999999996</v>
      </c>
      <c r="I22" s="10">
        <v>0.98148000000000002</v>
      </c>
      <c r="J22" s="10">
        <v>0.96906999999999999</v>
      </c>
      <c r="K22" s="10">
        <v>0.98038999999999998</v>
      </c>
      <c r="L22" s="10">
        <v>0.9798</v>
      </c>
      <c r="M22" s="10">
        <v>0.97058999999999995</v>
      </c>
    </row>
    <row r="23" spans="2:16" x14ac:dyDescent="0.3">
      <c r="C23">
        <v>4</v>
      </c>
      <c r="D23" s="10">
        <v>0.98387000000000002</v>
      </c>
      <c r="E23" s="10">
        <v>0.98204000000000002</v>
      </c>
      <c r="F23" s="10">
        <v>0.97560999999999998</v>
      </c>
      <c r="G23" s="10">
        <v>0.99370999999999998</v>
      </c>
      <c r="H23" s="10">
        <v>0.99212999999999996</v>
      </c>
      <c r="I23" s="10">
        <v>0.97248000000000001</v>
      </c>
      <c r="J23" s="10">
        <v>0.97409000000000001</v>
      </c>
      <c r="K23" s="10">
        <v>0.96077999999999997</v>
      </c>
      <c r="L23" s="10">
        <v>0.98980000000000001</v>
      </c>
      <c r="M23" s="10">
        <v>0.96296000000000004</v>
      </c>
    </row>
    <row r="24" spans="2:16" x14ac:dyDescent="0.3">
      <c r="C24">
        <v>5</v>
      </c>
      <c r="D24" s="10">
        <v>0.97599999999999998</v>
      </c>
      <c r="E24" s="10">
        <v>0.97619</v>
      </c>
      <c r="F24" s="10">
        <v>0.96296000000000004</v>
      </c>
      <c r="G24" s="10">
        <v>0.99370999999999998</v>
      </c>
      <c r="H24" s="10">
        <v>0.99212999999999996</v>
      </c>
      <c r="I24" s="10">
        <v>0.98148000000000002</v>
      </c>
      <c r="J24" s="10">
        <v>0.98946999999999996</v>
      </c>
      <c r="K24" s="10">
        <v>0.96153999999999995</v>
      </c>
      <c r="L24" s="10">
        <v>0.99487000000000003</v>
      </c>
      <c r="M24" s="10">
        <v>0.97809999999999997</v>
      </c>
    </row>
    <row r="25" spans="2:16" x14ac:dyDescent="0.3">
      <c r="B25" t="s">
        <v>69</v>
      </c>
      <c r="D25" s="12">
        <f>AVERAGE(D20:D24)</f>
        <v>0.97736599999999996</v>
      </c>
      <c r="E25" s="12">
        <f t="shared" ref="E25:M25" si="4">AVERAGE(E20:E24)</f>
        <v>0.98447600000000013</v>
      </c>
      <c r="F25" s="12">
        <f t="shared" si="4"/>
        <v>0.97789599999999999</v>
      </c>
      <c r="G25" s="12">
        <f t="shared" si="4"/>
        <v>0.99370999999999987</v>
      </c>
      <c r="H25" s="12">
        <f t="shared" si="4"/>
        <v>0.99212999999999985</v>
      </c>
      <c r="I25" s="12">
        <f t="shared" si="4"/>
        <v>0.97794799999999993</v>
      </c>
      <c r="J25" s="12">
        <f t="shared" si="4"/>
        <v>0.97819400000000001</v>
      </c>
      <c r="K25" s="12">
        <f t="shared" si="4"/>
        <v>0.96332600000000002</v>
      </c>
      <c r="L25" s="12">
        <f t="shared" si="4"/>
        <v>0.98980599999999996</v>
      </c>
      <c r="M25" s="12">
        <f t="shared" si="4"/>
        <v>0.96751399999999987</v>
      </c>
    </row>
    <row r="26" spans="2:16" x14ac:dyDescent="0.3">
      <c r="B26" t="s">
        <v>67</v>
      </c>
      <c r="D26" s="12">
        <f>STDEV(D20:D24)</f>
        <v>6.6876550449316572E-3</v>
      </c>
      <c r="E26" s="12">
        <f t="shared" ref="E26:M26" si="5">STDEV(E20:E24)</f>
        <v>6.7925790389217885E-3</v>
      </c>
      <c r="F26" s="12">
        <f t="shared" si="5"/>
        <v>1.0293404684554088E-2</v>
      </c>
      <c r="G26" s="12">
        <f t="shared" si="5"/>
        <v>1.2412670766236366E-16</v>
      </c>
      <c r="H26" s="12">
        <f t="shared" si="5"/>
        <v>1.2412670766236366E-16</v>
      </c>
      <c r="I26" s="12">
        <f t="shared" si="5"/>
        <v>4.9935077851145935E-3</v>
      </c>
      <c r="J26" s="12">
        <f t="shared" si="5"/>
        <v>7.5687436209717004E-3</v>
      </c>
      <c r="K26" s="12">
        <f t="shared" si="5"/>
        <v>1.0293890421021586E-2</v>
      </c>
      <c r="L26" s="12">
        <f t="shared" si="5"/>
        <v>6.152676653294901E-3</v>
      </c>
      <c r="M26" s="12">
        <f t="shared" si="5"/>
        <v>6.7775718365797868E-3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fnn1d</vt:lpstr>
      <vt:lpstr>conv1d</vt:lpstr>
      <vt:lpstr>experimental results</vt:lpstr>
      <vt:lpstr>FNN1D-4</vt:lpstr>
      <vt:lpstr>Conv1D-1-3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2023-11-30T09:26:47Z</dcterms:modified>
</cp:coreProperties>
</file>