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1" activeTab="3"/>
  </bookViews>
  <sheets>
    <sheet name="yg-82" sheetId="1" r:id="rId1"/>
    <sheet name="yg-20" sheetId="5" r:id="rId2"/>
    <sheet name="yg-6" sheetId="6" r:id="rId3"/>
    <sheet name="FCNN1D-4" sheetId="14" r:id="rId4"/>
    <sheet name="Conv1D-1-3" sheetId="15" r:id="rId5"/>
    <sheet name="fcnn1d-82" sheetId="2" r:id="rId6"/>
    <sheet name="conv1d-82" sheetId="3" r:id="rId7"/>
    <sheet name="fcnn1d-20" sheetId="7" r:id="rId8"/>
    <sheet name="conv1d-20" sheetId="8" r:id="rId9"/>
    <sheet name="fcnn1d-6" sheetId="9" r:id="rId10"/>
    <sheet name="conv1d-6" sheetId="10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5" l="1"/>
  <c r="I10" i="15" l="1"/>
  <c r="F10" i="15"/>
  <c r="C10" i="15"/>
  <c r="I9" i="15"/>
  <c r="F9" i="15"/>
  <c r="I10" i="14"/>
  <c r="I9" i="14"/>
  <c r="F10" i="14"/>
  <c r="F9" i="14"/>
  <c r="C10" i="14"/>
  <c r="C9" i="14"/>
  <c r="F5" i="6" l="1"/>
  <c r="F6" i="6"/>
  <c r="F7" i="6"/>
  <c r="F8" i="6"/>
  <c r="F9" i="6"/>
  <c r="E5" i="6"/>
  <c r="E6" i="6"/>
  <c r="E7" i="6"/>
  <c r="E8" i="6"/>
  <c r="E9" i="6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F4" i="6" l="1"/>
  <c r="E4" i="6"/>
  <c r="F4" i="5"/>
  <c r="E4" i="5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5" i="1"/>
  <c r="G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5" i="1"/>
  <c r="N5" i="1" l="1"/>
</calcChain>
</file>

<file path=xl/sharedStrings.xml><?xml version="1.0" encoding="utf-8"?>
<sst xmlns="http://schemas.openxmlformats.org/spreadsheetml/2006/main" count="332" uniqueCount="145">
  <si>
    <t>Pose</t>
  </si>
  <si>
    <t>Sample</t>
  </si>
  <si>
    <t>Train set 0.8</t>
  </si>
  <si>
    <t>Test set 0.2</t>
  </si>
  <si>
    <t>Training 0.85</t>
  </si>
  <si>
    <t>Validation 0.15</t>
  </si>
  <si>
    <t>Ảnh</t>
  </si>
  <si>
    <t>Khung xương</t>
  </si>
  <si>
    <t>Training 0.68</t>
  </si>
  <si>
    <t>Validation 0.12</t>
  </si>
  <si>
    <t>Train set</t>
  </si>
  <si>
    <t>epoch</t>
  </si>
  <si>
    <t>train_acc</t>
  </si>
  <si>
    <t>val_acc</t>
  </si>
  <si>
    <t>num_dense</t>
  </si>
  <si>
    <t>memory(%)</t>
  </si>
  <si>
    <t>test_acc</t>
  </si>
  <si>
    <t>total_params</t>
  </si>
  <si>
    <t>Samples training set</t>
  </si>
  <si>
    <t>Samples validation set</t>
  </si>
  <si>
    <t>Samples test set</t>
  </si>
  <si>
    <t>num_maxpool</t>
  </si>
  <si>
    <t>conv_per_maxpool</t>
  </si>
  <si>
    <t>num_units_list = [64, 128, 128, 256, 265, 128, 128, 64]</t>
  </si>
  <si>
    <t>filter_size=3</t>
  </si>
  <si>
    <t>learning_rate=0.0005</t>
  </si>
  <si>
    <t>dropout_fc=0.2</t>
  </si>
  <si>
    <t>num_filters_list = [32, 64, 128, 256, 128, 64]</t>
  </si>
  <si>
    <t>dropout_cnn=0.2</t>
  </si>
  <si>
    <t>dropout_f=0.5</t>
  </si>
  <si>
    <t>10_Extended_Revolved_Triangle</t>
  </si>
  <si>
    <t>11_Extended_Revolved_Side_Angle</t>
  </si>
  <si>
    <t>12_Gate</t>
  </si>
  <si>
    <t>13_Warrior_I</t>
  </si>
  <si>
    <t>14_Reverse_Warrior</t>
  </si>
  <si>
    <t>15_Low_Lunge</t>
  </si>
  <si>
    <t>16_Warrior_II</t>
  </si>
  <si>
    <t>17_Warrior_III</t>
  </si>
  <si>
    <t>18_Lord_of_the_Dance</t>
  </si>
  <si>
    <t>19_Standing_big_toe_hold</t>
  </si>
  <si>
    <t>1_Eagle</t>
  </si>
  <si>
    <t>20_Standing_Split</t>
  </si>
  <si>
    <t>21_Sitting</t>
  </si>
  <si>
    <t>22_Bound_Angle</t>
  </si>
  <si>
    <t>23_Garland</t>
  </si>
  <si>
    <t>24_Staff</t>
  </si>
  <si>
    <t>25_Noose</t>
  </si>
  <si>
    <t>26_Cow_Face</t>
  </si>
  <si>
    <t>27_Hero_and_thunderbolt</t>
  </si>
  <si>
    <t>28_Bharadvajas_Twist</t>
  </si>
  <si>
    <t>29_Half_Lord_of_the_Fishes</t>
  </si>
  <si>
    <t>2_Tree</t>
  </si>
  <si>
    <t>30_Split</t>
  </si>
  <si>
    <t>31_Wide-Angle_Seated_Forward_Bend</t>
  </si>
  <si>
    <t>32_Head-to-Knee_Forward_Bend</t>
  </si>
  <si>
    <t>33_Revolved_Head-to-Knee</t>
  </si>
  <si>
    <t>34_Seated_Forward_Bend</t>
  </si>
  <si>
    <t>35_Tortoise</t>
  </si>
  <si>
    <t>36_Shooting_bow</t>
  </si>
  <si>
    <t>37_Heron</t>
  </si>
  <si>
    <t>38_King_Pigeon</t>
  </si>
  <si>
    <t>39_Crane_Crow</t>
  </si>
  <si>
    <t>3_Chair</t>
  </si>
  <si>
    <t>40_Shoulder-Pressing</t>
  </si>
  <si>
    <t>41_Cockerel</t>
  </si>
  <si>
    <t>42_Scale</t>
  </si>
  <si>
    <t>43_Firefly</t>
  </si>
  <si>
    <t>44_Side_Crane_Crow</t>
  </si>
  <si>
    <t>45_Eight-Angle</t>
  </si>
  <si>
    <t>46_Sage_Koundinya</t>
  </si>
  <si>
    <t>47_Handstand</t>
  </si>
  <si>
    <t>48_Headstand</t>
  </si>
  <si>
    <t>49_Shoulderstand</t>
  </si>
  <si>
    <t>4_Standing_Forward_Bend</t>
  </si>
  <si>
    <t>50_Feathered_Peacock</t>
  </si>
  <si>
    <t>51_Legs-Up-the-Wall</t>
  </si>
  <si>
    <t>52_Plow</t>
  </si>
  <si>
    <t>53_Scorpion</t>
  </si>
  <si>
    <t>54_Corpse</t>
  </si>
  <si>
    <t>55_Fish</t>
  </si>
  <si>
    <t>56_Happy_Baby</t>
  </si>
  <si>
    <t>57_Reclining_Hand-to-Big-Toe</t>
  </si>
  <si>
    <t>58_Wind_Relieving</t>
  </si>
  <si>
    <t>59_Reclining_cobbler</t>
  </si>
  <si>
    <t>5_Wide-Legged_Forward_Bend</t>
  </si>
  <si>
    <t>60_Reclining_hero</t>
  </si>
  <si>
    <t>61_Yogic_sleep</t>
  </si>
  <si>
    <t>62_Cobra</t>
  </si>
  <si>
    <t>63_Frog</t>
  </si>
  <si>
    <t>64_Locust</t>
  </si>
  <si>
    <t>65_Child</t>
  </si>
  <si>
    <t>66_Extended_Puppy</t>
  </si>
  <si>
    <t>67_Side-Reclining_Leg_Lift</t>
  </si>
  <si>
    <t>68_Side_Plank</t>
  </si>
  <si>
    <t>69_Dolphin_Plank</t>
  </si>
  <si>
    <t>6_Dolphin</t>
  </si>
  <si>
    <t>70_Low_Plank_Four-Limbed_Staff</t>
  </si>
  <si>
    <t>71_Plank</t>
  </si>
  <si>
    <t>72_Peacock</t>
  </si>
  <si>
    <t>73_Upward_Bow</t>
  </si>
  <si>
    <t>74_Upward_Facing_Two-Foot_Staff</t>
  </si>
  <si>
    <t>75_Upward_Plank</t>
  </si>
  <si>
    <t>76_Pigeon</t>
  </si>
  <si>
    <t>77_Bridge</t>
  </si>
  <si>
    <t>78_Wild_Thing</t>
  </si>
  <si>
    <t>79_Camel_Pose</t>
  </si>
  <si>
    <t>7_Downward-Facing_Dog</t>
  </si>
  <si>
    <t>80_Cat_Cow</t>
  </si>
  <si>
    <t>81_Boat</t>
  </si>
  <si>
    <t>82_Bow</t>
  </si>
  <si>
    <t>8_Intense_Side_Stretch</t>
  </si>
  <si>
    <t>9_Half_Moon</t>
  </si>
  <si>
    <t>Balancing_Front</t>
  </si>
  <si>
    <t>Balancing_Side</t>
  </si>
  <si>
    <t>Inverted_Legs_bend</t>
  </si>
  <si>
    <t>Inverted_Legs_straight_up</t>
  </si>
  <si>
    <t>Reclining_Down-facing</t>
  </si>
  <si>
    <t>Reclining_Plank_balance</t>
  </si>
  <si>
    <t>Reclining_Side_facing</t>
  </si>
  <si>
    <t>Reclining_Up-facing</t>
  </si>
  <si>
    <t>Sitting_Forward_bend</t>
  </si>
  <si>
    <t>Sitting_Normal1</t>
  </si>
  <si>
    <t>Sitting_Normal2</t>
  </si>
  <si>
    <t>Sitting_Split</t>
  </si>
  <si>
    <t>Sitting_Twist</t>
  </si>
  <si>
    <t>Standing_Forward_bend</t>
  </si>
  <si>
    <t>Standing_Others</t>
  </si>
  <si>
    <t>Standing_Side_bend</t>
  </si>
  <si>
    <t>Standing_Straight</t>
  </si>
  <si>
    <t>Wheel_Down-facing</t>
  </si>
  <si>
    <t>Wheel_Others</t>
  </si>
  <si>
    <t>Wheel_Up-facing</t>
  </si>
  <si>
    <t>Balancing</t>
  </si>
  <si>
    <t>Inverted</t>
  </si>
  <si>
    <t>Reclining</t>
  </si>
  <si>
    <t>Sitting</t>
  </si>
  <si>
    <t>Standing</t>
  </si>
  <si>
    <t>Wheel</t>
  </si>
  <si>
    <t>time(m)</t>
  </si>
  <si>
    <t xml:space="preserve">accuracy </t>
  </si>
  <si>
    <t>mean</t>
  </si>
  <si>
    <t>std_deviation</t>
  </si>
  <si>
    <t>Yg-82</t>
  </si>
  <si>
    <t>Yg-20</t>
  </si>
  <si>
    <t>Yg-6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</si>
</sst>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.00000_);_(* \(#,##0.00000\);_(* &quot;-&quot;?????_);_(@_)"/>
  </numFmts>
  <fonts count="8" x14ac:knownFonts="1">
    <font>
      <sz val="11"/>
      <color theme="1"/>
      <name val="Calibri"/>
      <family val="2"/>
      <scheme val="minor"/>
    </font>
    <font>
      <b/>
      <sz val="13"/>
      <color rgb="FF000000"/>
      <name val="Times New Roman"/>
      <family val="1"/>
    </font>
    <font>
      <b/>
      <i/>
      <sz val="13"/>
      <color rgb="FF000000"/>
      <name val="Times New Roman"/>
      <family val="1"/>
    </font>
    <font>
      <sz val="13"/>
      <color rgb="FF000000"/>
      <name val="Times New Roman"/>
      <family val="1"/>
    </font>
    <font>
      <b/>
      <sz val="16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justify" vertical="center" wrapText="1"/>
    </xf>
    <xf numFmtId="0" fontId="4" fillId="0" borderId="0" xfId="0" applyFont="1"/>
    <xf numFmtId="0" fontId="3" fillId="0" borderId="1" xfId="0" applyFont="1" applyBorder="1" applyAlignment="1">
      <alignment horizontal="right" vertical="center" wrapText="1"/>
    </xf>
    <xf numFmtId="0" fontId="5" fillId="0" borderId="0" xfId="0" applyFont="1"/>
    <xf numFmtId="0" fontId="0" fillId="0" borderId="0" xfId="0" applyFill="1"/>
    <xf numFmtId="47" fontId="0" fillId="0" borderId="0" xfId="0" applyNumberFormat="1"/>
    <xf numFmtId="47" fontId="0" fillId="0" borderId="0" xfId="0" applyNumberFormat="1" applyFill="1"/>
    <xf numFmtId="0" fontId="0" fillId="2" borderId="0" xfId="0" applyFill="1"/>
    <xf numFmtId="47" fontId="0" fillId="2" borderId="0" xfId="0" applyNumberFormat="1" applyFill="1"/>
    <xf numFmtId="0" fontId="7" fillId="0" borderId="0" xfId="0" applyFont="1"/>
    <xf numFmtId="164" fontId="0" fillId="0" borderId="0" xfId="1" applyNumberFormat="1" applyFont="1"/>
    <xf numFmtId="164" fontId="7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86"/>
  <sheetViews>
    <sheetView workbookViewId="0">
      <selection activeCell="H18" sqref="H18"/>
    </sheetView>
  </sheetViews>
  <sheetFormatPr defaultRowHeight="14.4" x14ac:dyDescent="0.3"/>
  <cols>
    <col min="2" max="2" width="43" bestFit="1" customWidth="1"/>
    <col min="4" max="5" width="8.88671875" customWidth="1"/>
    <col min="6" max="6" width="10.44140625" bestFit="1" customWidth="1"/>
    <col min="10" max="10" width="43" bestFit="1" customWidth="1"/>
  </cols>
  <sheetData>
    <row r="3" spans="2:17" ht="21" thickBot="1" x14ac:dyDescent="0.4">
      <c r="B3" s="3" t="s">
        <v>6</v>
      </c>
      <c r="J3" s="3" t="s">
        <v>7</v>
      </c>
    </row>
    <row r="4" spans="2:17" ht="51" thickBot="1" x14ac:dyDescent="0.35">
      <c r="B4" s="1" t="s">
        <v>0</v>
      </c>
      <c r="C4" s="1" t="s">
        <v>1</v>
      </c>
      <c r="D4" s="1" t="s">
        <v>2</v>
      </c>
      <c r="E4" s="1" t="s">
        <v>3</v>
      </c>
      <c r="F4" s="1" t="s">
        <v>8</v>
      </c>
      <c r="G4" s="1" t="s">
        <v>9</v>
      </c>
      <c r="J4" s="1" t="s">
        <v>0</v>
      </c>
      <c r="K4" s="1" t="s">
        <v>10</v>
      </c>
      <c r="L4" s="1" t="s">
        <v>3</v>
      </c>
      <c r="M4" s="1" t="s">
        <v>4</v>
      </c>
      <c r="N4" s="1" t="s">
        <v>5</v>
      </c>
    </row>
    <row r="5" spans="2:17" ht="17.399999999999999" thickBot="1" x14ac:dyDescent="0.35">
      <c r="B5" s="2" t="s">
        <v>30</v>
      </c>
      <c r="C5" s="4">
        <f>SUM(D5:E5)</f>
        <v>554</v>
      </c>
      <c r="D5" s="4">
        <v>444</v>
      </c>
      <c r="E5" s="4">
        <v>110</v>
      </c>
      <c r="F5" s="4">
        <f>ROUNDUP(0.68*C5,0)</f>
        <v>377</v>
      </c>
      <c r="G5" s="4">
        <f>ROUNDDOWN(0.12*C5,0)</f>
        <v>66</v>
      </c>
      <c r="J5" s="2" t="s">
        <v>30</v>
      </c>
      <c r="K5" s="4">
        <v>326</v>
      </c>
      <c r="L5" s="4">
        <v>86</v>
      </c>
      <c r="M5" s="4">
        <f>ROUND(0.85*K5,1)</f>
        <v>277.10000000000002</v>
      </c>
      <c r="N5" s="4">
        <f>ROUND(0.15*K5,1)</f>
        <v>48.9</v>
      </c>
    </row>
    <row r="6" spans="2:17" ht="17.399999999999999" thickBot="1" x14ac:dyDescent="0.35">
      <c r="B6" s="2" t="s">
        <v>31</v>
      </c>
      <c r="C6" s="4">
        <f t="shared" ref="C6:C69" si="0">SUM(D6:E6)</f>
        <v>538</v>
      </c>
      <c r="D6" s="4">
        <v>431</v>
      </c>
      <c r="E6" s="4">
        <v>107</v>
      </c>
      <c r="F6" s="4">
        <f t="shared" ref="F6:F69" si="1">ROUNDUP(0.68*C6,0)</f>
        <v>366</v>
      </c>
      <c r="G6" s="4">
        <f t="shared" ref="G6:G69" si="2">ROUNDDOWN(0.12*C6,0)</f>
        <v>64</v>
      </c>
      <c r="J6" s="2" t="s">
        <v>31</v>
      </c>
      <c r="K6" s="4">
        <v>337</v>
      </c>
      <c r="L6" s="4">
        <v>86</v>
      </c>
      <c r="M6" s="4">
        <f t="shared" ref="M6:M69" si="3">ROUND(0.85*K6,1)</f>
        <v>286.5</v>
      </c>
      <c r="N6" s="4">
        <f t="shared" ref="N6:N69" si="4">ROUND(0.15*K6,1)</f>
        <v>50.6</v>
      </c>
    </row>
    <row r="7" spans="2:17" ht="17.399999999999999" thickBot="1" x14ac:dyDescent="0.35">
      <c r="B7" s="2" t="s">
        <v>32</v>
      </c>
      <c r="C7" s="4">
        <f t="shared" si="0"/>
        <v>168</v>
      </c>
      <c r="D7" s="4">
        <v>135</v>
      </c>
      <c r="E7" s="4">
        <v>33</v>
      </c>
      <c r="F7" s="4">
        <f t="shared" si="1"/>
        <v>115</v>
      </c>
      <c r="G7" s="4">
        <f t="shared" si="2"/>
        <v>20</v>
      </c>
      <c r="J7" s="2" t="s">
        <v>32</v>
      </c>
      <c r="K7" s="4">
        <v>107</v>
      </c>
      <c r="L7" s="4">
        <v>22</v>
      </c>
      <c r="M7" s="4">
        <f t="shared" si="3"/>
        <v>91</v>
      </c>
      <c r="N7" s="4">
        <f t="shared" si="4"/>
        <v>16.100000000000001</v>
      </c>
    </row>
    <row r="8" spans="2:17" ht="20.399999999999999" customHeight="1" thickBot="1" x14ac:dyDescent="0.35">
      <c r="B8" s="2" t="s">
        <v>33</v>
      </c>
      <c r="C8" s="4">
        <f t="shared" si="0"/>
        <v>228</v>
      </c>
      <c r="D8" s="4">
        <v>183</v>
      </c>
      <c r="E8" s="4">
        <v>45</v>
      </c>
      <c r="F8" s="4">
        <f t="shared" si="1"/>
        <v>156</v>
      </c>
      <c r="G8" s="4">
        <f t="shared" si="2"/>
        <v>27</v>
      </c>
      <c r="J8" s="2" t="s">
        <v>33</v>
      </c>
      <c r="K8" s="4">
        <v>114</v>
      </c>
      <c r="L8" s="4">
        <v>25</v>
      </c>
      <c r="M8" s="4">
        <f t="shared" si="3"/>
        <v>96.9</v>
      </c>
      <c r="N8" s="4">
        <f t="shared" si="4"/>
        <v>17.100000000000001</v>
      </c>
    </row>
    <row r="9" spans="2:17" ht="17.399999999999999" thickBot="1" x14ac:dyDescent="0.35">
      <c r="B9" s="2" t="s">
        <v>34</v>
      </c>
      <c r="C9" s="4">
        <f t="shared" si="0"/>
        <v>214</v>
      </c>
      <c r="D9" s="4">
        <v>172</v>
      </c>
      <c r="E9" s="4">
        <v>42</v>
      </c>
      <c r="F9" s="4">
        <f t="shared" si="1"/>
        <v>146</v>
      </c>
      <c r="G9" s="4">
        <f t="shared" si="2"/>
        <v>25</v>
      </c>
      <c r="J9" s="2" t="s">
        <v>34</v>
      </c>
      <c r="K9" s="4">
        <v>97</v>
      </c>
      <c r="L9" s="4">
        <v>25</v>
      </c>
      <c r="M9" s="4">
        <f t="shared" si="3"/>
        <v>82.5</v>
      </c>
      <c r="N9" s="4">
        <f t="shared" si="4"/>
        <v>14.6</v>
      </c>
    </row>
    <row r="10" spans="2:17" ht="17.399999999999999" thickBot="1" x14ac:dyDescent="0.35">
      <c r="B10" s="2" t="s">
        <v>35</v>
      </c>
      <c r="C10" s="4">
        <f t="shared" si="0"/>
        <v>304</v>
      </c>
      <c r="D10" s="4">
        <v>244</v>
      </c>
      <c r="E10" s="4">
        <v>60</v>
      </c>
      <c r="F10" s="4">
        <f t="shared" si="1"/>
        <v>207</v>
      </c>
      <c r="G10" s="4">
        <f t="shared" si="2"/>
        <v>36</v>
      </c>
      <c r="J10" s="2" t="s">
        <v>35</v>
      </c>
      <c r="K10" s="4">
        <v>168</v>
      </c>
      <c r="L10" s="4">
        <v>41</v>
      </c>
      <c r="M10" s="4">
        <f t="shared" si="3"/>
        <v>142.80000000000001</v>
      </c>
      <c r="N10" s="4">
        <f t="shared" si="4"/>
        <v>25.2</v>
      </c>
    </row>
    <row r="11" spans="2:17" ht="17.399999999999999" thickBot="1" x14ac:dyDescent="0.35">
      <c r="B11" s="2" t="s">
        <v>36</v>
      </c>
      <c r="C11" s="4">
        <f t="shared" si="0"/>
        <v>342</v>
      </c>
      <c r="D11" s="4">
        <v>274</v>
      </c>
      <c r="E11" s="4">
        <v>68</v>
      </c>
      <c r="F11" s="4">
        <f t="shared" si="1"/>
        <v>233</v>
      </c>
      <c r="G11" s="4">
        <f t="shared" si="2"/>
        <v>41</v>
      </c>
      <c r="J11" s="2" t="s">
        <v>36</v>
      </c>
      <c r="K11" s="4">
        <v>176</v>
      </c>
      <c r="L11" s="4">
        <v>42</v>
      </c>
      <c r="M11" s="4">
        <f t="shared" si="3"/>
        <v>149.6</v>
      </c>
      <c r="N11" s="4">
        <f t="shared" si="4"/>
        <v>26.4</v>
      </c>
    </row>
    <row r="12" spans="2:17" ht="17.399999999999999" thickBot="1" x14ac:dyDescent="0.35">
      <c r="B12" s="2" t="s">
        <v>37</v>
      </c>
      <c r="C12" s="4">
        <f t="shared" si="0"/>
        <v>268</v>
      </c>
      <c r="D12" s="4">
        <v>215</v>
      </c>
      <c r="E12" s="4">
        <v>53</v>
      </c>
      <c r="F12" s="4">
        <f t="shared" si="1"/>
        <v>183</v>
      </c>
      <c r="G12" s="4">
        <f t="shared" si="2"/>
        <v>32</v>
      </c>
      <c r="J12" s="2" t="s">
        <v>37</v>
      </c>
      <c r="K12" s="4">
        <v>108</v>
      </c>
      <c r="L12" s="4">
        <v>28</v>
      </c>
      <c r="M12" s="4">
        <f t="shared" si="3"/>
        <v>91.8</v>
      </c>
      <c r="N12" s="4">
        <f t="shared" si="4"/>
        <v>16.2</v>
      </c>
    </row>
    <row r="13" spans="2:17" ht="17.399999999999999" thickBot="1" x14ac:dyDescent="0.35">
      <c r="B13" s="2" t="s">
        <v>38</v>
      </c>
      <c r="C13" s="4">
        <f t="shared" si="0"/>
        <v>404</v>
      </c>
      <c r="D13" s="4">
        <v>324</v>
      </c>
      <c r="E13" s="4">
        <v>80</v>
      </c>
      <c r="F13" s="4">
        <f t="shared" si="1"/>
        <v>275</v>
      </c>
      <c r="G13" s="4">
        <f t="shared" si="2"/>
        <v>48</v>
      </c>
      <c r="J13" s="2" t="s">
        <v>38</v>
      </c>
      <c r="K13" s="4">
        <v>232</v>
      </c>
      <c r="L13" s="4">
        <v>55</v>
      </c>
      <c r="M13" s="4">
        <f t="shared" si="3"/>
        <v>197.2</v>
      </c>
      <c r="N13" s="4">
        <f t="shared" si="4"/>
        <v>34.799999999999997</v>
      </c>
    </row>
    <row r="14" spans="2:17" ht="17.399999999999999" thickBot="1" x14ac:dyDescent="0.35">
      <c r="B14" s="2" t="s">
        <v>39</v>
      </c>
      <c r="C14" s="4">
        <f t="shared" si="0"/>
        <v>238</v>
      </c>
      <c r="D14" s="4">
        <v>191</v>
      </c>
      <c r="E14" s="4">
        <v>47</v>
      </c>
      <c r="F14" s="4">
        <f t="shared" si="1"/>
        <v>162</v>
      </c>
      <c r="G14" s="4">
        <f t="shared" si="2"/>
        <v>28</v>
      </c>
      <c r="J14" s="2" t="s">
        <v>39</v>
      </c>
      <c r="K14" s="4">
        <v>122</v>
      </c>
      <c r="L14" s="4">
        <v>24</v>
      </c>
      <c r="M14" s="4">
        <f t="shared" si="3"/>
        <v>103.7</v>
      </c>
      <c r="N14" s="4">
        <f t="shared" si="4"/>
        <v>18.3</v>
      </c>
    </row>
    <row r="15" spans="2:17" ht="17.399999999999999" thickBot="1" x14ac:dyDescent="0.35">
      <c r="B15" s="2" t="s">
        <v>40</v>
      </c>
      <c r="C15" s="4">
        <f t="shared" si="0"/>
        <v>323</v>
      </c>
      <c r="D15" s="4">
        <v>259</v>
      </c>
      <c r="E15" s="4">
        <v>64</v>
      </c>
      <c r="F15" s="4">
        <f t="shared" si="1"/>
        <v>220</v>
      </c>
      <c r="G15" s="4">
        <f t="shared" si="2"/>
        <v>38</v>
      </c>
      <c r="J15" s="2" t="s">
        <v>40</v>
      </c>
      <c r="K15" s="4">
        <v>191</v>
      </c>
      <c r="L15" s="4">
        <v>43</v>
      </c>
      <c r="M15" s="4">
        <f t="shared" si="3"/>
        <v>162.4</v>
      </c>
      <c r="N15" s="4">
        <f t="shared" si="4"/>
        <v>28.7</v>
      </c>
      <c r="P15" s="5"/>
      <c r="Q15" s="5"/>
    </row>
    <row r="16" spans="2:17" ht="17.399999999999999" thickBot="1" x14ac:dyDescent="0.35">
      <c r="B16" s="2" t="s">
        <v>41</v>
      </c>
      <c r="C16" s="4">
        <f t="shared" si="0"/>
        <v>141</v>
      </c>
      <c r="D16" s="4">
        <v>113</v>
      </c>
      <c r="E16" s="4">
        <v>28</v>
      </c>
      <c r="F16" s="4">
        <f t="shared" si="1"/>
        <v>96</v>
      </c>
      <c r="G16" s="4">
        <f t="shared" si="2"/>
        <v>16</v>
      </c>
      <c r="J16" s="2" t="s">
        <v>41</v>
      </c>
      <c r="K16" s="4">
        <v>78</v>
      </c>
      <c r="L16" s="4">
        <v>17</v>
      </c>
      <c r="M16" s="4">
        <f t="shared" si="3"/>
        <v>66.3</v>
      </c>
      <c r="N16" s="4">
        <f t="shared" si="4"/>
        <v>11.7</v>
      </c>
    </row>
    <row r="17" spans="2:14" ht="17.399999999999999" thickBot="1" x14ac:dyDescent="0.35">
      <c r="B17" s="2" t="s">
        <v>42</v>
      </c>
      <c r="C17" s="4">
        <f t="shared" si="0"/>
        <v>345</v>
      </c>
      <c r="D17" s="4">
        <v>276</v>
      </c>
      <c r="E17" s="4">
        <v>69</v>
      </c>
      <c r="F17" s="4">
        <f t="shared" si="1"/>
        <v>235</v>
      </c>
      <c r="G17" s="4">
        <f t="shared" si="2"/>
        <v>41</v>
      </c>
      <c r="J17" s="2" t="s">
        <v>42</v>
      </c>
      <c r="K17" s="4">
        <v>213</v>
      </c>
      <c r="L17" s="4">
        <v>55</v>
      </c>
      <c r="M17" s="4">
        <f t="shared" si="3"/>
        <v>181.1</v>
      </c>
      <c r="N17" s="4">
        <f t="shared" si="4"/>
        <v>32</v>
      </c>
    </row>
    <row r="18" spans="2:14" ht="17.399999999999999" thickBot="1" x14ac:dyDescent="0.35">
      <c r="B18" s="2" t="s">
        <v>43</v>
      </c>
      <c r="C18" s="4">
        <f t="shared" si="0"/>
        <v>269</v>
      </c>
      <c r="D18" s="4">
        <v>216</v>
      </c>
      <c r="E18" s="4">
        <v>53</v>
      </c>
      <c r="F18" s="4">
        <f t="shared" si="1"/>
        <v>183</v>
      </c>
      <c r="G18" s="4">
        <f t="shared" si="2"/>
        <v>32</v>
      </c>
      <c r="J18" s="2" t="s">
        <v>43</v>
      </c>
      <c r="K18" s="4">
        <v>148</v>
      </c>
      <c r="L18" s="4">
        <v>41</v>
      </c>
      <c r="M18" s="4">
        <f t="shared" si="3"/>
        <v>125.8</v>
      </c>
      <c r="N18" s="4">
        <f t="shared" si="4"/>
        <v>22.2</v>
      </c>
    </row>
    <row r="19" spans="2:14" ht="17.399999999999999" thickBot="1" x14ac:dyDescent="0.35">
      <c r="B19" s="2" t="s">
        <v>44</v>
      </c>
      <c r="C19" s="4">
        <f t="shared" si="0"/>
        <v>261</v>
      </c>
      <c r="D19" s="4">
        <v>209</v>
      </c>
      <c r="E19" s="4">
        <v>52</v>
      </c>
      <c r="F19" s="4">
        <f t="shared" si="1"/>
        <v>178</v>
      </c>
      <c r="G19" s="4">
        <f t="shared" si="2"/>
        <v>31</v>
      </c>
      <c r="J19" s="2" t="s">
        <v>44</v>
      </c>
      <c r="K19" s="4">
        <v>138</v>
      </c>
      <c r="L19" s="4">
        <v>34</v>
      </c>
      <c r="M19" s="4">
        <f t="shared" si="3"/>
        <v>117.3</v>
      </c>
      <c r="N19" s="4">
        <f t="shared" si="4"/>
        <v>20.7</v>
      </c>
    </row>
    <row r="20" spans="2:14" ht="17.399999999999999" thickBot="1" x14ac:dyDescent="0.35">
      <c r="B20" s="2" t="s">
        <v>45</v>
      </c>
      <c r="C20" s="4">
        <f t="shared" si="0"/>
        <v>90</v>
      </c>
      <c r="D20" s="4">
        <v>72</v>
      </c>
      <c r="E20" s="4">
        <v>18</v>
      </c>
      <c r="F20" s="4">
        <f t="shared" si="1"/>
        <v>62</v>
      </c>
      <c r="G20" s="4">
        <f t="shared" si="2"/>
        <v>10</v>
      </c>
      <c r="J20" s="2" t="s">
        <v>45</v>
      </c>
      <c r="K20" s="4">
        <v>57</v>
      </c>
      <c r="L20" s="4">
        <v>11</v>
      </c>
      <c r="M20" s="4">
        <f t="shared" si="3"/>
        <v>48.5</v>
      </c>
      <c r="N20" s="4">
        <f t="shared" si="4"/>
        <v>8.6</v>
      </c>
    </row>
    <row r="21" spans="2:14" ht="17.399999999999999" thickBot="1" x14ac:dyDescent="0.35">
      <c r="B21" s="2" t="s">
        <v>46</v>
      </c>
      <c r="C21" s="4">
        <f t="shared" si="0"/>
        <v>44</v>
      </c>
      <c r="D21" s="4">
        <v>36</v>
      </c>
      <c r="E21" s="4">
        <v>8</v>
      </c>
      <c r="F21" s="4">
        <f t="shared" si="1"/>
        <v>30</v>
      </c>
      <c r="G21" s="4">
        <f t="shared" si="2"/>
        <v>5</v>
      </c>
      <c r="J21" s="2" t="s">
        <v>46</v>
      </c>
      <c r="K21" s="4">
        <v>17</v>
      </c>
      <c r="L21" s="4">
        <v>6</v>
      </c>
      <c r="M21" s="4">
        <f t="shared" si="3"/>
        <v>14.5</v>
      </c>
      <c r="N21" s="4">
        <f t="shared" si="4"/>
        <v>2.6</v>
      </c>
    </row>
    <row r="22" spans="2:14" ht="17.399999999999999" thickBot="1" x14ac:dyDescent="0.35">
      <c r="B22" s="2" t="s">
        <v>47</v>
      </c>
      <c r="C22" s="4">
        <f t="shared" si="0"/>
        <v>303</v>
      </c>
      <c r="D22" s="4">
        <v>243</v>
      </c>
      <c r="E22" s="4">
        <v>60</v>
      </c>
      <c r="F22" s="4">
        <f t="shared" si="1"/>
        <v>207</v>
      </c>
      <c r="G22" s="4">
        <f t="shared" si="2"/>
        <v>36</v>
      </c>
      <c r="J22" s="2" t="s">
        <v>47</v>
      </c>
      <c r="K22" s="4">
        <v>158</v>
      </c>
      <c r="L22" s="4">
        <v>41</v>
      </c>
      <c r="M22" s="4">
        <f t="shared" si="3"/>
        <v>134.30000000000001</v>
      </c>
      <c r="N22" s="4">
        <f t="shared" si="4"/>
        <v>23.7</v>
      </c>
    </row>
    <row r="23" spans="2:14" ht="17.399999999999999" thickBot="1" x14ac:dyDescent="0.35">
      <c r="B23" s="2" t="s">
        <v>48</v>
      </c>
      <c r="C23" s="4">
        <f t="shared" si="0"/>
        <v>341</v>
      </c>
      <c r="D23" s="4">
        <v>273</v>
      </c>
      <c r="E23" s="4">
        <v>68</v>
      </c>
      <c r="F23" s="4">
        <f t="shared" si="1"/>
        <v>232</v>
      </c>
      <c r="G23" s="4">
        <f t="shared" si="2"/>
        <v>40</v>
      </c>
      <c r="J23" s="2" t="s">
        <v>48</v>
      </c>
      <c r="K23" s="4">
        <v>211</v>
      </c>
      <c r="L23" s="4">
        <v>58</v>
      </c>
      <c r="M23" s="4">
        <f t="shared" si="3"/>
        <v>179.4</v>
      </c>
      <c r="N23" s="4">
        <f t="shared" si="4"/>
        <v>31.7</v>
      </c>
    </row>
    <row r="24" spans="2:14" ht="17.399999999999999" thickBot="1" x14ac:dyDescent="0.35">
      <c r="B24" s="2" t="s">
        <v>49</v>
      </c>
      <c r="C24" s="4">
        <f t="shared" si="0"/>
        <v>85</v>
      </c>
      <c r="D24" s="4">
        <v>68</v>
      </c>
      <c r="E24" s="4">
        <v>17</v>
      </c>
      <c r="F24" s="4">
        <f t="shared" si="1"/>
        <v>58</v>
      </c>
      <c r="G24" s="4">
        <f t="shared" si="2"/>
        <v>10</v>
      </c>
      <c r="J24" s="2" t="s">
        <v>49</v>
      </c>
      <c r="K24" s="4">
        <v>44</v>
      </c>
      <c r="L24" s="4">
        <v>9</v>
      </c>
      <c r="M24" s="4">
        <f t="shared" si="3"/>
        <v>37.4</v>
      </c>
      <c r="N24" s="4">
        <f t="shared" si="4"/>
        <v>6.6</v>
      </c>
    </row>
    <row r="25" spans="2:14" ht="17.399999999999999" thickBot="1" x14ac:dyDescent="0.35">
      <c r="B25" s="2" t="s">
        <v>50</v>
      </c>
      <c r="C25" s="4">
        <f t="shared" si="0"/>
        <v>326</v>
      </c>
      <c r="D25" s="4">
        <v>261</v>
      </c>
      <c r="E25" s="4">
        <v>65</v>
      </c>
      <c r="F25" s="4">
        <f t="shared" si="1"/>
        <v>222</v>
      </c>
      <c r="G25" s="4">
        <f t="shared" si="2"/>
        <v>39</v>
      </c>
      <c r="J25" s="2" t="s">
        <v>50</v>
      </c>
      <c r="K25" s="4">
        <v>199</v>
      </c>
      <c r="L25" s="4">
        <v>49</v>
      </c>
      <c r="M25" s="4">
        <f t="shared" si="3"/>
        <v>169.2</v>
      </c>
      <c r="N25" s="4">
        <f t="shared" si="4"/>
        <v>29.9</v>
      </c>
    </row>
    <row r="26" spans="2:14" ht="17.399999999999999" thickBot="1" x14ac:dyDescent="0.35">
      <c r="B26" s="2" t="s">
        <v>51</v>
      </c>
      <c r="C26" s="4">
        <f t="shared" si="0"/>
        <v>318</v>
      </c>
      <c r="D26" s="4">
        <v>255</v>
      </c>
      <c r="E26" s="4">
        <v>63</v>
      </c>
      <c r="F26" s="4">
        <f t="shared" si="1"/>
        <v>217</v>
      </c>
      <c r="G26" s="4">
        <f t="shared" si="2"/>
        <v>38</v>
      </c>
      <c r="J26" s="2" t="s">
        <v>51</v>
      </c>
      <c r="K26" s="4">
        <v>166</v>
      </c>
      <c r="L26" s="4">
        <v>41</v>
      </c>
      <c r="M26" s="4">
        <f t="shared" si="3"/>
        <v>141.1</v>
      </c>
      <c r="N26" s="4">
        <f t="shared" si="4"/>
        <v>24.9</v>
      </c>
    </row>
    <row r="27" spans="2:14" ht="17.399999999999999" thickBot="1" x14ac:dyDescent="0.35">
      <c r="B27" s="2" t="s">
        <v>52</v>
      </c>
      <c r="C27" s="4">
        <f t="shared" si="0"/>
        <v>356</v>
      </c>
      <c r="D27" s="4">
        <v>285</v>
      </c>
      <c r="E27" s="4">
        <v>71</v>
      </c>
      <c r="F27" s="4">
        <f t="shared" si="1"/>
        <v>243</v>
      </c>
      <c r="G27" s="4">
        <f t="shared" si="2"/>
        <v>42</v>
      </c>
      <c r="J27" s="2" t="s">
        <v>52</v>
      </c>
      <c r="K27" s="4">
        <v>195</v>
      </c>
      <c r="L27" s="4">
        <v>49</v>
      </c>
      <c r="M27" s="4">
        <f t="shared" si="3"/>
        <v>165.8</v>
      </c>
      <c r="N27" s="4">
        <f t="shared" si="4"/>
        <v>29.3</v>
      </c>
    </row>
    <row r="28" spans="2:14" ht="17.399999999999999" thickBot="1" x14ac:dyDescent="0.35">
      <c r="B28" s="2" t="s">
        <v>53</v>
      </c>
      <c r="C28" s="4">
        <f t="shared" si="0"/>
        <v>209</v>
      </c>
      <c r="D28" s="4">
        <v>168</v>
      </c>
      <c r="E28" s="4">
        <v>41</v>
      </c>
      <c r="F28" s="4">
        <f t="shared" si="1"/>
        <v>143</v>
      </c>
      <c r="G28" s="4">
        <f t="shared" si="2"/>
        <v>25</v>
      </c>
      <c r="J28" s="2" t="s">
        <v>53</v>
      </c>
      <c r="K28" s="4">
        <v>61</v>
      </c>
      <c r="L28" s="4">
        <v>20</v>
      </c>
      <c r="M28" s="4">
        <f t="shared" si="3"/>
        <v>51.9</v>
      </c>
      <c r="N28" s="4">
        <f t="shared" si="4"/>
        <v>9.1999999999999993</v>
      </c>
    </row>
    <row r="29" spans="2:14" ht="17.399999999999999" thickBot="1" x14ac:dyDescent="0.35">
      <c r="B29" s="2" t="s">
        <v>54</v>
      </c>
      <c r="C29" s="4">
        <f t="shared" si="0"/>
        <v>182</v>
      </c>
      <c r="D29" s="4">
        <v>146</v>
      </c>
      <c r="E29" s="4">
        <v>36</v>
      </c>
      <c r="F29" s="4">
        <f t="shared" si="1"/>
        <v>124</v>
      </c>
      <c r="G29" s="4">
        <f t="shared" si="2"/>
        <v>21</v>
      </c>
      <c r="J29" s="2" t="s">
        <v>54</v>
      </c>
      <c r="K29" s="4">
        <v>95</v>
      </c>
      <c r="L29" s="4">
        <v>22</v>
      </c>
      <c r="M29" s="4">
        <f t="shared" si="3"/>
        <v>80.8</v>
      </c>
      <c r="N29" s="4">
        <f t="shared" si="4"/>
        <v>14.3</v>
      </c>
    </row>
    <row r="30" spans="2:14" ht="17.399999999999999" thickBot="1" x14ac:dyDescent="0.35">
      <c r="B30" s="2" t="s">
        <v>55</v>
      </c>
      <c r="C30" s="4">
        <f t="shared" si="0"/>
        <v>227</v>
      </c>
      <c r="D30" s="4">
        <v>182</v>
      </c>
      <c r="E30" s="4">
        <v>45</v>
      </c>
      <c r="F30" s="4">
        <f t="shared" si="1"/>
        <v>155</v>
      </c>
      <c r="G30" s="4">
        <f t="shared" si="2"/>
        <v>27</v>
      </c>
      <c r="J30" s="2" t="s">
        <v>55</v>
      </c>
      <c r="K30" s="4">
        <v>132</v>
      </c>
      <c r="L30" s="4">
        <v>26</v>
      </c>
      <c r="M30" s="4">
        <f t="shared" si="3"/>
        <v>112.2</v>
      </c>
      <c r="N30" s="4">
        <f t="shared" si="4"/>
        <v>19.8</v>
      </c>
    </row>
    <row r="31" spans="2:14" ht="17.399999999999999" thickBot="1" x14ac:dyDescent="0.35">
      <c r="B31" s="2" t="s">
        <v>56</v>
      </c>
      <c r="C31" s="4">
        <f t="shared" si="0"/>
        <v>371</v>
      </c>
      <c r="D31" s="4">
        <v>297</v>
      </c>
      <c r="E31" s="4">
        <v>74</v>
      </c>
      <c r="F31" s="4">
        <f t="shared" si="1"/>
        <v>253</v>
      </c>
      <c r="G31" s="4">
        <f t="shared" si="2"/>
        <v>44</v>
      </c>
      <c r="J31" s="2" t="s">
        <v>56</v>
      </c>
      <c r="K31" s="4">
        <v>178</v>
      </c>
      <c r="L31" s="4">
        <v>46</v>
      </c>
      <c r="M31" s="4">
        <f t="shared" si="3"/>
        <v>151.30000000000001</v>
      </c>
      <c r="N31" s="4">
        <f t="shared" si="4"/>
        <v>26.7</v>
      </c>
    </row>
    <row r="32" spans="2:14" ht="17.399999999999999" thickBot="1" x14ac:dyDescent="0.35">
      <c r="B32" s="2" t="s">
        <v>57</v>
      </c>
      <c r="C32" s="4">
        <f t="shared" si="0"/>
        <v>158</v>
      </c>
      <c r="D32" s="4">
        <v>127</v>
      </c>
      <c r="E32" s="4">
        <v>31</v>
      </c>
      <c r="F32" s="4">
        <f t="shared" si="1"/>
        <v>108</v>
      </c>
      <c r="G32" s="4">
        <f t="shared" si="2"/>
        <v>18</v>
      </c>
      <c r="J32" s="2" t="s">
        <v>57</v>
      </c>
      <c r="K32" s="4">
        <v>43</v>
      </c>
      <c r="L32" s="4">
        <v>11</v>
      </c>
      <c r="M32" s="4">
        <f t="shared" si="3"/>
        <v>36.6</v>
      </c>
      <c r="N32" s="4">
        <f t="shared" si="4"/>
        <v>6.5</v>
      </c>
    </row>
    <row r="33" spans="2:14" ht="17.399999999999999" thickBot="1" x14ac:dyDescent="0.35">
      <c r="B33" s="2" t="s">
        <v>58</v>
      </c>
      <c r="C33" s="4">
        <f t="shared" si="0"/>
        <v>97</v>
      </c>
      <c r="D33" s="4">
        <v>78</v>
      </c>
      <c r="E33" s="4">
        <v>19</v>
      </c>
      <c r="F33" s="4">
        <f t="shared" si="1"/>
        <v>66</v>
      </c>
      <c r="G33" s="4">
        <f t="shared" si="2"/>
        <v>11</v>
      </c>
      <c r="J33" s="2" t="s">
        <v>58</v>
      </c>
      <c r="K33" s="4">
        <v>43</v>
      </c>
      <c r="L33" s="4">
        <v>13</v>
      </c>
      <c r="M33" s="4">
        <f t="shared" si="3"/>
        <v>36.6</v>
      </c>
      <c r="N33" s="4">
        <f t="shared" si="4"/>
        <v>6.5</v>
      </c>
    </row>
    <row r="34" spans="2:14" ht="17.399999999999999" thickBot="1" x14ac:dyDescent="0.35">
      <c r="B34" s="2" t="s">
        <v>59</v>
      </c>
      <c r="C34" s="4">
        <f t="shared" si="0"/>
        <v>140</v>
      </c>
      <c r="D34" s="4">
        <v>112</v>
      </c>
      <c r="E34" s="4">
        <v>28</v>
      </c>
      <c r="F34" s="4">
        <f t="shared" si="1"/>
        <v>96</v>
      </c>
      <c r="G34" s="4">
        <f t="shared" si="2"/>
        <v>16</v>
      </c>
      <c r="J34" s="2" t="s">
        <v>59</v>
      </c>
      <c r="K34" s="4">
        <v>90</v>
      </c>
      <c r="L34" s="4">
        <v>20</v>
      </c>
      <c r="M34" s="4">
        <f t="shared" si="3"/>
        <v>76.5</v>
      </c>
      <c r="N34" s="4">
        <f t="shared" si="4"/>
        <v>13.5</v>
      </c>
    </row>
    <row r="35" spans="2:14" ht="17.399999999999999" thickBot="1" x14ac:dyDescent="0.35">
      <c r="B35" s="2" t="s">
        <v>60</v>
      </c>
      <c r="C35" s="4">
        <f t="shared" si="0"/>
        <v>279</v>
      </c>
      <c r="D35" s="4">
        <v>224</v>
      </c>
      <c r="E35" s="4">
        <v>55</v>
      </c>
      <c r="F35" s="4">
        <f t="shared" si="1"/>
        <v>190</v>
      </c>
      <c r="G35" s="4">
        <f t="shared" si="2"/>
        <v>33</v>
      </c>
      <c r="J35" s="2" t="s">
        <v>60</v>
      </c>
      <c r="K35" s="4">
        <v>170</v>
      </c>
      <c r="L35" s="4">
        <v>35</v>
      </c>
      <c r="M35" s="4">
        <f t="shared" si="3"/>
        <v>144.5</v>
      </c>
      <c r="N35" s="4">
        <f t="shared" si="4"/>
        <v>25.5</v>
      </c>
    </row>
    <row r="36" spans="2:14" ht="17.399999999999999" thickBot="1" x14ac:dyDescent="0.35">
      <c r="B36" s="2" t="s">
        <v>61</v>
      </c>
      <c r="C36" s="4">
        <f t="shared" si="0"/>
        <v>320</v>
      </c>
      <c r="D36" s="4">
        <v>256</v>
      </c>
      <c r="E36" s="4">
        <v>64</v>
      </c>
      <c r="F36" s="4">
        <f t="shared" si="1"/>
        <v>218</v>
      </c>
      <c r="G36" s="4">
        <f t="shared" si="2"/>
        <v>38</v>
      </c>
      <c r="J36" s="2" t="s">
        <v>61</v>
      </c>
      <c r="K36" s="4">
        <v>188</v>
      </c>
      <c r="L36" s="4">
        <v>48</v>
      </c>
      <c r="M36" s="4">
        <f t="shared" si="3"/>
        <v>159.80000000000001</v>
      </c>
      <c r="N36" s="4">
        <f t="shared" si="4"/>
        <v>28.2</v>
      </c>
    </row>
    <row r="37" spans="2:14" ht="17.399999999999999" thickBot="1" x14ac:dyDescent="0.35">
      <c r="B37" s="2" t="s">
        <v>62</v>
      </c>
      <c r="C37" s="4">
        <f t="shared" si="0"/>
        <v>335</v>
      </c>
      <c r="D37" s="4">
        <v>268</v>
      </c>
      <c r="E37" s="4">
        <v>67</v>
      </c>
      <c r="F37" s="4">
        <f t="shared" si="1"/>
        <v>228</v>
      </c>
      <c r="G37" s="4">
        <f t="shared" si="2"/>
        <v>40</v>
      </c>
      <c r="J37" s="2" t="s">
        <v>62</v>
      </c>
      <c r="K37" s="4">
        <v>192</v>
      </c>
      <c r="L37" s="4">
        <v>44</v>
      </c>
      <c r="M37" s="4">
        <f t="shared" si="3"/>
        <v>163.19999999999999</v>
      </c>
      <c r="N37" s="4">
        <f t="shared" si="4"/>
        <v>28.8</v>
      </c>
    </row>
    <row r="38" spans="2:14" ht="17.399999999999999" thickBot="1" x14ac:dyDescent="0.35">
      <c r="B38" s="2" t="s">
        <v>63</v>
      </c>
      <c r="C38" s="4">
        <f t="shared" si="0"/>
        <v>100</v>
      </c>
      <c r="D38" s="4">
        <v>80</v>
      </c>
      <c r="E38" s="4">
        <v>20</v>
      </c>
      <c r="F38" s="4">
        <f t="shared" si="1"/>
        <v>68</v>
      </c>
      <c r="G38" s="4">
        <f t="shared" si="2"/>
        <v>12</v>
      </c>
      <c r="J38" s="2" t="s">
        <v>63</v>
      </c>
      <c r="K38" s="4">
        <v>54</v>
      </c>
      <c r="L38" s="4">
        <v>15</v>
      </c>
      <c r="M38" s="4">
        <f t="shared" si="3"/>
        <v>45.9</v>
      </c>
      <c r="N38" s="4">
        <f t="shared" si="4"/>
        <v>8.1</v>
      </c>
    </row>
    <row r="39" spans="2:14" ht="17.399999999999999" thickBot="1" x14ac:dyDescent="0.35">
      <c r="B39" s="2" t="s">
        <v>64</v>
      </c>
      <c r="C39" s="4">
        <f t="shared" si="0"/>
        <v>156</v>
      </c>
      <c r="D39" s="4">
        <v>125</v>
      </c>
      <c r="E39" s="4">
        <v>31</v>
      </c>
      <c r="F39" s="4">
        <f t="shared" si="1"/>
        <v>107</v>
      </c>
      <c r="G39" s="4">
        <f t="shared" si="2"/>
        <v>18</v>
      </c>
      <c r="J39" s="2" t="s">
        <v>64</v>
      </c>
      <c r="K39" s="4">
        <v>81</v>
      </c>
      <c r="L39" s="4">
        <v>19</v>
      </c>
      <c r="M39" s="4">
        <f t="shared" si="3"/>
        <v>68.900000000000006</v>
      </c>
      <c r="N39" s="4">
        <f t="shared" si="4"/>
        <v>12.2</v>
      </c>
    </row>
    <row r="40" spans="2:14" ht="17.399999999999999" thickBot="1" x14ac:dyDescent="0.35">
      <c r="B40" s="2" t="s">
        <v>65</v>
      </c>
      <c r="C40" s="4">
        <f t="shared" si="0"/>
        <v>132</v>
      </c>
      <c r="D40" s="4">
        <v>106</v>
      </c>
      <c r="E40" s="4">
        <v>26</v>
      </c>
      <c r="F40" s="4">
        <f t="shared" si="1"/>
        <v>90</v>
      </c>
      <c r="G40" s="4">
        <f t="shared" si="2"/>
        <v>15</v>
      </c>
      <c r="J40" s="2" t="s">
        <v>65</v>
      </c>
      <c r="K40" s="4">
        <v>89</v>
      </c>
      <c r="L40" s="4">
        <v>23</v>
      </c>
      <c r="M40" s="4">
        <f t="shared" si="3"/>
        <v>75.7</v>
      </c>
      <c r="N40" s="4">
        <f t="shared" si="4"/>
        <v>13.4</v>
      </c>
    </row>
    <row r="41" spans="2:14" ht="17.399999999999999" thickBot="1" x14ac:dyDescent="0.35">
      <c r="B41" s="2" t="s">
        <v>66</v>
      </c>
      <c r="C41" s="4">
        <f t="shared" si="0"/>
        <v>251</v>
      </c>
      <c r="D41" s="4">
        <v>201</v>
      </c>
      <c r="E41" s="4">
        <v>50</v>
      </c>
      <c r="F41" s="4">
        <f t="shared" si="1"/>
        <v>171</v>
      </c>
      <c r="G41" s="4">
        <f t="shared" si="2"/>
        <v>30</v>
      </c>
      <c r="J41" s="2" t="s">
        <v>66</v>
      </c>
      <c r="K41" s="4">
        <v>101</v>
      </c>
      <c r="L41" s="4">
        <v>22</v>
      </c>
      <c r="M41" s="4">
        <f t="shared" si="3"/>
        <v>85.9</v>
      </c>
      <c r="N41" s="4">
        <f t="shared" si="4"/>
        <v>15.2</v>
      </c>
    </row>
    <row r="42" spans="2:14" ht="17.399999999999999" thickBot="1" x14ac:dyDescent="0.35">
      <c r="B42" s="2" t="s">
        <v>67</v>
      </c>
      <c r="C42" s="4">
        <f t="shared" si="0"/>
        <v>196</v>
      </c>
      <c r="D42" s="4">
        <v>157</v>
      </c>
      <c r="E42" s="4">
        <v>39</v>
      </c>
      <c r="F42" s="4">
        <f t="shared" si="1"/>
        <v>134</v>
      </c>
      <c r="G42" s="4">
        <f t="shared" si="2"/>
        <v>23</v>
      </c>
      <c r="J42" s="2" t="s">
        <v>67</v>
      </c>
      <c r="K42" s="4">
        <v>91</v>
      </c>
      <c r="L42" s="4">
        <v>26</v>
      </c>
      <c r="M42" s="4">
        <f t="shared" si="3"/>
        <v>77.400000000000006</v>
      </c>
      <c r="N42" s="4">
        <f t="shared" si="4"/>
        <v>13.7</v>
      </c>
    </row>
    <row r="43" spans="2:14" ht="17.399999999999999" thickBot="1" x14ac:dyDescent="0.35">
      <c r="B43" s="2" t="s">
        <v>68</v>
      </c>
      <c r="C43" s="4">
        <f t="shared" si="0"/>
        <v>258</v>
      </c>
      <c r="D43" s="4">
        <v>207</v>
      </c>
      <c r="E43" s="4">
        <v>51</v>
      </c>
      <c r="F43" s="4">
        <f t="shared" si="1"/>
        <v>176</v>
      </c>
      <c r="G43" s="4">
        <f t="shared" si="2"/>
        <v>30</v>
      </c>
      <c r="J43" s="2" t="s">
        <v>68</v>
      </c>
      <c r="K43" s="4">
        <v>63</v>
      </c>
      <c r="L43" s="4">
        <v>14</v>
      </c>
      <c r="M43" s="4">
        <f t="shared" si="3"/>
        <v>53.6</v>
      </c>
      <c r="N43" s="4">
        <f t="shared" si="4"/>
        <v>9.5</v>
      </c>
    </row>
    <row r="44" spans="2:14" ht="17.399999999999999" thickBot="1" x14ac:dyDescent="0.35">
      <c r="B44" s="2" t="s">
        <v>69</v>
      </c>
      <c r="C44" s="4">
        <f t="shared" si="0"/>
        <v>131</v>
      </c>
      <c r="D44" s="4">
        <v>105</v>
      </c>
      <c r="E44" s="4">
        <v>26</v>
      </c>
      <c r="F44" s="4">
        <f t="shared" si="1"/>
        <v>90</v>
      </c>
      <c r="G44" s="4">
        <f t="shared" si="2"/>
        <v>15</v>
      </c>
      <c r="J44" s="2" t="s">
        <v>69</v>
      </c>
      <c r="K44" s="4">
        <v>63</v>
      </c>
      <c r="L44" s="4">
        <v>16</v>
      </c>
      <c r="M44" s="4">
        <f t="shared" si="3"/>
        <v>53.6</v>
      </c>
      <c r="N44" s="4">
        <f t="shared" si="4"/>
        <v>9.5</v>
      </c>
    </row>
    <row r="45" spans="2:14" ht="17.399999999999999" thickBot="1" x14ac:dyDescent="0.35">
      <c r="B45" s="2" t="s">
        <v>70</v>
      </c>
      <c r="C45" s="4">
        <f t="shared" si="0"/>
        <v>241</v>
      </c>
      <c r="D45" s="4">
        <v>193</v>
      </c>
      <c r="E45" s="4">
        <v>48</v>
      </c>
      <c r="F45" s="4">
        <f t="shared" si="1"/>
        <v>164</v>
      </c>
      <c r="G45" s="4">
        <f t="shared" si="2"/>
        <v>28</v>
      </c>
      <c r="J45" s="2" t="s">
        <v>70</v>
      </c>
      <c r="K45" s="4">
        <v>117</v>
      </c>
      <c r="L45" s="4">
        <v>31</v>
      </c>
      <c r="M45" s="4">
        <f t="shared" si="3"/>
        <v>99.5</v>
      </c>
      <c r="N45" s="4">
        <f t="shared" si="4"/>
        <v>17.600000000000001</v>
      </c>
    </row>
    <row r="46" spans="2:14" ht="17.399999999999999" thickBot="1" x14ac:dyDescent="0.35">
      <c r="B46" s="2" t="s">
        <v>71</v>
      </c>
      <c r="C46" s="4">
        <f t="shared" si="0"/>
        <v>313</v>
      </c>
      <c r="D46" s="4">
        <v>251</v>
      </c>
      <c r="E46" s="4">
        <v>62</v>
      </c>
      <c r="F46" s="4">
        <f t="shared" si="1"/>
        <v>213</v>
      </c>
      <c r="G46" s="4">
        <f t="shared" si="2"/>
        <v>37</v>
      </c>
      <c r="J46" s="2" t="s">
        <v>71</v>
      </c>
      <c r="K46" s="4">
        <v>197</v>
      </c>
      <c r="L46" s="4">
        <v>47</v>
      </c>
      <c r="M46" s="4">
        <f t="shared" si="3"/>
        <v>167.5</v>
      </c>
      <c r="N46" s="4">
        <f t="shared" si="4"/>
        <v>29.6</v>
      </c>
    </row>
    <row r="47" spans="2:14" ht="17.399999999999999" thickBot="1" x14ac:dyDescent="0.35">
      <c r="B47" s="2" t="s">
        <v>72</v>
      </c>
      <c r="C47" s="4">
        <f t="shared" si="0"/>
        <v>276</v>
      </c>
      <c r="D47" s="4">
        <v>221</v>
      </c>
      <c r="E47" s="4">
        <v>55</v>
      </c>
      <c r="F47" s="4">
        <f t="shared" si="1"/>
        <v>188</v>
      </c>
      <c r="G47" s="4">
        <f t="shared" si="2"/>
        <v>33</v>
      </c>
      <c r="J47" s="2" t="s">
        <v>72</v>
      </c>
      <c r="K47" s="4">
        <v>141</v>
      </c>
      <c r="L47" s="4">
        <v>29</v>
      </c>
      <c r="M47" s="4">
        <f t="shared" si="3"/>
        <v>119.9</v>
      </c>
      <c r="N47" s="4">
        <f t="shared" si="4"/>
        <v>21.2</v>
      </c>
    </row>
    <row r="48" spans="2:14" ht="17.399999999999999" thickBot="1" x14ac:dyDescent="0.35">
      <c r="B48" s="2" t="s">
        <v>73</v>
      </c>
      <c r="C48" s="4">
        <f t="shared" si="0"/>
        <v>454</v>
      </c>
      <c r="D48" s="4">
        <v>364</v>
      </c>
      <c r="E48" s="4">
        <v>90</v>
      </c>
      <c r="F48" s="4">
        <f t="shared" si="1"/>
        <v>309</v>
      </c>
      <c r="G48" s="4">
        <f t="shared" si="2"/>
        <v>54</v>
      </c>
      <c r="J48" s="2" t="s">
        <v>73</v>
      </c>
      <c r="K48" s="4">
        <v>249</v>
      </c>
      <c r="L48" s="4">
        <v>59</v>
      </c>
      <c r="M48" s="4">
        <f t="shared" si="3"/>
        <v>211.7</v>
      </c>
      <c r="N48" s="4">
        <f t="shared" si="4"/>
        <v>37.4</v>
      </c>
    </row>
    <row r="49" spans="2:14" ht="17.399999999999999" thickBot="1" x14ac:dyDescent="0.35">
      <c r="B49" s="2" t="s">
        <v>74</v>
      </c>
      <c r="C49" s="4">
        <f t="shared" si="0"/>
        <v>228</v>
      </c>
      <c r="D49" s="4">
        <v>183</v>
      </c>
      <c r="E49" s="4">
        <v>45</v>
      </c>
      <c r="F49" s="4">
        <f t="shared" si="1"/>
        <v>156</v>
      </c>
      <c r="G49" s="4">
        <f t="shared" si="2"/>
        <v>27</v>
      </c>
      <c r="J49" s="2" t="s">
        <v>74</v>
      </c>
      <c r="K49" s="4">
        <v>129</v>
      </c>
      <c r="L49" s="4">
        <v>38</v>
      </c>
      <c r="M49" s="4">
        <f t="shared" si="3"/>
        <v>109.7</v>
      </c>
      <c r="N49" s="4">
        <f t="shared" si="4"/>
        <v>19.399999999999999</v>
      </c>
    </row>
    <row r="50" spans="2:14" ht="17.399999999999999" thickBot="1" x14ac:dyDescent="0.35">
      <c r="B50" s="2" t="s">
        <v>75</v>
      </c>
      <c r="C50" s="4">
        <f t="shared" si="0"/>
        <v>228</v>
      </c>
      <c r="D50" s="4">
        <v>183</v>
      </c>
      <c r="E50" s="4">
        <v>45</v>
      </c>
      <c r="F50" s="4">
        <f t="shared" si="1"/>
        <v>156</v>
      </c>
      <c r="G50" s="4">
        <f t="shared" si="2"/>
        <v>27</v>
      </c>
      <c r="J50" s="2" t="s">
        <v>75</v>
      </c>
      <c r="K50" s="4">
        <v>113</v>
      </c>
      <c r="L50" s="4">
        <v>27</v>
      </c>
      <c r="M50" s="4">
        <f t="shared" si="3"/>
        <v>96.1</v>
      </c>
      <c r="N50" s="4">
        <f t="shared" si="4"/>
        <v>17</v>
      </c>
    </row>
    <row r="51" spans="2:14" ht="17.399999999999999" thickBot="1" x14ac:dyDescent="0.35">
      <c r="B51" s="2" t="s">
        <v>76</v>
      </c>
      <c r="C51" s="4">
        <f t="shared" si="0"/>
        <v>348</v>
      </c>
      <c r="D51" s="4">
        <v>279</v>
      </c>
      <c r="E51" s="4">
        <v>69</v>
      </c>
      <c r="F51" s="4">
        <f t="shared" si="1"/>
        <v>237</v>
      </c>
      <c r="G51" s="4">
        <f t="shared" si="2"/>
        <v>41</v>
      </c>
      <c r="J51" s="2" t="s">
        <v>76</v>
      </c>
      <c r="K51" s="4">
        <v>188</v>
      </c>
      <c r="L51" s="4">
        <v>42</v>
      </c>
      <c r="M51" s="4">
        <f t="shared" si="3"/>
        <v>159.80000000000001</v>
      </c>
      <c r="N51" s="4">
        <f t="shared" si="4"/>
        <v>28.2</v>
      </c>
    </row>
    <row r="52" spans="2:14" ht="17.399999999999999" thickBot="1" x14ac:dyDescent="0.35">
      <c r="B52" s="2" t="s">
        <v>77</v>
      </c>
      <c r="C52" s="4">
        <f t="shared" si="0"/>
        <v>247</v>
      </c>
      <c r="D52" s="4">
        <v>198</v>
      </c>
      <c r="E52" s="4">
        <v>49</v>
      </c>
      <c r="F52" s="4">
        <f t="shared" si="1"/>
        <v>168</v>
      </c>
      <c r="G52" s="4">
        <f t="shared" si="2"/>
        <v>29</v>
      </c>
      <c r="J52" s="2" t="s">
        <v>77</v>
      </c>
      <c r="K52" s="4">
        <v>135</v>
      </c>
      <c r="L52" s="4">
        <v>32</v>
      </c>
      <c r="M52" s="4">
        <f t="shared" si="3"/>
        <v>114.8</v>
      </c>
      <c r="N52" s="4">
        <f t="shared" si="4"/>
        <v>20.3</v>
      </c>
    </row>
    <row r="53" spans="2:14" ht="17.399999999999999" thickBot="1" x14ac:dyDescent="0.35">
      <c r="B53" s="2" t="s">
        <v>78</v>
      </c>
      <c r="C53" s="4">
        <f t="shared" si="0"/>
        <v>331</v>
      </c>
      <c r="D53" s="4">
        <v>265</v>
      </c>
      <c r="E53" s="4">
        <v>66</v>
      </c>
      <c r="F53" s="4">
        <f t="shared" si="1"/>
        <v>226</v>
      </c>
      <c r="G53" s="4">
        <f t="shared" si="2"/>
        <v>39</v>
      </c>
      <c r="J53" s="2" t="s">
        <v>78</v>
      </c>
      <c r="K53" s="4">
        <v>173</v>
      </c>
      <c r="L53" s="4">
        <v>40</v>
      </c>
      <c r="M53" s="4">
        <f t="shared" si="3"/>
        <v>147.1</v>
      </c>
      <c r="N53" s="4">
        <f t="shared" si="4"/>
        <v>26</v>
      </c>
    </row>
    <row r="54" spans="2:14" ht="17.399999999999999" thickBot="1" x14ac:dyDescent="0.35">
      <c r="B54" s="2" t="s">
        <v>79</v>
      </c>
      <c r="C54" s="4">
        <f t="shared" si="0"/>
        <v>334</v>
      </c>
      <c r="D54" s="4">
        <v>268</v>
      </c>
      <c r="E54" s="4">
        <v>66</v>
      </c>
      <c r="F54" s="4">
        <f t="shared" si="1"/>
        <v>228</v>
      </c>
      <c r="G54" s="4">
        <f t="shared" si="2"/>
        <v>40</v>
      </c>
      <c r="J54" s="2" t="s">
        <v>79</v>
      </c>
      <c r="K54" s="4">
        <v>175</v>
      </c>
      <c r="L54" s="4">
        <v>38</v>
      </c>
      <c r="M54" s="4">
        <f t="shared" si="3"/>
        <v>148.80000000000001</v>
      </c>
      <c r="N54" s="4">
        <f t="shared" si="4"/>
        <v>26.3</v>
      </c>
    </row>
    <row r="55" spans="2:14" ht="17.399999999999999" thickBot="1" x14ac:dyDescent="0.35">
      <c r="B55" s="2" t="s">
        <v>80</v>
      </c>
      <c r="C55" s="4">
        <f t="shared" si="0"/>
        <v>172</v>
      </c>
      <c r="D55" s="4">
        <v>138</v>
      </c>
      <c r="E55" s="4">
        <v>34</v>
      </c>
      <c r="F55" s="4">
        <f t="shared" si="1"/>
        <v>117</v>
      </c>
      <c r="G55" s="4">
        <f t="shared" si="2"/>
        <v>20</v>
      </c>
      <c r="J55" s="2" t="s">
        <v>80</v>
      </c>
      <c r="K55" s="4">
        <v>78</v>
      </c>
      <c r="L55" s="4">
        <v>16</v>
      </c>
      <c r="M55" s="4">
        <f t="shared" si="3"/>
        <v>66.3</v>
      </c>
      <c r="N55" s="4">
        <f t="shared" si="4"/>
        <v>11.7</v>
      </c>
    </row>
    <row r="56" spans="2:14" ht="17.399999999999999" thickBot="1" x14ac:dyDescent="0.35">
      <c r="B56" s="2" t="s">
        <v>81</v>
      </c>
      <c r="C56" s="4">
        <f t="shared" si="0"/>
        <v>171</v>
      </c>
      <c r="D56" s="4">
        <v>137</v>
      </c>
      <c r="E56" s="4">
        <v>34</v>
      </c>
      <c r="F56" s="4">
        <f t="shared" si="1"/>
        <v>117</v>
      </c>
      <c r="G56" s="4">
        <f t="shared" si="2"/>
        <v>20</v>
      </c>
      <c r="J56" s="2" t="s">
        <v>81</v>
      </c>
      <c r="K56" s="4">
        <v>84</v>
      </c>
      <c r="L56" s="4">
        <v>22</v>
      </c>
      <c r="M56" s="4">
        <f t="shared" si="3"/>
        <v>71.400000000000006</v>
      </c>
      <c r="N56" s="4">
        <f t="shared" si="4"/>
        <v>12.6</v>
      </c>
    </row>
    <row r="57" spans="2:14" ht="17.399999999999999" thickBot="1" x14ac:dyDescent="0.35">
      <c r="B57" s="2" t="s">
        <v>82</v>
      </c>
      <c r="C57" s="4">
        <f t="shared" si="0"/>
        <v>163</v>
      </c>
      <c r="D57" s="4">
        <v>131</v>
      </c>
      <c r="E57" s="4">
        <v>32</v>
      </c>
      <c r="F57" s="4">
        <f t="shared" si="1"/>
        <v>111</v>
      </c>
      <c r="G57" s="4">
        <f t="shared" si="2"/>
        <v>19</v>
      </c>
      <c r="J57" s="2" t="s">
        <v>82</v>
      </c>
      <c r="K57" s="4">
        <v>90</v>
      </c>
      <c r="L57" s="4">
        <v>22</v>
      </c>
      <c r="M57" s="4">
        <f t="shared" si="3"/>
        <v>76.5</v>
      </c>
      <c r="N57" s="4">
        <f t="shared" si="4"/>
        <v>13.5</v>
      </c>
    </row>
    <row r="58" spans="2:14" ht="17.399999999999999" thickBot="1" x14ac:dyDescent="0.35">
      <c r="B58" s="2" t="s">
        <v>83</v>
      </c>
      <c r="C58" s="4">
        <f t="shared" si="0"/>
        <v>334</v>
      </c>
      <c r="D58" s="4">
        <v>268</v>
      </c>
      <c r="E58" s="4">
        <v>66</v>
      </c>
      <c r="F58" s="4">
        <f t="shared" si="1"/>
        <v>228</v>
      </c>
      <c r="G58" s="4">
        <f t="shared" si="2"/>
        <v>40</v>
      </c>
      <c r="J58" s="2" t="s">
        <v>83</v>
      </c>
      <c r="K58" s="4">
        <v>180</v>
      </c>
      <c r="L58" s="4">
        <v>51</v>
      </c>
      <c r="M58" s="4">
        <f t="shared" si="3"/>
        <v>153</v>
      </c>
      <c r="N58" s="4">
        <f t="shared" si="4"/>
        <v>27</v>
      </c>
    </row>
    <row r="59" spans="2:14" ht="17.399999999999999" thickBot="1" x14ac:dyDescent="0.35">
      <c r="B59" s="2" t="s">
        <v>84</v>
      </c>
      <c r="C59" s="4">
        <f t="shared" si="0"/>
        <v>319</v>
      </c>
      <c r="D59" s="4">
        <v>256</v>
      </c>
      <c r="E59" s="4">
        <v>63</v>
      </c>
      <c r="F59" s="4">
        <f t="shared" si="1"/>
        <v>217</v>
      </c>
      <c r="G59" s="4">
        <f t="shared" si="2"/>
        <v>38</v>
      </c>
      <c r="J59" s="2" t="s">
        <v>84</v>
      </c>
      <c r="K59" s="4">
        <v>157</v>
      </c>
      <c r="L59" s="4">
        <v>43</v>
      </c>
      <c r="M59" s="4">
        <f t="shared" si="3"/>
        <v>133.5</v>
      </c>
      <c r="N59" s="4">
        <f t="shared" si="4"/>
        <v>23.6</v>
      </c>
    </row>
    <row r="60" spans="2:14" ht="17.399999999999999" thickBot="1" x14ac:dyDescent="0.35">
      <c r="B60" s="2" t="s">
        <v>85</v>
      </c>
      <c r="C60" s="4">
        <f t="shared" si="0"/>
        <v>317</v>
      </c>
      <c r="D60" s="4">
        <v>254</v>
      </c>
      <c r="E60" s="4">
        <v>63</v>
      </c>
      <c r="F60" s="4">
        <f t="shared" si="1"/>
        <v>216</v>
      </c>
      <c r="G60" s="4">
        <f t="shared" si="2"/>
        <v>38</v>
      </c>
      <c r="J60" s="2" t="s">
        <v>85</v>
      </c>
      <c r="K60" s="4">
        <v>173</v>
      </c>
      <c r="L60" s="4">
        <v>44</v>
      </c>
      <c r="M60" s="4">
        <f t="shared" si="3"/>
        <v>147.1</v>
      </c>
      <c r="N60" s="4">
        <f t="shared" si="4"/>
        <v>26</v>
      </c>
    </row>
    <row r="61" spans="2:14" ht="17.399999999999999" thickBot="1" x14ac:dyDescent="0.35">
      <c r="B61" s="2" t="s">
        <v>86</v>
      </c>
      <c r="C61" s="4">
        <f t="shared" si="0"/>
        <v>80</v>
      </c>
      <c r="D61" s="4">
        <v>64</v>
      </c>
      <c r="E61" s="4">
        <v>16</v>
      </c>
      <c r="F61" s="4">
        <f t="shared" si="1"/>
        <v>55</v>
      </c>
      <c r="G61" s="4">
        <f t="shared" si="2"/>
        <v>9</v>
      </c>
      <c r="J61" s="2" t="s">
        <v>86</v>
      </c>
      <c r="K61" s="4">
        <v>16</v>
      </c>
      <c r="L61" s="4">
        <v>2</v>
      </c>
      <c r="M61" s="4">
        <f t="shared" si="3"/>
        <v>13.6</v>
      </c>
      <c r="N61" s="4">
        <f t="shared" si="4"/>
        <v>2.4</v>
      </c>
    </row>
    <row r="62" spans="2:14" ht="17.399999999999999" thickBot="1" x14ac:dyDescent="0.35">
      <c r="B62" s="2" t="s">
        <v>87</v>
      </c>
      <c r="C62" s="4">
        <f t="shared" si="0"/>
        <v>826</v>
      </c>
      <c r="D62" s="4">
        <v>661</v>
      </c>
      <c r="E62" s="4">
        <v>165</v>
      </c>
      <c r="F62" s="4">
        <f t="shared" si="1"/>
        <v>562</v>
      </c>
      <c r="G62" s="4">
        <f t="shared" si="2"/>
        <v>99</v>
      </c>
      <c r="J62" s="2" t="s">
        <v>87</v>
      </c>
      <c r="K62" s="4">
        <v>459</v>
      </c>
      <c r="L62" s="4">
        <v>114</v>
      </c>
      <c r="M62" s="4">
        <f t="shared" si="3"/>
        <v>390.2</v>
      </c>
      <c r="N62" s="4">
        <f t="shared" si="4"/>
        <v>68.900000000000006</v>
      </c>
    </row>
    <row r="63" spans="2:14" ht="17.399999999999999" thickBot="1" x14ac:dyDescent="0.35">
      <c r="B63" s="2" t="s">
        <v>88</v>
      </c>
      <c r="C63" s="4">
        <f t="shared" si="0"/>
        <v>159</v>
      </c>
      <c r="D63" s="4">
        <v>128</v>
      </c>
      <c r="E63" s="4">
        <v>31</v>
      </c>
      <c r="F63" s="4">
        <f t="shared" si="1"/>
        <v>109</v>
      </c>
      <c r="G63" s="4">
        <f t="shared" si="2"/>
        <v>19</v>
      </c>
      <c r="J63" s="2" t="s">
        <v>88</v>
      </c>
      <c r="K63" s="4">
        <v>95</v>
      </c>
      <c r="L63" s="4">
        <v>20</v>
      </c>
      <c r="M63" s="4">
        <f t="shared" si="3"/>
        <v>80.8</v>
      </c>
      <c r="N63" s="4">
        <f t="shared" si="4"/>
        <v>14.3</v>
      </c>
    </row>
    <row r="64" spans="2:14" ht="17.399999999999999" thickBot="1" x14ac:dyDescent="0.35">
      <c r="B64" s="2" t="s">
        <v>89</v>
      </c>
      <c r="C64" s="4">
        <f t="shared" si="0"/>
        <v>227</v>
      </c>
      <c r="D64" s="4">
        <v>182</v>
      </c>
      <c r="E64" s="4">
        <v>45</v>
      </c>
      <c r="F64" s="4">
        <f t="shared" si="1"/>
        <v>155</v>
      </c>
      <c r="G64" s="4">
        <f t="shared" si="2"/>
        <v>27</v>
      </c>
      <c r="J64" s="2" t="s">
        <v>89</v>
      </c>
      <c r="K64" s="4">
        <v>139</v>
      </c>
      <c r="L64" s="4">
        <v>34</v>
      </c>
      <c r="M64" s="4">
        <f t="shared" si="3"/>
        <v>118.2</v>
      </c>
      <c r="N64" s="4">
        <f t="shared" si="4"/>
        <v>20.9</v>
      </c>
    </row>
    <row r="65" spans="2:14" ht="17.399999999999999" thickBot="1" x14ac:dyDescent="0.35">
      <c r="B65" s="2" t="s">
        <v>90</v>
      </c>
      <c r="C65" s="4">
        <f t="shared" si="0"/>
        <v>329</v>
      </c>
      <c r="D65" s="4">
        <v>264</v>
      </c>
      <c r="E65" s="4">
        <v>65</v>
      </c>
      <c r="F65" s="4">
        <f t="shared" si="1"/>
        <v>224</v>
      </c>
      <c r="G65" s="4">
        <f t="shared" si="2"/>
        <v>39</v>
      </c>
      <c r="J65" s="2" t="s">
        <v>90</v>
      </c>
      <c r="K65" s="4">
        <v>180</v>
      </c>
      <c r="L65" s="4">
        <v>44</v>
      </c>
      <c r="M65" s="4">
        <f t="shared" si="3"/>
        <v>153</v>
      </c>
      <c r="N65" s="4">
        <f t="shared" si="4"/>
        <v>27</v>
      </c>
    </row>
    <row r="66" spans="2:14" ht="17.399999999999999" thickBot="1" x14ac:dyDescent="0.35">
      <c r="B66" s="2" t="s">
        <v>91</v>
      </c>
      <c r="C66" s="4">
        <f t="shared" si="0"/>
        <v>86</v>
      </c>
      <c r="D66" s="4">
        <v>69</v>
      </c>
      <c r="E66" s="4">
        <v>17</v>
      </c>
      <c r="F66" s="4">
        <f t="shared" si="1"/>
        <v>59</v>
      </c>
      <c r="G66" s="4">
        <f t="shared" si="2"/>
        <v>10</v>
      </c>
      <c r="J66" s="2" t="s">
        <v>91</v>
      </c>
      <c r="K66" s="4">
        <v>48</v>
      </c>
      <c r="L66" s="4">
        <v>15</v>
      </c>
      <c r="M66" s="4">
        <f t="shared" si="3"/>
        <v>40.799999999999997</v>
      </c>
      <c r="N66" s="4">
        <f t="shared" si="4"/>
        <v>7.2</v>
      </c>
    </row>
    <row r="67" spans="2:14" ht="17.399999999999999" thickBot="1" x14ac:dyDescent="0.35">
      <c r="B67" s="2" t="s">
        <v>92</v>
      </c>
      <c r="C67" s="4">
        <f t="shared" si="0"/>
        <v>79</v>
      </c>
      <c r="D67" s="4">
        <v>64</v>
      </c>
      <c r="E67" s="4">
        <v>15</v>
      </c>
      <c r="F67" s="4">
        <f t="shared" si="1"/>
        <v>54</v>
      </c>
      <c r="G67" s="4">
        <f t="shared" si="2"/>
        <v>9</v>
      </c>
      <c r="J67" s="2" t="s">
        <v>92</v>
      </c>
      <c r="K67" s="4">
        <v>31</v>
      </c>
      <c r="L67" s="4">
        <v>10</v>
      </c>
      <c r="M67" s="4">
        <f t="shared" si="3"/>
        <v>26.4</v>
      </c>
      <c r="N67" s="4">
        <f t="shared" si="4"/>
        <v>4.7</v>
      </c>
    </row>
    <row r="68" spans="2:14" ht="17.399999999999999" thickBot="1" x14ac:dyDescent="0.35">
      <c r="B68" s="2" t="s">
        <v>93</v>
      </c>
      <c r="C68" s="4">
        <f t="shared" si="0"/>
        <v>363</v>
      </c>
      <c r="D68" s="4">
        <v>291</v>
      </c>
      <c r="E68" s="4">
        <v>72</v>
      </c>
      <c r="F68" s="4">
        <f t="shared" si="1"/>
        <v>247</v>
      </c>
      <c r="G68" s="4">
        <f t="shared" si="2"/>
        <v>43</v>
      </c>
      <c r="J68" s="2" t="s">
        <v>93</v>
      </c>
      <c r="K68" s="4">
        <v>204</v>
      </c>
      <c r="L68" s="4">
        <v>45</v>
      </c>
      <c r="M68" s="4">
        <f t="shared" si="3"/>
        <v>173.4</v>
      </c>
      <c r="N68" s="4">
        <f t="shared" si="4"/>
        <v>30.6</v>
      </c>
    </row>
    <row r="69" spans="2:14" ht="17.399999999999999" thickBot="1" x14ac:dyDescent="0.35">
      <c r="B69" s="2" t="s">
        <v>94</v>
      </c>
      <c r="C69" s="4">
        <f t="shared" si="0"/>
        <v>54</v>
      </c>
      <c r="D69" s="4">
        <v>44</v>
      </c>
      <c r="E69" s="4">
        <v>10</v>
      </c>
      <c r="F69" s="4">
        <f t="shared" si="1"/>
        <v>37</v>
      </c>
      <c r="G69" s="4">
        <f t="shared" si="2"/>
        <v>6</v>
      </c>
      <c r="J69" s="2" t="s">
        <v>94</v>
      </c>
      <c r="K69" s="4">
        <v>32</v>
      </c>
      <c r="L69" s="4">
        <v>5</v>
      </c>
      <c r="M69" s="4">
        <f t="shared" si="3"/>
        <v>27.2</v>
      </c>
      <c r="N69" s="4">
        <f t="shared" si="4"/>
        <v>4.8</v>
      </c>
    </row>
    <row r="70" spans="2:14" ht="17.399999999999999" thickBot="1" x14ac:dyDescent="0.35">
      <c r="B70" s="2" t="s">
        <v>95</v>
      </c>
      <c r="C70" s="4">
        <f t="shared" ref="C70:C86" si="5">SUM(D70:E70)</f>
        <v>75</v>
      </c>
      <c r="D70" s="4">
        <v>60</v>
      </c>
      <c r="E70" s="4">
        <v>15</v>
      </c>
      <c r="F70" s="4">
        <f t="shared" ref="F70:F86" si="6">ROUNDUP(0.68*C70,0)</f>
        <v>51</v>
      </c>
      <c r="G70" s="4">
        <f t="shared" ref="G70:G86" si="7">ROUNDDOWN(0.12*C70,0)</f>
        <v>9</v>
      </c>
      <c r="J70" s="2" t="s">
        <v>95</v>
      </c>
      <c r="K70" s="4">
        <v>51</v>
      </c>
      <c r="L70" s="4">
        <v>7</v>
      </c>
      <c r="M70" s="4">
        <f t="shared" ref="M70:M86" si="8">ROUND(0.85*K70,1)</f>
        <v>43.4</v>
      </c>
      <c r="N70" s="4">
        <f t="shared" ref="N70:N86" si="9">ROUND(0.15*K70,1)</f>
        <v>7.7</v>
      </c>
    </row>
    <row r="71" spans="2:14" ht="17.399999999999999" thickBot="1" x14ac:dyDescent="0.35">
      <c r="B71" s="2" t="s">
        <v>96</v>
      </c>
      <c r="C71" s="4">
        <f t="shared" si="5"/>
        <v>226</v>
      </c>
      <c r="D71" s="4">
        <v>181</v>
      </c>
      <c r="E71" s="4">
        <v>45</v>
      </c>
      <c r="F71" s="4">
        <f t="shared" si="6"/>
        <v>154</v>
      </c>
      <c r="G71" s="4">
        <f t="shared" si="7"/>
        <v>27</v>
      </c>
      <c r="J71" s="2" t="s">
        <v>96</v>
      </c>
      <c r="K71" s="4">
        <v>146</v>
      </c>
      <c r="L71" s="4">
        <v>40</v>
      </c>
      <c r="M71" s="4">
        <f t="shared" si="8"/>
        <v>124.1</v>
      </c>
      <c r="N71" s="4">
        <f t="shared" si="9"/>
        <v>21.9</v>
      </c>
    </row>
    <row r="72" spans="2:14" ht="17.399999999999999" thickBot="1" x14ac:dyDescent="0.35">
      <c r="B72" s="2" t="s">
        <v>97</v>
      </c>
      <c r="C72" s="4">
        <f t="shared" si="5"/>
        <v>68</v>
      </c>
      <c r="D72" s="4">
        <v>55</v>
      </c>
      <c r="E72" s="4">
        <v>13</v>
      </c>
      <c r="F72" s="4">
        <f t="shared" si="6"/>
        <v>47</v>
      </c>
      <c r="G72" s="4">
        <f t="shared" si="7"/>
        <v>8</v>
      </c>
      <c r="J72" s="2" t="s">
        <v>97</v>
      </c>
      <c r="K72" s="4">
        <v>49</v>
      </c>
      <c r="L72" s="4">
        <v>12</v>
      </c>
      <c r="M72" s="4">
        <f t="shared" si="8"/>
        <v>41.7</v>
      </c>
      <c r="N72" s="4">
        <f t="shared" si="9"/>
        <v>7.4</v>
      </c>
    </row>
    <row r="73" spans="2:14" ht="17.399999999999999" thickBot="1" x14ac:dyDescent="0.35">
      <c r="B73" s="2" t="s">
        <v>98</v>
      </c>
      <c r="C73" s="4">
        <f t="shared" si="5"/>
        <v>184</v>
      </c>
      <c r="D73" s="4">
        <v>148</v>
      </c>
      <c r="E73" s="4">
        <v>36</v>
      </c>
      <c r="F73" s="4">
        <f t="shared" si="6"/>
        <v>126</v>
      </c>
      <c r="G73" s="4">
        <f t="shared" si="7"/>
        <v>22</v>
      </c>
      <c r="J73" s="2" t="s">
        <v>98</v>
      </c>
      <c r="K73" s="4">
        <v>76</v>
      </c>
      <c r="L73" s="4">
        <v>20</v>
      </c>
      <c r="M73" s="4">
        <f t="shared" si="8"/>
        <v>64.599999999999994</v>
      </c>
      <c r="N73" s="4">
        <f t="shared" si="9"/>
        <v>11.4</v>
      </c>
    </row>
    <row r="74" spans="2:14" ht="17.399999999999999" thickBot="1" x14ac:dyDescent="0.35">
      <c r="B74" s="2" t="s">
        <v>99</v>
      </c>
      <c r="C74" s="4">
        <f t="shared" si="5"/>
        <v>327</v>
      </c>
      <c r="D74" s="4">
        <v>262</v>
      </c>
      <c r="E74" s="4">
        <v>65</v>
      </c>
      <c r="F74" s="4">
        <f t="shared" si="6"/>
        <v>223</v>
      </c>
      <c r="G74" s="4">
        <f t="shared" si="7"/>
        <v>39</v>
      </c>
      <c r="J74" s="2" t="s">
        <v>99</v>
      </c>
      <c r="K74" s="4">
        <v>189</v>
      </c>
      <c r="L74" s="4">
        <v>53</v>
      </c>
      <c r="M74" s="4">
        <f t="shared" si="8"/>
        <v>160.69999999999999</v>
      </c>
      <c r="N74" s="4">
        <f t="shared" si="9"/>
        <v>28.4</v>
      </c>
    </row>
    <row r="75" spans="2:14" ht="17.399999999999999" thickBot="1" x14ac:dyDescent="0.35">
      <c r="B75" s="2" t="s">
        <v>100</v>
      </c>
      <c r="C75" s="4">
        <f t="shared" si="5"/>
        <v>123</v>
      </c>
      <c r="D75" s="4">
        <v>99</v>
      </c>
      <c r="E75" s="4">
        <v>24</v>
      </c>
      <c r="F75" s="4">
        <f t="shared" si="6"/>
        <v>84</v>
      </c>
      <c r="G75" s="4">
        <f t="shared" si="7"/>
        <v>14</v>
      </c>
      <c r="J75" s="2" t="s">
        <v>100</v>
      </c>
      <c r="K75" s="4">
        <v>42</v>
      </c>
      <c r="L75" s="4">
        <v>11</v>
      </c>
      <c r="M75" s="4">
        <f t="shared" si="8"/>
        <v>35.700000000000003</v>
      </c>
      <c r="N75" s="4">
        <f t="shared" si="9"/>
        <v>6.3</v>
      </c>
    </row>
    <row r="76" spans="2:14" ht="17.399999999999999" thickBot="1" x14ac:dyDescent="0.35">
      <c r="B76" s="2" t="s">
        <v>101</v>
      </c>
      <c r="C76" s="4">
        <f t="shared" si="5"/>
        <v>217</v>
      </c>
      <c r="D76" s="4">
        <v>174</v>
      </c>
      <c r="E76" s="4">
        <v>43</v>
      </c>
      <c r="F76" s="4">
        <f t="shared" si="6"/>
        <v>148</v>
      </c>
      <c r="G76" s="4">
        <f t="shared" si="7"/>
        <v>26</v>
      </c>
      <c r="J76" s="2" t="s">
        <v>101</v>
      </c>
      <c r="K76" s="4">
        <v>143</v>
      </c>
      <c r="L76" s="4">
        <v>33</v>
      </c>
      <c r="M76" s="4">
        <f t="shared" si="8"/>
        <v>121.6</v>
      </c>
      <c r="N76" s="4">
        <f t="shared" si="9"/>
        <v>21.5</v>
      </c>
    </row>
    <row r="77" spans="2:14" ht="17.399999999999999" thickBot="1" x14ac:dyDescent="0.35">
      <c r="B77" s="2" t="s">
        <v>102</v>
      </c>
      <c r="C77" s="4">
        <f t="shared" si="5"/>
        <v>54</v>
      </c>
      <c r="D77" s="4">
        <v>44</v>
      </c>
      <c r="E77" s="4">
        <v>10</v>
      </c>
      <c r="F77" s="4">
        <f t="shared" si="6"/>
        <v>37</v>
      </c>
      <c r="G77" s="4">
        <f t="shared" si="7"/>
        <v>6</v>
      </c>
      <c r="J77" s="2" t="s">
        <v>102</v>
      </c>
      <c r="K77" s="4">
        <v>36</v>
      </c>
      <c r="L77" s="4">
        <v>6</v>
      </c>
      <c r="M77" s="4">
        <f t="shared" si="8"/>
        <v>30.6</v>
      </c>
      <c r="N77" s="4">
        <f t="shared" si="9"/>
        <v>5.4</v>
      </c>
    </row>
    <row r="78" spans="2:14" ht="17.399999999999999" thickBot="1" x14ac:dyDescent="0.35">
      <c r="B78" s="2" t="s">
        <v>103</v>
      </c>
      <c r="C78" s="4">
        <f t="shared" si="5"/>
        <v>258</v>
      </c>
      <c r="D78" s="4">
        <v>207</v>
      </c>
      <c r="E78" s="4">
        <v>51</v>
      </c>
      <c r="F78" s="4">
        <f t="shared" si="6"/>
        <v>176</v>
      </c>
      <c r="G78" s="4">
        <f t="shared" si="7"/>
        <v>30</v>
      </c>
      <c r="J78" s="2" t="s">
        <v>103</v>
      </c>
      <c r="K78" s="4">
        <v>159</v>
      </c>
      <c r="L78" s="4">
        <v>40</v>
      </c>
      <c r="M78" s="4">
        <f t="shared" si="8"/>
        <v>135.19999999999999</v>
      </c>
      <c r="N78" s="4">
        <f t="shared" si="9"/>
        <v>23.9</v>
      </c>
    </row>
    <row r="79" spans="2:14" ht="17.399999999999999" thickBot="1" x14ac:dyDescent="0.35">
      <c r="B79" s="2" t="s">
        <v>104</v>
      </c>
      <c r="C79" s="4">
        <f t="shared" si="5"/>
        <v>245</v>
      </c>
      <c r="D79" s="4">
        <v>196</v>
      </c>
      <c r="E79" s="4">
        <v>49</v>
      </c>
      <c r="F79" s="4">
        <f t="shared" si="6"/>
        <v>167</v>
      </c>
      <c r="G79" s="4">
        <f t="shared" si="7"/>
        <v>29</v>
      </c>
      <c r="J79" s="2" t="s">
        <v>104</v>
      </c>
      <c r="K79" s="4">
        <v>119</v>
      </c>
      <c r="L79" s="4">
        <v>28</v>
      </c>
      <c r="M79" s="4">
        <f t="shared" si="8"/>
        <v>101.2</v>
      </c>
      <c r="N79" s="4">
        <f t="shared" si="9"/>
        <v>17.899999999999999</v>
      </c>
    </row>
    <row r="80" spans="2:14" ht="17.399999999999999" thickBot="1" x14ac:dyDescent="0.35">
      <c r="B80" s="2" t="s">
        <v>105</v>
      </c>
      <c r="C80" s="4">
        <f t="shared" si="5"/>
        <v>349</v>
      </c>
      <c r="D80" s="4">
        <v>280</v>
      </c>
      <c r="E80" s="4">
        <v>69</v>
      </c>
      <c r="F80" s="4">
        <f t="shared" si="6"/>
        <v>238</v>
      </c>
      <c r="G80" s="4">
        <f t="shared" si="7"/>
        <v>41</v>
      </c>
      <c r="J80" s="2" t="s">
        <v>105</v>
      </c>
      <c r="K80" s="4">
        <v>198</v>
      </c>
      <c r="L80" s="4">
        <v>48</v>
      </c>
      <c r="M80" s="4">
        <f t="shared" si="8"/>
        <v>168.3</v>
      </c>
      <c r="N80" s="4">
        <f t="shared" si="9"/>
        <v>29.7</v>
      </c>
    </row>
    <row r="81" spans="2:14" ht="17.399999999999999" thickBot="1" x14ac:dyDescent="0.35">
      <c r="B81" s="2" t="s">
        <v>106</v>
      </c>
      <c r="C81" s="4">
        <f t="shared" si="5"/>
        <v>304</v>
      </c>
      <c r="D81" s="4">
        <v>244</v>
      </c>
      <c r="E81" s="4">
        <v>60</v>
      </c>
      <c r="F81" s="4">
        <f t="shared" si="6"/>
        <v>207</v>
      </c>
      <c r="G81" s="4">
        <f t="shared" si="7"/>
        <v>36</v>
      </c>
      <c r="J81" s="2" t="s">
        <v>106</v>
      </c>
      <c r="K81" s="4">
        <v>183</v>
      </c>
      <c r="L81" s="4">
        <v>43</v>
      </c>
      <c r="M81" s="4">
        <f t="shared" si="8"/>
        <v>155.6</v>
      </c>
      <c r="N81" s="4">
        <f t="shared" si="9"/>
        <v>27.5</v>
      </c>
    </row>
    <row r="82" spans="2:14" ht="17.399999999999999" thickBot="1" x14ac:dyDescent="0.35">
      <c r="B82" s="2" t="s">
        <v>107</v>
      </c>
      <c r="C82" s="4">
        <f t="shared" si="5"/>
        <v>418</v>
      </c>
      <c r="D82" s="4">
        <v>335</v>
      </c>
      <c r="E82" s="4">
        <v>83</v>
      </c>
      <c r="F82" s="4">
        <f t="shared" si="6"/>
        <v>285</v>
      </c>
      <c r="G82" s="4">
        <f t="shared" si="7"/>
        <v>50</v>
      </c>
      <c r="J82" s="2" t="s">
        <v>107</v>
      </c>
      <c r="K82" s="4">
        <v>285</v>
      </c>
      <c r="L82" s="4">
        <v>69</v>
      </c>
      <c r="M82" s="4">
        <f t="shared" si="8"/>
        <v>242.3</v>
      </c>
      <c r="N82" s="4">
        <f t="shared" si="9"/>
        <v>42.8</v>
      </c>
    </row>
    <row r="83" spans="2:14" ht="17.399999999999999" thickBot="1" x14ac:dyDescent="0.35">
      <c r="B83" s="2" t="s">
        <v>108</v>
      </c>
      <c r="C83" s="4">
        <f t="shared" si="5"/>
        <v>404</v>
      </c>
      <c r="D83" s="4">
        <v>324</v>
      </c>
      <c r="E83" s="4">
        <v>80</v>
      </c>
      <c r="F83" s="4">
        <f t="shared" si="6"/>
        <v>275</v>
      </c>
      <c r="G83" s="4">
        <f t="shared" si="7"/>
        <v>48</v>
      </c>
      <c r="J83" s="2" t="s">
        <v>108</v>
      </c>
      <c r="K83" s="4">
        <v>225</v>
      </c>
      <c r="L83" s="4">
        <v>57</v>
      </c>
      <c r="M83" s="4">
        <f t="shared" si="8"/>
        <v>191.3</v>
      </c>
      <c r="N83" s="4">
        <f t="shared" si="9"/>
        <v>33.799999999999997</v>
      </c>
    </row>
    <row r="84" spans="2:14" ht="17.399999999999999" thickBot="1" x14ac:dyDescent="0.35">
      <c r="B84" s="2" t="s">
        <v>109</v>
      </c>
      <c r="C84" s="4">
        <f t="shared" si="5"/>
        <v>233</v>
      </c>
      <c r="D84" s="4">
        <v>187</v>
      </c>
      <c r="E84" s="4">
        <v>46</v>
      </c>
      <c r="F84" s="4">
        <f t="shared" si="6"/>
        <v>159</v>
      </c>
      <c r="G84" s="4">
        <f t="shared" si="7"/>
        <v>27</v>
      </c>
      <c r="J84" s="2" t="s">
        <v>109</v>
      </c>
      <c r="K84" s="4">
        <v>130</v>
      </c>
      <c r="L84" s="4">
        <v>28</v>
      </c>
      <c r="M84" s="4">
        <f t="shared" si="8"/>
        <v>110.5</v>
      </c>
      <c r="N84" s="4">
        <f t="shared" si="9"/>
        <v>19.5</v>
      </c>
    </row>
    <row r="85" spans="2:14" ht="17.399999999999999" thickBot="1" x14ac:dyDescent="0.35">
      <c r="B85" s="2" t="s">
        <v>110</v>
      </c>
      <c r="C85" s="4">
        <f t="shared" si="5"/>
        <v>196</v>
      </c>
      <c r="D85" s="4">
        <v>157</v>
      </c>
      <c r="E85" s="4">
        <v>39</v>
      </c>
      <c r="F85" s="4">
        <f t="shared" si="6"/>
        <v>134</v>
      </c>
      <c r="G85" s="4">
        <f t="shared" si="7"/>
        <v>23</v>
      </c>
      <c r="J85" s="2" t="s">
        <v>110</v>
      </c>
      <c r="K85" s="4">
        <v>107</v>
      </c>
      <c r="L85" s="4">
        <v>21</v>
      </c>
      <c r="M85" s="4">
        <f t="shared" si="8"/>
        <v>91</v>
      </c>
      <c r="N85" s="4">
        <f t="shared" si="9"/>
        <v>16.100000000000001</v>
      </c>
    </row>
    <row r="86" spans="2:14" ht="17.399999999999999" thickBot="1" x14ac:dyDescent="0.35">
      <c r="B86" s="2" t="s">
        <v>111</v>
      </c>
      <c r="C86" s="4">
        <f t="shared" si="5"/>
        <v>279</v>
      </c>
      <c r="D86" s="4">
        <v>224</v>
      </c>
      <c r="E86" s="4">
        <v>55</v>
      </c>
      <c r="F86" s="4">
        <f t="shared" si="6"/>
        <v>190</v>
      </c>
      <c r="G86" s="4">
        <f t="shared" si="7"/>
        <v>33</v>
      </c>
      <c r="J86" s="2" t="s">
        <v>111</v>
      </c>
      <c r="K86" s="4">
        <v>161</v>
      </c>
      <c r="L86" s="4">
        <v>44</v>
      </c>
      <c r="M86" s="4">
        <f t="shared" si="8"/>
        <v>136.9</v>
      </c>
      <c r="N86" s="4">
        <f t="shared" si="9"/>
        <v>24.2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L23" sqref="L23"/>
    </sheetView>
  </sheetViews>
  <sheetFormatPr defaultRowHeight="14.4" x14ac:dyDescent="0.3"/>
  <sheetData>
    <row r="1" spans="1:10" x14ac:dyDescent="0.3">
      <c r="A1" t="s">
        <v>18</v>
      </c>
      <c r="C1">
        <v>9535</v>
      </c>
      <c r="E1" t="s">
        <v>23</v>
      </c>
    </row>
    <row r="2" spans="1:10" x14ac:dyDescent="0.3">
      <c r="A2" t="s">
        <v>19</v>
      </c>
      <c r="C2">
        <v>1683</v>
      </c>
      <c r="E2" t="s">
        <v>25</v>
      </c>
    </row>
    <row r="3" spans="1:10" x14ac:dyDescent="0.3">
      <c r="A3" t="s">
        <v>20</v>
      </c>
      <c r="C3">
        <v>2738</v>
      </c>
      <c r="E3" t="s">
        <v>26</v>
      </c>
    </row>
    <row r="6" spans="1:10" x14ac:dyDescent="0.3">
      <c r="B6" t="s">
        <v>14</v>
      </c>
      <c r="C6" t="s">
        <v>17</v>
      </c>
      <c r="D6" t="s">
        <v>12</v>
      </c>
      <c r="E6" t="s">
        <v>13</v>
      </c>
      <c r="F6" t="s">
        <v>11</v>
      </c>
      <c r="G6" t="s">
        <v>138</v>
      </c>
      <c r="H6" t="s">
        <v>15</v>
      </c>
      <c r="I6" t="s">
        <v>16</v>
      </c>
    </row>
    <row r="7" spans="1:10" x14ac:dyDescent="0.3">
      <c r="B7">
        <v>1</v>
      </c>
      <c r="C7">
        <v>2630</v>
      </c>
      <c r="D7">
        <v>0.91169375181198098</v>
      </c>
      <c r="E7">
        <v>0.93048125505447299</v>
      </c>
      <c r="F7">
        <v>79</v>
      </c>
      <c r="G7" s="7">
        <v>4.866898148148148E-4</v>
      </c>
      <c r="H7">
        <v>0.39999999999999802</v>
      </c>
      <c r="I7">
        <v>0.91380572319030695</v>
      </c>
    </row>
    <row r="8" spans="1:10" x14ac:dyDescent="0.3">
      <c r="B8">
        <v>2</v>
      </c>
      <c r="C8">
        <v>11334</v>
      </c>
      <c r="D8">
        <v>0.94357627630233698</v>
      </c>
      <c r="E8">
        <v>0.94830662012100198</v>
      </c>
      <c r="F8">
        <v>80</v>
      </c>
      <c r="G8" s="7">
        <v>5.8581018518518509E-4</v>
      </c>
      <c r="H8">
        <v>0.10000007</v>
      </c>
      <c r="I8">
        <v>0.94448500871658303</v>
      </c>
    </row>
    <row r="9" spans="1:10" x14ac:dyDescent="0.3">
      <c r="B9">
        <v>3</v>
      </c>
      <c r="C9">
        <v>27846</v>
      </c>
      <c r="D9">
        <v>0.94661772251129095</v>
      </c>
      <c r="E9">
        <v>0.94949495792388905</v>
      </c>
      <c r="F9">
        <v>63</v>
      </c>
      <c r="G9" s="7">
        <v>5.9493055555555558E-4</v>
      </c>
      <c r="H9">
        <v>0.1000000009</v>
      </c>
      <c r="I9">
        <v>0.94594591856002797</v>
      </c>
    </row>
    <row r="10" spans="1:10" s="9" customFormat="1" x14ac:dyDescent="0.3">
      <c r="B10" s="9">
        <v>4</v>
      </c>
      <c r="C10" s="9">
        <v>61638</v>
      </c>
      <c r="D10" s="9">
        <v>0.944729924201965</v>
      </c>
      <c r="E10" s="9">
        <v>0.95365417003631503</v>
      </c>
      <c r="F10" s="9">
        <v>53</v>
      </c>
      <c r="G10" s="10">
        <v>6.9715277777777777E-4</v>
      </c>
      <c r="H10" s="9">
        <v>9.9999999999998604E-2</v>
      </c>
      <c r="I10" s="9">
        <v>0.94594591856002797</v>
      </c>
    </row>
    <row r="11" spans="1:10" x14ac:dyDescent="0.3">
      <c r="A11" s="6"/>
      <c r="B11" s="6">
        <v>5</v>
      </c>
      <c r="C11">
        <v>129797</v>
      </c>
      <c r="D11">
        <v>0.94022023677825906</v>
      </c>
      <c r="E11">
        <v>0.94830662012100198</v>
      </c>
      <c r="F11">
        <v>37</v>
      </c>
      <c r="G11" s="7">
        <v>5.9796296296296301E-4</v>
      </c>
      <c r="H11">
        <v>0.1000000085</v>
      </c>
      <c r="I11">
        <v>0.94777208566665605</v>
      </c>
      <c r="J11" s="6"/>
    </row>
    <row r="12" spans="1:10" x14ac:dyDescent="0.3">
      <c r="B12">
        <v>6</v>
      </c>
      <c r="C12">
        <v>163023</v>
      </c>
      <c r="D12">
        <v>0.944729924201965</v>
      </c>
      <c r="E12">
        <v>0.947712421417236</v>
      </c>
      <c r="F12">
        <v>57</v>
      </c>
      <c r="G12" s="7">
        <v>1.514421296296296E-3</v>
      </c>
      <c r="H12">
        <v>3.2999999999999901</v>
      </c>
      <c r="I12">
        <v>0.94959825277328402</v>
      </c>
    </row>
    <row r="13" spans="1:10" x14ac:dyDescent="0.3">
      <c r="B13">
        <v>7</v>
      </c>
      <c r="C13">
        <v>179535</v>
      </c>
      <c r="D13">
        <v>0.94504457712173395</v>
      </c>
      <c r="E13">
        <v>0.95008909702301003</v>
      </c>
      <c r="F13">
        <v>62</v>
      </c>
      <c r="G13" s="7">
        <v>1.9115162037037037E-3</v>
      </c>
      <c r="H13">
        <v>0.19999999999999499</v>
      </c>
      <c r="I13">
        <v>0.94777208566665605</v>
      </c>
    </row>
    <row r="14" spans="1:10" x14ac:dyDescent="0.3">
      <c r="B14">
        <v>8</v>
      </c>
      <c r="C14">
        <v>187407</v>
      </c>
      <c r="D14">
        <v>0.93917149305343595</v>
      </c>
      <c r="E14">
        <v>0.95246583223342896</v>
      </c>
      <c r="F14">
        <v>57</v>
      </c>
      <c r="G14" s="7">
        <v>1.1941898148148148E-3</v>
      </c>
      <c r="H14">
        <v>9.9999999999998604E-2</v>
      </c>
      <c r="I14">
        <v>0.94594591856002797</v>
      </c>
    </row>
    <row r="15" spans="1:10" x14ac:dyDescent="0.3">
      <c r="B15">
        <v>9</v>
      </c>
      <c r="C15">
        <v>191567</v>
      </c>
      <c r="D15">
        <v>0.93088620901107699</v>
      </c>
      <c r="E15">
        <v>0.94295901060104304</v>
      </c>
      <c r="F15">
        <v>40</v>
      </c>
      <c r="G15" s="7">
        <v>8.8811342592592598E-4</v>
      </c>
      <c r="H15">
        <v>9.9999999999997202E-2</v>
      </c>
      <c r="I15">
        <v>0.94411981105804399</v>
      </c>
    </row>
    <row r="16" spans="1:10" x14ac:dyDescent="0.3">
      <c r="B16">
        <v>10</v>
      </c>
      <c r="C16">
        <v>195727</v>
      </c>
      <c r="D16">
        <v>0.93141061067581099</v>
      </c>
      <c r="E16">
        <v>0.94711822271347001</v>
      </c>
      <c r="F16">
        <v>50</v>
      </c>
      <c r="G16" s="7">
        <v>1.1068287037037038E-3</v>
      </c>
      <c r="H16">
        <v>0.10000000988</v>
      </c>
      <c r="I16">
        <v>0.94375455379485995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A9" sqref="A9"/>
    </sheetView>
  </sheetViews>
  <sheetFormatPr defaultRowHeight="14.4" x14ac:dyDescent="0.3"/>
  <sheetData>
    <row r="1" spans="1:11" x14ac:dyDescent="0.3">
      <c r="A1" t="s">
        <v>18</v>
      </c>
      <c r="C1">
        <v>9535</v>
      </c>
      <c r="E1" t="s">
        <v>27</v>
      </c>
      <c r="I1" t="s">
        <v>28</v>
      </c>
    </row>
    <row r="2" spans="1:11" x14ac:dyDescent="0.3">
      <c r="A2" t="s">
        <v>19</v>
      </c>
      <c r="C2">
        <v>1683</v>
      </c>
      <c r="E2" t="s">
        <v>24</v>
      </c>
      <c r="I2" t="s">
        <v>29</v>
      </c>
    </row>
    <row r="3" spans="1:11" x14ac:dyDescent="0.3">
      <c r="A3" t="s">
        <v>20</v>
      </c>
      <c r="C3">
        <v>2738</v>
      </c>
      <c r="E3" t="s">
        <v>25</v>
      </c>
    </row>
    <row r="6" spans="1:11" x14ac:dyDescent="0.3">
      <c r="B6" t="s">
        <v>21</v>
      </c>
      <c r="C6" t="s">
        <v>22</v>
      </c>
      <c r="D6" t="s">
        <v>17</v>
      </c>
      <c r="E6" t="s">
        <v>12</v>
      </c>
      <c r="F6" t="s">
        <v>13</v>
      </c>
      <c r="G6" t="s">
        <v>11</v>
      </c>
      <c r="H6" t="s">
        <v>138</v>
      </c>
      <c r="I6" t="s">
        <v>15</v>
      </c>
      <c r="J6" t="s">
        <v>16</v>
      </c>
    </row>
    <row r="7" spans="1:11" x14ac:dyDescent="0.3">
      <c r="B7">
        <v>1</v>
      </c>
      <c r="C7">
        <v>1</v>
      </c>
      <c r="D7">
        <v>35398</v>
      </c>
      <c r="E7">
        <v>0.90162557363510099</v>
      </c>
      <c r="F7">
        <v>0.93761140108108498</v>
      </c>
      <c r="G7">
        <v>80</v>
      </c>
      <c r="H7" s="7">
        <v>1.1571412037037038E-3</v>
      </c>
      <c r="I7">
        <v>0.39999999999999802</v>
      </c>
      <c r="J7">
        <v>0.92622351646423295</v>
      </c>
    </row>
    <row r="8" spans="1:11" x14ac:dyDescent="0.3">
      <c r="A8" s="6"/>
      <c r="B8" s="6">
        <v>1</v>
      </c>
      <c r="C8" s="6">
        <v>2</v>
      </c>
      <c r="D8">
        <v>76422</v>
      </c>
      <c r="E8">
        <v>0.93350815773010198</v>
      </c>
      <c r="F8">
        <v>0.95306003093719405</v>
      </c>
      <c r="G8">
        <v>80</v>
      </c>
      <c r="H8" s="7">
        <v>2.1123958333333333E-3</v>
      </c>
      <c r="I8">
        <v>0.100000000000001</v>
      </c>
      <c r="J8">
        <v>0.94667643308639504</v>
      </c>
      <c r="K8" s="6"/>
    </row>
    <row r="9" spans="1:11" s="9" customFormat="1" x14ac:dyDescent="0.3">
      <c r="B9" s="9">
        <v>1</v>
      </c>
      <c r="C9" s="9">
        <v>3</v>
      </c>
      <c r="D9" s="9">
        <v>170758</v>
      </c>
      <c r="E9" s="9">
        <v>0.93613004684448198</v>
      </c>
      <c r="F9" s="9">
        <v>0.95068329572677601</v>
      </c>
      <c r="G9" s="9">
        <v>46</v>
      </c>
      <c r="H9" s="10">
        <v>1.9385532407407407E-3</v>
      </c>
      <c r="I9" s="9">
        <v>9.9999999999994302E-2</v>
      </c>
      <c r="J9" s="9">
        <v>0.94485026597976596</v>
      </c>
    </row>
    <row r="10" spans="1:11" x14ac:dyDescent="0.3">
      <c r="B10">
        <v>1</v>
      </c>
      <c r="C10">
        <v>4</v>
      </c>
      <c r="D10">
        <v>408582</v>
      </c>
      <c r="E10">
        <v>0.95542734861373901</v>
      </c>
      <c r="F10">
        <v>0.95603090524673395</v>
      </c>
      <c r="G10">
        <v>52</v>
      </c>
      <c r="H10" s="7">
        <v>5.2680208333333338E-3</v>
      </c>
      <c r="I10">
        <v>9.9999999999998604E-2</v>
      </c>
      <c r="J10">
        <v>0.95069396495819003</v>
      </c>
    </row>
    <row r="11" spans="1:11" x14ac:dyDescent="0.3">
      <c r="B11">
        <v>1</v>
      </c>
      <c r="C11">
        <v>5</v>
      </c>
      <c r="D11">
        <v>367750</v>
      </c>
      <c r="E11">
        <v>0.94840061664581299</v>
      </c>
      <c r="F11">
        <v>0.95246583223342896</v>
      </c>
      <c r="G11">
        <v>41</v>
      </c>
      <c r="H11" s="7">
        <v>4.9934953703703704E-3</v>
      </c>
      <c r="I11">
        <v>0.100000000000001</v>
      </c>
      <c r="J11">
        <v>0.94740688800811701</v>
      </c>
    </row>
    <row r="12" spans="1:11" x14ac:dyDescent="0.3">
      <c r="B12">
        <v>2</v>
      </c>
      <c r="C12">
        <v>1</v>
      </c>
      <c r="D12">
        <v>20070</v>
      </c>
      <c r="E12">
        <v>0.87970632314681996</v>
      </c>
      <c r="F12">
        <v>0.93048125505447299</v>
      </c>
      <c r="G12">
        <v>76</v>
      </c>
      <c r="H12" s="7">
        <v>1.5305208333333332E-3</v>
      </c>
      <c r="I12">
        <v>9.9999999999998604E-2</v>
      </c>
      <c r="J12">
        <v>0.93097150325775102</v>
      </c>
    </row>
    <row r="13" spans="1:11" x14ac:dyDescent="0.3">
      <c r="B13">
        <v>2</v>
      </c>
      <c r="C13">
        <v>2</v>
      </c>
      <c r="D13">
        <v>51942</v>
      </c>
      <c r="E13">
        <v>0.91798639297485296</v>
      </c>
      <c r="F13">
        <v>0.94533568620681696</v>
      </c>
      <c r="G13">
        <v>55</v>
      </c>
      <c r="H13" s="7">
        <v>2.1286805555555555E-3</v>
      </c>
      <c r="I13">
        <v>0.100000000000001</v>
      </c>
      <c r="J13">
        <v>0.94192838668823198</v>
      </c>
    </row>
    <row r="14" spans="1:11" x14ac:dyDescent="0.3">
      <c r="B14">
        <v>2</v>
      </c>
      <c r="C14">
        <v>3</v>
      </c>
      <c r="D14">
        <v>140262</v>
      </c>
      <c r="E14">
        <v>0.94221287965774503</v>
      </c>
      <c r="F14">
        <v>0.94949495792388905</v>
      </c>
      <c r="G14">
        <v>74</v>
      </c>
      <c r="H14" s="7">
        <v>4.8230439814814811E-3</v>
      </c>
      <c r="I14">
        <v>0.100000092</v>
      </c>
      <c r="J14">
        <v>0.94083273410797097</v>
      </c>
    </row>
    <row r="15" spans="1:11" x14ac:dyDescent="0.3">
      <c r="B15">
        <v>2</v>
      </c>
      <c r="C15">
        <v>4</v>
      </c>
      <c r="D15">
        <v>415206</v>
      </c>
      <c r="E15">
        <v>0.93896174430847101</v>
      </c>
      <c r="F15">
        <v>0.94890075922012296</v>
      </c>
      <c r="G15">
        <v>52</v>
      </c>
      <c r="H15" s="7">
        <v>7.3729398148148148E-3</v>
      </c>
      <c r="I15">
        <v>0.39999999999999802</v>
      </c>
      <c r="J15">
        <v>0.94338935613632202</v>
      </c>
    </row>
    <row r="16" spans="1:11" x14ac:dyDescent="0.3">
      <c r="B16">
        <v>2</v>
      </c>
      <c r="C16">
        <v>5</v>
      </c>
      <c r="D16">
        <v>534246</v>
      </c>
      <c r="E16">
        <v>0.93581539392471302</v>
      </c>
      <c r="F16">
        <v>0.94474154710769598</v>
      </c>
      <c r="G16">
        <v>62</v>
      </c>
      <c r="H16" s="7">
        <v>1.2190069444444444E-2</v>
      </c>
      <c r="I16">
        <v>0.1000000085</v>
      </c>
      <c r="J16">
        <v>0.93864136934280396</v>
      </c>
    </row>
    <row r="17" spans="2:10" x14ac:dyDescent="0.3">
      <c r="B17">
        <v>3</v>
      </c>
      <c r="C17">
        <v>1</v>
      </c>
      <c r="D17">
        <v>14982</v>
      </c>
      <c r="E17">
        <v>0.87519663572311401</v>
      </c>
      <c r="F17">
        <v>0.92988711595535201</v>
      </c>
      <c r="G17">
        <v>79</v>
      </c>
      <c r="H17" s="7">
        <v>1.7296990740740738E-3</v>
      </c>
      <c r="I17">
        <v>9.9999999999994302E-2</v>
      </c>
      <c r="J17">
        <v>0.921475529670715</v>
      </c>
    </row>
    <row r="18" spans="2:10" x14ac:dyDescent="0.3">
      <c r="B18">
        <v>3</v>
      </c>
      <c r="C18">
        <v>2</v>
      </c>
      <c r="D18">
        <v>47942</v>
      </c>
      <c r="E18">
        <v>0.91756683588027899</v>
      </c>
      <c r="F18">
        <v>0.94117647409438998</v>
      </c>
      <c r="G18">
        <v>64</v>
      </c>
      <c r="H18" s="7">
        <v>2.7941550925925929E-3</v>
      </c>
      <c r="I18">
        <v>0.100000000000001</v>
      </c>
      <c r="J18">
        <v>0.93170195817947299</v>
      </c>
    </row>
    <row r="19" spans="2:10" x14ac:dyDescent="0.3">
      <c r="B19">
        <v>3</v>
      </c>
      <c r="C19">
        <v>3</v>
      </c>
      <c r="D19">
        <v>150726</v>
      </c>
      <c r="E19">
        <v>0.93183010816574097</v>
      </c>
      <c r="F19">
        <v>0.94652408361434903</v>
      </c>
      <c r="G19">
        <v>69</v>
      </c>
      <c r="H19" s="7">
        <v>5.4244212962962961E-3</v>
      </c>
      <c r="I19">
        <v>0.100000000000002</v>
      </c>
      <c r="J19">
        <v>0.93718039989471402</v>
      </c>
    </row>
    <row r="20" spans="2:10" x14ac:dyDescent="0.3">
      <c r="B20">
        <v>3</v>
      </c>
      <c r="C20">
        <v>4</v>
      </c>
      <c r="D20">
        <v>503750</v>
      </c>
      <c r="E20">
        <v>0.92753016948699896</v>
      </c>
      <c r="F20">
        <v>0.94236481189727705</v>
      </c>
      <c r="G20">
        <v>59</v>
      </c>
      <c r="H20" s="7">
        <v>9.5770254629629625E-3</v>
      </c>
      <c r="I20">
        <v>0.1000000085</v>
      </c>
      <c r="J20">
        <v>0.93973702192306496</v>
      </c>
    </row>
    <row r="21" spans="2:10" x14ac:dyDescent="0.3">
      <c r="B21">
        <v>3</v>
      </c>
      <c r="C21">
        <v>5</v>
      </c>
      <c r="D21">
        <v>741702</v>
      </c>
      <c r="E21">
        <v>0.92637652158737105</v>
      </c>
      <c r="F21">
        <v>0.940582275390625</v>
      </c>
      <c r="G21">
        <v>70</v>
      </c>
      <c r="H21" s="7">
        <v>1.670015046296296E-2</v>
      </c>
      <c r="I21">
        <v>0.59999999999999398</v>
      </c>
      <c r="J21">
        <v>0.93498903512954701</v>
      </c>
    </row>
    <row r="22" spans="2:10" x14ac:dyDescent="0.3">
      <c r="B22">
        <v>4</v>
      </c>
      <c r="C22">
        <v>1</v>
      </c>
      <c r="D22">
        <v>13990</v>
      </c>
      <c r="E22">
        <v>0.87184059619903498</v>
      </c>
      <c r="F22">
        <v>0.93048125505447299</v>
      </c>
      <c r="G22">
        <v>69</v>
      </c>
      <c r="H22" s="7">
        <v>1.68943287037037E-3</v>
      </c>
      <c r="I22">
        <v>0.100000005</v>
      </c>
      <c r="J22">
        <v>0.92330169677734297</v>
      </c>
    </row>
    <row r="23" spans="2:10" x14ac:dyDescent="0.3">
      <c r="B23">
        <v>4</v>
      </c>
      <c r="C23">
        <v>2</v>
      </c>
      <c r="D23">
        <v>52134</v>
      </c>
      <c r="E23">
        <v>0.927739918231964</v>
      </c>
      <c r="F23">
        <v>0.94295901060104304</v>
      </c>
      <c r="G23">
        <v>80</v>
      </c>
      <c r="H23" s="7">
        <v>4.065497685185185E-3</v>
      </c>
      <c r="I23">
        <v>0.10000022</v>
      </c>
      <c r="J23">
        <v>0.93937182426452603</v>
      </c>
    </row>
    <row r="24" spans="2:10" x14ac:dyDescent="0.3">
      <c r="B24">
        <v>4</v>
      </c>
      <c r="C24">
        <v>3</v>
      </c>
      <c r="D24">
        <v>177574</v>
      </c>
      <c r="E24">
        <v>0.92375457286834695</v>
      </c>
      <c r="F24">
        <v>0.94117647409438998</v>
      </c>
      <c r="G24">
        <v>65</v>
      </c>
      <c r="H24" s="7">
        <v>6.2054861111111104E-3</v>
      </c>
      <c r="I24">
        <v>9.999999999716E-2</v>
      </c>
      <c r="J24">
        <v>0.93279767036437899</v>
      </c>
    </row>
    <row r="25" spans="2:10" x14ac:dyDescent="0.3">
      <c r="B25">
        <v>4</v>
      </c>
      <c r="C25">
        <v>4</v>
      </c>
      <c r="D25">
        <v>625062</v>
      </c>
      <c r="E25">
        <v>0.92102777957916204</v>
      </c>
      <c r="F25">
        <v>0.93582886457443204</v>
      </c>
      <c r="G25">
        <v>78</v>
      </c>
      <c r="H25" s="7">
        <v>1.5741770833333332E-2</v>
      </c>
      <c r="I25">
        <v>0.40000000000000502</v>
      </c>
      <c r="J25">
        <v>0.92695397138595503</v>
      </c>
    </row>
    <row r="26" spans="2:10" x14ac:dyDescent="0.3">
      <c r="B26">
        <v>4</v>
      </c>
      <c r="C26">
        <v>5</v>
      </c>
      <c r="D26">
        <v>965542</v>
      </c>
      <c r="E26">
        <v>0.910749852657318</v>
      </c>
      <c r="F26">
        <v>0.92632204294204701</v>
      </c>
      <c r="G26">
        <v>65</v>
      </c>
      <c r="H26" s="7">
        <v>1.7242337962962963E-2</v>
      </c>
      <c r="I26">
        <v>9.9999999999997105E-2</v>
      </c>
      <c r="J26">
        <v>0.91855370998382502</v>
      </c>
    </row>
    <row r="27" spans="2:10" x14ac:dyDescent="0.3">
      <c r="B27">
        <v>5</v>
      </c>
      <c r="C27">
        <v>1</v>
      </c>
      <c r="D27">
        <v>15046</v>
      </c>
      <c r="E27">
        <v>0.86796015501022294</v>
      </c>
      <c r="F27">
        <v>0.92275696992874101</v>
      </c>
      <c r="G27">
        <v>50</v>
      </c>
      <c r="H27" s="7">
        <v>1.3139583333333334E-3</v>
      </c>
      <c r="I27">
        <v>0.20000000000000201</v>
      </c>
      <c r="J27">
        <v>0.92184078693389804</v>
      </c>
    </row>
    <row r="28" spans="2:10" x14ac:dyDescent="0.3">
      <c r="B28">
        <v>5</v>
      </c>
      <c r="C28">
        <v>2</v>
      </c>
      <c r="D28">
        <v>60422</v>
      </c>
      <c r="E28">
        <v>0.91934978961944502</v>
      </c>
      <c r="F28">
        <v>0.94295901060104304</v>
      </c>
      <c r="G28">
        <v>69</v>
      </c>
      <c r="H28" s="7">
        <v>4.014976851851852E-3</v>
      </c>
      <c r="I28">
        <v>0.100000000000001</v>
      </c>
      <c r="J28">
        <v>0.93864136934280396</v>
      </c>
    </row>
    <row r="29" spans="2:10" x14ac:dyDescent="0.3">
      <c r="B29">
        <v>5</v>
      </c>
      <c r="C29">
        <v>3</v>
      </c>
      <c r="D29">
        <v>212614</v>
      </c>
      <c r="E29">
        <v>0.91746199131011896</v>
      </c>
      <c r="F29">
        <v>0.93879973888397195</v>
      </c>
      <c r="G29">
        <v>71</v>
      </c>
      <c r="H29" s="7">
        <v>7.8269097222222212E-3</v>
      </c>
      <c r="I29">
        <v>0.20000000000000201</v>
      </c>
      <c r="J29">
        <v>0.92841488122939997</v>
      </c>
    </row>
    <row r="30" spans="2:10" x14ac:dyDescent="0.3">
      <c r="B30">
        <v>5</v>
      </c>
      <c r="C30">
        <v>4</v>
      </c>
      <c r="D30">
        <v>762758</v>
      </c>
      <c r="E30">
        <v>0.88872575759887695</v>
      </c>
      <c r="F30">
        <v>0.91978609561920099</v>
      </c>
      <c r="G30">
        <v>48</v>
      </c>
      <c r="H30" s="7">
        <v>1.1749780092592593E-2</v>
      </c>
      <c r="I30">
        <v>0.40000000000000502</v>
      </c>
      <c r="J30">
        <v>0.89043098688125599</v>
      </c>
    </row>
    <row r="31" spans="2:10" x14ac:dyDescent="0.3">
      <c r="B31">
        <v>5</v>
      </c>
      <c r="C31">
        <v>5</v>
      </c>
      <c r="D31">
        <v>1197574</v>
      </c>
      <c r="E31">
        <v>0.873518586158752</v>
      </c>
      <c r="F31">
        <v>0.90790253877639704</v>
      </c>
      <c r="G31">
        <v>66</v>
      </c>
      <c r="H31" s="7">
        <v>2.1672974537037037E-2</v>
      </c>
      <c r="I31">
        <v>2</v>
      </c>
      <c r="J31">
        <v>0.89700514078140203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3"/>
  <sheetViews>
    <sheetView topLeftCell="A19" workbookViewId="0">
      <selection activeCell="H18" sqref="H18"/>
    </sheetView>
  </sheetViews>
  <sheetFormatPr defaultRowHeight="14.4" x14ac:dyDescent="0.3"/>
  <cols>
    <col min="2" max="2" width="29.5546875" bestFit="1" customWidth="1"/>
  </cols>
  <sheetData>
    <row r="2" spans="2:6" ht="21" thickBot="1" x14ac:dyDescent="0.4">
      <c r="B2" s="3" t="s">
        <v>7</v>
      </c>
    </row>
    <row r="3" spans="2:6" ht="51" thickBot="1" x14ac:dyDescent="0.35">
      <c r="B3" s="1" t="s">
        <v>0</v>
      </c>
      <c r="C3" s="1" t="s">
        <v>10</v>
      </c>
      <c r="D3" s="1" t="s">
        <v>3</v>
      </c>
      <c r="E3" s="1" t="s">
        <v>4</v>
      </c>
      <c r="F3" s="1" t="s">
        <v>5</v>
      </c>
    </row>
    <row r="4" spans="2:6" ht="17.399999999999999" thickBot="1" x14ac:dyDescent="0.35">
      <c r="B4" s="2" t="s">
        <v>112</v>
      </c>
      <c r="C4" s="4">
        <v>513</v>
      </c>
      <c r="D4" s="4">
        <v>127</v>
      </c>
      <c r="E4" s="4">
        <f>ROUND(0.85*C4,1)</f>
        <v>436.1</v>
      </c>
      <c r="F4" s="4">
        <f>ROUND(0.15*C4,1)</f>
        <v>77</v>
      </c>
    </row>
    <row r="5" spans="2:6" ht="17.399999999999999" thickBot="1" x14ac:dyDescent="0.35">
      <c r="B5" s="2" t="s">
        <v>113</v>
      </c>
      <c r="C5" s="4">
        <v>217</v>
      </c>
      <c r="D5" s="4">
        <v>56</v>
      </c>
      <c r="E5" s="4">
        <f t="shared" ref="E5:E23" si="0">ROUND(0.85*C5,1)</f>
        <v>184.5</v>
      </c>
      <c r="F5" s="4">
        <f t="shared" ref="F5:F23" si="1">ROUND(0.15*C5,1)</f>
        <v>32.6</v>
      </c>
    </row>
    <row r="6" spans="2:6" ht="17.399999999999999" thickBot="1" x14ac:dyDescent="0.35">
      <c r="B6" s="2" t="s">
        <v>114</v>
      </c>
      <c r="C6" s="4">
        <v>323</v>
      </c>
      <c r="D6" s="4">
        <v>74</v>
      </c>
      <c r="E6" s="4">
        <f t="shared" si="0"/>
        <v>274.60000000000002</v>
      </c>
      <c r="F6" s="4">
        <f t="shared" si="1"/>
        <v>48.5</v>
      </c>
    </row>
    <row r="7" spans="2:6" ht="17.399999999999999" thickBot="1" x14ac:dyDescent="0.35">
      <c r="B7" s="2" t="s">
        <v>115</v>
      </c>
      <c r="C7" s="4">
        <v>697</v>
      </c>
      <c r="D7" s="4">
        <v>172</v>
      </c>
      <c r="E7" s="4">
        <f t="shared" si="0"/>
        <v>592.5</v>
      </c>
      <c r="F7" s="4">
        <f t="shared" si="1"/>
        <v>104.6</v>
      </c>
    </row>
    <row r="8" spans="2:6" ht="17.399999999999999" thickBot="1" x14ac:dyDescent="0.35">
      <c r="B8" s="2" t="s">
        <v>116</v>
      </c>
      <c r="C8" s="4">
        <v>921</v>
      </c>
      <c r="D8" s="4">
        <v>227</v>
      </c>
      <c r="E8" s="4">
        <f t="shared" si="0"/>
        <v>782.9</v>
      </c>
      <c r="F8" s="4">
        <f t="shared" si="1"/>
        <v>138.19999999999999</v>
      </c>
    </row>
    <row r="9" spans="2:6" ht="17.399999999999999" thickBot="1" x14ac:dyDescent="0.35">
      <c r="B9" s="2" t="s">
        <v>117</v>
      </c>
      <c r="C9" s="4">
        <v>303</v>
      </c>
      <c r="D9" s="4">
        <v>77</v>
      </c>
      <c r="E9" s="4">
        <f t="shared" si="0"/>
        <v>257.60000000000002</v>
      </c>
      <c r="F9" s="4">
        <f t="shared" si="1"/>
        <v>45.5</v>
      </c>
    </row>
    <row r="10" spans="2:6" ht="17.399999999999999" thickBot="1" x14ac:dyDescent="0.35">
      <c r="B10" s="2" t="s">
        <v>118</v>
      </c>
      <c r="C10" s="4">
        <v>235</v>
      </c>
      <c r="D10" s="4">
        <v>55</v>
      </c>
      <c r="E10" s="4">
        <f t="shared" si="0"/>
        <v>199.8</v>
      </c>
      <c r="F10" s="4">
        <f t="shared" si="1"/>
        <v>35.299999999999997</v>
      </c>
    </row>
    <row r="11" spans="2:6" ht="17.399999999999999" thickBot="1" x14ac:dyDescent="0.35">
      <c r="B11" s="2" t="s">
        <v>119</v>
      </c>
      <c r="C11" s="4">
        <v>969</v>
      </c>
      <c r="D11" s="4">
        <v>235</v>
      </c>
      <c r="E11" s="4">
        <f t="shared" si="0"/>
        <v>823.7</v>
      </c>
      <c r="F11" s="4">
        <f t="shared" si="1"/>
        <v>145.4</v>
      </c>
    </row>
    <row r="12" spans="2:6" ht="17.399999999999999" thickBot="1" x14ac:dyDescent="0.35">
      <c r="B12" s="2" t="s">
        <v>120</v>
      </c>
      <c r="C12" s="4">
        <v>448</v>
      </c>
      <c r="D12" s="4">
        <v>105</v>
      </c>
      <c r="E12" s="4">
        <f t="shared" si="0"/>
        <v>380.8</v>
      </c>
      <c r="F12" s="4">
        <f t="shared" si="1"/>
        <v>67.2</v>
      </c>
    </row>
    <row r="13" spans="2:6" ht="17.399999999999999" thickBot="1" x14ac:dyDescent="0.35">
      <c r="B13" s="2" t="s">
        <v>121</v>
      </c>
      <c r="C13" s="4">
        <v>573</v>
      </c>
      <c r="D13" s="4">
        <v>147</v>
      </c>
      <c r="E13" s="4">
        <f t="shared" si="0"/>
        <v>487.1</v>
      </c>
      <c r="F13" s="4">
        <f t="shared" si="1"/>
        <v>86</v>
      </c>
    </row>
    <row r="14" spans="2:6" ht="17.399999999999999" thickBot="1" x14ac:dyDescent="0.35">
      <c r="B14" s="2" t="s">
        <v>122</v>
      </c>
      <c r="C14" s="4">
        <v>612</v>
      </c>
      <c r="D14" s="4">
        <v>157</v>
      </c>
      <c r="E14" s="4">
        <f t="shared" si="0"/>
        <v>520.20000000000005</v>
      </c>
      <c r="F14" s="4">
        <f t="shared" si="1"/>
        <v>91.8</v>
      </c>
    </row>
    <row r="15" spans="2:6" ht="17.399999999999999" thickBot="1" x14ac:dyDescent="0.35">
      <c r="B15" s="2" t="s">
        <v>123</v>
      </c>
      <c r="C15" s="4">
        <v>256</v>
      </c>
      <c r="D15" s="4">
        <v>69</v>
      </c>
      <c r="E15" s="4">
        <f t="shared" si="0"/>
        <v>217.6</v>
      </c>
      <c r="F15" s="4">
        <f t="shared" si="1"/>
        <v>38.4</v>
      </c>
    </row>
    <row r="16" spans="2:6" ht="17.399999999999999" thickBot="1" x14ac:dyDescent="0.35">
      <c r="B16" s="2" t="s">
        <v>124</v>
      </c>
      <c r="C16" s="4">
        <v>303</v>
      </c>
      <c r="D16" s="4">
        <v>68</v>
      </c>
      <c r="E16" s="4">
        <f t="shared" si="0"/>
        <v>257.60000000000002</v>
      </c>
      <c r="F16" s="4">
        <f t="shared" si="1"/>
        <v>45.5</v>
      </c>
    </row>
    <row r="17" spans="2:6" ht="17.399999999999999" thickBot="1" x14ac:dyDescent="0.35">
      <c r="B17" s="2" t="s">
        <v>125</v>
      </c>
      <c r="C17" s="4">
        <v>747</v>
      </c>
      <c r="D17" s="4">
        <v>173</v>
      </c>
      <c r="E17" s="4">
        <f t="shared" si="0"/>
        <v>635</v>
      </c>
      <c r="F17" s="4">
        <f t="shared" si="1"/>
        <v>112.1</v>
      </c>
    </row>
    <row r="18" spans="2:6" ht="17.399999999999999" thickBot="1" x14ac:dyDescent="0.35">
      <c r="B18" s="2" t="s">
        <v>126</v>
      </c>
      <c r="C18" s="4">
        <v>716</v>
      </c>
      <c r="D18" s="4">
        <v>166</v>
      </c>
      <c r="E18" s="4">
        <f t="shared" si="0"/>
        <v>608.6</v>
      </c>
      <c r="F18" s="4">
        <f t="shared" si="1"/>
        <v>107.4</v>
      </c>
    </row>
    <row r="19" spans="2:6" ht="17.399999999999999" thickBot="1" x14ac:dyDescent="0.35">
      <c r="B19" s="2" t="s">
        <v>127</v>
      </c>
      <c r="C19" s="4">
        <v>1310</v>
      </c>
      <c r="D19" s="4">
        <v>329</v>
      </c>
      <c r="E19" s="4">
        <f t="shared" si="0"/>
        <v>1113.5</v>
      </c>
      <c r="F19" s="4">
        <f t="shared" si="1"/>
        <v>196.5</v>
      </c>
    </row>
    <row r="20" spans="2:6" ht="17.399999999999999" thickBot="1" x14ac:dyDescent="0.35">
      <c r="B20" s="2" t="s">
        <v>128</v>
      </c>
      <c r="C20" s="4">
        <v>549</v>
      </c>
      <c r="D20" s="4">
        <v>128</v>
      </c>
      <c r="E20" s="4">
        <f t="shared" si="0"/>
        <v>466.7</v>
      </c>
      <c r="F20" s="4">
        <f t="shared" si="1"/>
        <v>82.4</v>
      </c>
    </row>
    <row r="21" spans="2:6" ht="17.399999999999999" thickBot="1" x14ac:dyDescent="0.35">
      <c r="B21" s="2" t="s">
        <v>129</v>
      </c>
      <c r="C21" s="4">
        <v>285</v>
      </c>
      <c r="D21" s="4">
        <v>69</v>
      </c>
      <c r="E21" s="4">
        <f t="shared" si="0"/>
        <v>242.3</v>
      </c>
      <c r="F21" s="4">
        <f t="shared" si="1"/>
        <v>42.8</v>
      </c>
    </row>
    <row r="22" spans="2:6" ht="17.399999999999999" thickBot="1" x14ac:dyDescent="0.35">
      <c r="B22" s="2" t="s">
        <v>130</v>
      </c>
      <c r="C22" s="4">
        <v>355</v>
      </c>
      <c r="D22" s="4">
        <v>85</v>
      </c>
      <c r="E22" s="4">
        <f t="shared" si="0"/>
        <v>301.8</v>
      </c>
      <c r="F22" s="4">
        <f t="shared" si="1"/>
        <v>53.3</v>
      </c>
    </row>
    <row r="23" spans="2:6" ht="17.399999999999999" thickBot="1" x14ac:dyDescent="0.35">
      <c r="B23" s="2" t="s">
        <v>131</v>
      </c>
      <c r="C23" s="4">
        <v>886</v>
      </c>
      <c r="D23" s="4">
        <v>219</v>
      </c>
      <c r="E23" s="4">
        <f t="shared" si="0"/>
        <v>753.1</v>
      </c>
      <c r="F23" s="4">
        <f t="shared" si="1"/>
        <v>132.9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workbookViewId="0">
      <selection activeCell="F18" sqref="F18"/>
    </sheetView>
  </sheetViews>
  <sheetFormatPr defaultRowHeight="14.4" x14ac:dyDescent="0.3"/>
  <cols>
    <col min="2" max="2" width="35.77734375" bestFit="1" customWidth="1"/>
  </cols>
  <sheetData>
    <row r="2" spans="2:6" ht="21" thickBot="1" x14ac:dyDescent="0.4">
      <c r="B2" s="3" t="s">
        <v>7</v>
      </c>
    </row>
    <row r="3" spans="2:6" ht="51" thickBot="1" x14ac:dyDescent="0.35">
      <c r="B3" s="1" t="s">
        <v>0</v>
      </c>
      <c r="C3" s="1" t="s">
        <v>10</v>
      </c>
      <c r="D3" s="1" t="s">
        <v>3</v>
      </c>
      <c r="E3" s="1" t="s">
        <v>4</v>
      </c>
      <c r="F3" s="1" t="s">
        <v>5</v>
      </c>
    </row>
    <row r="4" spans="2:6" ht="17.399999999999999" thickBot="1" x14ac:dyDescent="0.35">
      <c r="B4" s="1" t="s">
        <v>132</v>
      </c>
      <c r="C4" s="4">
        <v>730</v>
      </c>
      <c r="D4" s="4">
        <v>183</v>
      </c>
      <c r="E4" s="4">
        <f>ROUND(0.85*C4,1)</f>
        <v>620.5</v>
      </c>
      <c r="F4" s="4">
        <f>ROUND(0.15*C4,1)</f>
        <v>109.5</v>
      </c>
    </row>
    <row r="5" spans="2:6" ht="17.399999999999999" thickBot="1" x14ac:dyDescent="0.35">
      <c r="B5" s="1" t="s">
        <v>133</v>
      </c>
      <c r="C5" s="4">
        <v>1020</v>
      </c>
      <c r="D5" s="4">
        <v>246</v>
      </c>
      <c r="E5" s="4">
        <f t="shared" ref="E5:E9" si="0">ROUND(0.85*C5,1)</f>
        <v>867</v>
      </c>
      <c r="F5" s="4">
        <f t="shared" ref="F5:F9" si="1">ROUND(0.15*C5,1)</f>
        <v>153</v>
      </c>
    </row>
    <row r="6" spans="2:6" ht="17.399999999999999" thickBot="1" x14ac:dyDescent="0.35">
      <c r="B6" s="1" t="s">
        <v>134</v>
      </c>
      <c r="C6" s="4">
        <v>2428</v>
      </c>
      <c r="D6" s="4">
        <v>594</v>
      </c>
      <c r="E6" s="4">
        <f t="shared" si="0"/>
        <v>2063.8000000000002</v>
      </c>
      <c r="F6" s="4">
        <f t="shared" si="1"/>
        <v>364.2</v>
      </c>
    </row>
    <row r="7" spans="2:6" ht="17.399999999999999" thickBot="1" x14ac:dyDescent="0.35">
      <c r="B7" s="1" t="s">
        <v>135</v>
      </c>
      <c r="C7" s="4">
        <v>2192</v>
      </c>
      <c r="D7" s="4">
        <v>546</v>
      </c>
      <c r="E7" s="4">
        <f t="shared" si="0"/>
        <v>1863.2</v>
      </c>
      <c r="F7" s="4">
        <f t="shared" si="1"/>
        <v>328.8</v>
      </c>
    </row>
    <row r="8" spans="2:6" ht="17.399999999999999" thickBot="1" x14ac:dyDescent="0.35">
      <c r="B8" s="1" t="s">
        <v>136</v>
      </c>
      <c r="C8" s="4">
        <v>3322</v>
      </c>
      <c r="D8" s="4">
        <v>796</v>
      </c>
      <c r="E8" s="4">
        <f t="shared" si="0"/>
        <v>2823.7</v>
      </c>
      <c r="F8" s="4">
        <f t="shared" si="1"/>
        <v>498.3</v>
      </c>
    </row>
    <row r="9" spans="2:6" ht="17.399999999999999" thickBot="1" x14ac:dyDescent="0.35">
      <c r="B9" s="1" t="s">
        <v>137</v>
      </c>
      <c r="C9" s="4">
        <v>1526</v>
      </c>
      <c r="D9" s="4">
        <v>373</v>
      </c>
      <c r="E9" s="4">
        <f t="shared" si="0"/>
        <v>1297.0999999999999</v>
      </c>
      <c r="F9" s="4">
        <f t="shared" si="1"/>
        <v>228.9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"/>
  <sheetViews>
    <sheetView tabSelected="1" workbookViewId="0">
      <selection activeCell="D15" sqref="D15"/>
    </sheetView>
  </sheetViews>
  <sheetFormatPr defaultRowHeight="14.4" x14ac:dyDescent="0.3"/>
  <sheetData>
    <row r="2" spans="2:9" x14ac:dyDescent="0.3">
      <c r="B2" s="11" t="s">
        <v>142</v>
      </c>
      <c r="E2" s="11" t="s">
        <v>143</v>
      </c>
      <c r="H2" s="11" t="s">
        <v>144</v>
      </c>
    </row>
    <row r="3" spans="2:9" x14ac:dyDescent="0.3">
      <c r="B3" s="11" t="s">
        <v>139</v>
      </c>
      <c r="E3" s="11" t="s">
        <v>139</v>
      </c>
      <c r="H3" s="11" t="s">
        <v>139</v>
      </c>
    </row>
    <row r="4" spans="2:9" x14ac:dyDescent="0.3">
      <c r="B4">
        <v>1</v>
      </c>
      <c r="C4" s="12">
        <v>0.84477999999999998</v>
      </c>
      <c r="E4">
        <v>1</v>
      </c>
      <c r="F4" s="12">
        <v>0.91454000000000002</v>
      </c>
      <c r="H4">
        <v>1</v>
      </c>
      <c r="I4" s="12">
        <v>0.93974000000000002</v>
      </c>
    </row>
    <row r="5" spans="2:9" x14ac:dyDescent="0.3">
      <c r="B5">
        <v>2</v>
      </c>
      <c r="C5" s="12">
        <v>0.86158000000000001</v>
      </c>
      <c r="E5">
        <v>2</v>
      </c>
      <c r="F5" s="12">
        <v>0.91052</v>
      </c>
      <c r="H5">
        <v>2</v>
      </c>
      <c r="I5" s="12">
        <v>0.94521999999999995</v>
      </c>
    </row>
    <row r="6" spans="2:9" x14ac:dyDescent="0.3">
      <c r="B6">
        <v>3</v>
      </c>
      <c r="C6" s="12">
        <v>0.85719999999999996</v>
      </c>
      <c r="E6">
        <v>3</v>
      </c>
      <c r="F6" s="12">
        <v>0.91854999999999998</v>
      </c>
      <c r="H6">
        <v>3</v>
      </c>
      <c r="I6" s="12">
        <v>0.94557999999999998</v>
      </c>
    </row>
    <row r="7" spans="2:9" x14ac:dyDescent="0.3">
      <c r="B7">
        <v>4</v>
      </c>
      <c r="C7" s="12">
        <v>0.84879000000000004</v>
      </c>
      <c r="E7">
        <v>4</v>
      </c>
      <c r="F7" s="12">
        <v>0.91563000000000005</v>
      </c>
      <c r="H7">
        <v>4</v>
      </c>
      <c r="I7" s="12">
        <v>0.94266000000000005</v>
      </c>
    </row>
    <row r="8" spans="2:9" x14ac:dyDescent="0.3">
      <c r="B8">
        <v>5</v>
      </c>
      <c r="C8" s="12">
        <v>0.85135000000000005</v>
      </c>
      <c r="E8">
        <v>5</v>
      </c>
      <c r="F8" s="12">
        <v>0.91964999999999997</v>
      </c>
      <c r="H8">
        <v>5</v>
      </c>
      <c r="I8" s="12">
        <v>0.94266000000000005</v>
      </c>
    </row>
    <row r="9" spans="2:9" x14ac:dyDescent="0.3">
      <c r="B9" t="s">
        <v>140</v>
      </c>
      <c r="C9" s="13">
        <f xml:space="preserve"> AVERAGE(C4:C8)</f>
        <v>0.85274000000000005</v>
      </c>
      <c r="E9" t="s">
        <v>140</v>
      </c>
      <c r="F9" s="13">
        <f xml:space="preserve"> AVERAGE(F4:F8)</f>
        <v>0.91577800000000009</v>
      </c>
      <c r="H9" t="s">
        <v>140</v>
      </c>
      <c r="I9" s="13">
        <f xml:space="preserve"> AVERAGE(I4:I8)</f>
        <v>0.94317200000000001</v>
      </c>
    </row>
    <row r="10" spans="2:9" x14ac:dyDescent="0.3">
      <c r="B10" t="s">
        <v>141</v>
      </c>
      <c r="C10" s="13">
        <f>STDEV(C4:C8 )</f>
        <v>6.688299484921406E-3</v>
      </c>
      <c r="E10" t="s">
        <v>141</v>
      </c>
      <c r="F10" s="13">
        <f>STDEV(F4:F8 )</f>
        <v>3.6013011537498361E-3</v>
      </c>
      <c r="H10" t="s">
        <v>141</v>
      </c>
      <c r="I10" s="13">
        <f>STDEV(I4:I8 )</f>
        <v>2.3609150768292911E-3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"/>
  <sheetViews>
    <sheetView workbookViewId="0">
      <selection activeCell="D16" sqref="D16"/>
    </sheetView>
  </sheetViews>
  <sheetFormatPr defaultRowHeight="14.4" x14ac:dyDescent="0.3"/>
  <sheetData>
    <row r="2" spans="2:9" x14ac:dyDescent="0.3">
      <c r="B2" s="11" t="s">
        <v>142</v>
      </c>
      <c r="E2" s="11" t="s">
        <v>143</v>
      </c>
      <c r="H2" s="11" t="s">
        <v>144</v>
      </c>
    </row>
    <row r="3" spans="2:9" x14ac:dyDescent="0.3">
      <c r="B3" s="11" t="s">
        <v>139</v>
      </c>
      <c r="E3" s="11" t="s">
        <v>139</v>
      </c>
      <c r="H3" s="11" t="s">
        <v>139</v>
      </c>
    </row>
    <row r="4" spans="2:9" x14ac:dyDescent="0.3">
      <c r="B4">
        <v>1</v>
      </c>
      <c r="C4" s="12">
        <v>0.88275999999999999</v>
      </c>
      <c r="E4">
        <v>1</v>
      </c>
      <c r="F4" s="12">
        <v>0.92586000000000002</v>
      </c>
      <c r="H4">
        <v>1</v>
      </c>
      <c r="I4" s="12">
        <v>0.9496</v>
      </c>
    </row>
    <row r="5" spans="2:9" x14ac:dyDescent="0.3">
      <c r="B5">
        <v>2</v>
      </c>
      <c r="C5" s="12">
        <v>0.88202999999999998</v>
      </c>
      <c r="E5">
        <v>2</v>
      </c>
      <c r="F5" s="12">
        <v>0.93389</v>
      </c>
      <c r="H5">
        <v>2</v>
      </c>
      <c r="I5" s="12">
        <v>0.9496</v>
      </c>
    </row>
    <row r="6" spans="2:9" x14ac:dyDescent="0.3">
      <c r="B6">
        <v>3</v>
      </c>
      <c r="C6" s="12">
        <v>0.89334999999999998</v>
      </c>
      <c r="E6">
        <v>3</v>
      </c>
      <c r="F6" s="12">
        <v>0.92622000000000004</v>
      </c>
      <c r="H6">
        <v>3</v>
      </c>
      <c r="I6" s="12">
        <v>0.95069000000000004</v>
      </c>
    </row>
    <row r="7" spans="2:9" x14ac:dyDescent="0.3">
      <c r="B7">
        <v>4</v>
      </c>
      <c r="C7" s="12">
        <v>0.87946999999999997</v>
      </c>
      <c r="E7">
        <v>4</v>
      </c>
      <c r="F7" s="12">
        <v>0.92915000000000003</v>
      </c>
      <c r="H7">
        <v>4</v>
      </c>
      <c r="I7" s="12">
        <v>0.95179000000000002</v>
      </c>
    </row>
    <row r="8" spans="2:9" x14ac:dyDescent="0.3">
      <c r="B8">
        <v>5</v>
      </c>
      <c r="C8" s="12">
        <v>0.88897000000000004</v>
      </c>
      <c r="E8">
        <v>5</v>
      </c>
      <c r="F8" s="12">
        <v>0.92915000000000003</v>
      </c>
      <c r="H8">
        <v>5</v>
      </c>
      <c r="I8" s="12">
        <v>0.95142000000000004</v>
      </c>
    </row>
    <row r="9" spans="2:9" x14ac:dyDescent="0.3">
      <c r="B9" t="s">
        <v>140</v>
      </c>
      <c r="C9" s="13">
        <f xml:space="preserve"> AVERAGE(C4:C8)</f>
        <v>0.88531599999999988</v>
      </c>
      <c r="E9" t="s">
        <v>140</v>
      </c>
      <c r="F9" s="13">
        <f xml:space="preserve"> AVERAGE(F4:F8)</f>
        <v>0.92885399999999996</v>
      </c>
      <c r="H9" t="s">
        <v>140</v>
      </c>
      <c r="I9" s="13">
        <f xml:space="preserve"> AVERAGE(I4:I8)</f>
        <v>0.95062000000000002</v>
      </c>
    </row>
    <row r="10" spans="2:9" x14ac:dyDescent="0.3">
      <c r="B10" t="s">
        <v>141</v>
      </c>
      <c r="C10" s="13">
        <f>STDEV(C4:C8 )</f>
        <v>5.6877833995327299E-3</v>
      </c>
      <c r="E10" t="s">
        <v>141</v>
      </c>
      <c r="F10" s="13">
        <f>STDEV(F4:F8 )</f>
        <v>3.218637910669655E-3</v>
      </c>
      <c r="H10" t="s">
        <v>141</v>
      </c>
      <c r="I10" s="13">
        <f>STDEV(I4:I8 )</f>
        <v>1.0117558994144947E-3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A6" sqref="A6:I10"/>
    </sheetView>
  </sheetViews>
  <sheetFormatPr defaultRowHeight="14.4" x14ac:dyDescent="0.3"/>
  <cols>
    <col min="1" max="1" width="7.77734375" customWidth="1"/>
    <col min="2" max="2" width="10.88671875" bestFit="1" customWidth="1"/>
    <col min="3" max="3" width="11.88671875" bestFit="1" customWidth="1"/>
    <col min="4" max="4" width="12" bestFit="1" customWidth="1"/>
    <col min="5" max="5" width="11.6640625" customWidth="1"/>
    <col min="6" max="6" width="6" bestFit="1" customWidth="1"/>
    <col min="7" max="7" width="10" bestFit="1" customWidth="1"/>
    <col min="8" max="8" width="10.33203125" bestFit="1" customWidth="1"/>
    <col min="9" max="9" width="12" bestFit="1" customWidth="1"/>
  </cols>
  <sheetData>
    <row r="1" spans="1:9" x14ac:dyDescent="0.3">
      <c r="A1" t="s">
        <v>18</v>
      </c>
      <c r="C1">
        <v>9535</v>
      </c>
      <c r="E1" t="s">
        <v>23</v>
      </c>
    </row>
    <row r="2" spans="1:9" x14ac:dyDescent="0.3">
      <c r="A2" t="s">
        <v>19</v>
      </c>
      <c r="C2">
        <v>1683</v>
      </c>
      <c r="E2" t="s">
        <v>25</v>
      </c>
    </row>
    <row r="3" spans="1:9" x14ac:dyDescent="0.3">
      <c r="A3" t="s">
        <v>20</v>
      </c>
      <c r="C3">
        <v>2738</v>
      </c>
      <c r="E3" t="s">
        <v>26</v>
      </c>
    </row>
    <row r="6" spans="1:9" x14ac:dyDescent="0.3">
      <c r="B6" t="s">
        <v>14</v>
      </c>
      <c r="C6" t="s">
        <v>17</v>
      </c>
      <c r="D6" t="s">
        <v>12</v>
      </c>
      <c r="E6" t="s">
        <v>13</v>
      </c>
      <c r="F6" t="s">
        <v>11</v>
      </c>
      <c r="G6" t="s">
        <v>138</v>
      </c>
      <c r="H6" t="s">
        <v>15</v>
      </c>
      <c r="I6" t="s">
        <v>16</v>
      </c>
    </row>
    <row r="7" spans="1:9" x14ac:dyDescent="0.3">
      <c r="B7">
        <v>1</v>
      </c>
      <c r="C7">
        <v>7570</v>
      </c>
      <c r="D7">
        <v>0.78217095136642401</v>
      </c>
      <c r="E7">
        <v>0.79679143428802401</v>
      </c>
      <c r="F7">
        <v>80</v>
      </c>
      <c r="G7" s="7">
        <v>7.175925925925927E-4</v>
      </c>
      <c r="H7">
        <v>2.4</v>
      </c>
      <c r="I7">
        <v>0.81592404842376698</v>
      </c>
    </row>
    <row r="8" spans="1:9" x14ac:dyDescent="0.3">
      <c r="B8">
        <v>2</v>
      </c>
      <c r="C8">
        <v>21138</v>
      </c>
      <c r="D8">
        <v>0.79727321863174405</v>
      </c>
      <c r="E8">
        <v>0.82947117090225198</v>
      </c>
      <c r="F8">
        <v>80</v>
      </c>
      <c r="G8" s="7">
        <v>7.7659722222222225E-4</v>
      </c>
      <c r="H8">
        <v>0.19999999999999499</v>
      </c>
      <c r="I8">
        <v>0.84842950105667103</v>
      </c>
    </row>
    <row r="9" spans="1:9" x14ac:dyDescent="0.3">
      <c r="B9">
        <v>3</v>
      </c>
      <c r="C9">
        <v>37650</v>
      </c>
      <c r="D9">
        <v>0.79674881696701005</v>
      </c>
      <c r="E9">
        <v>0.84432560205459595</v>
      </c>
      <c r="F9">
        <v>80</v>
      </c>
      <c r="G9" s="7">
        <v>9.231481481481482E-4</v>
      </c>
      <c r="H9">
        <v>0.5</v>
      </c>
      <c r="I9">
        <v>0.85682982206344604</v>
      </c>
    </row>
    <row r="10" spans="1:9" s="9" customFormat="1" x14ac:dyDescent="0.3">
      <c r="B10" s="9">
        <v>4</v>
      </c>
      <c r="C10" s="9">
        <v>81170</v>
      </c>
      <c r="D10" s="9">
        <v>0.79307812452316195</v>
      </c>
      <c r="E10" s="9">
        <v>0.83897799253463701</v>
      </c>
      <c r="F10" s="9">
        <v>75</v>
      </c>
      <c r="G10" s="10">
        <v>1.1726273148148149E-3</v>
      </c>
      <c r="H10" s="9">
        <v>0.79999999999999705</v>
      </c>
      <c r="I10" s="9">
        <v>0.85281229019164995</v>
      </c>
    </row>
    <row r="11" spans="1:9" s="6" customFormat="1" x14ac:dyDescent="0.3">
      <c r="B11" s="6">
        <v>5</v>
      </c>
      <c r="C11" s="6">
        <v>150013</v>
      </c>
      <c r="D11" s="6">
        <v>0.80167800188064497</v>
      </c>
      <c r="E11" s="6">
        <v>0.84551393985748202</v>
      </c>
      <c r="F11" s="6">
        <v>80</v>
      </c>
      <c r="G11" s="8">
        <v>1.8584259259259259E-3</v>
      </c>
      <c r="H11" s="6">
        <v>0.60000000000000098</v>
      </c>
      <c r="I11" s="6">
        <v>0.85098612308502097</v>
      </c>
    </row>
    <row r="12" spans="1:9" x14ac:dyDescent="0.3">
      <c r="B12">
        <v>6</v>
      </c>
      <c r="C12">
        <v>172827</v>
      </c>
      <c r="D12">
        <v>0.77608811855316095</v>
      </c>
      <c r="E12">
        <v>0.82471776008605902</v>
      </c>
      <c r="F12" s="6">
        <v>80</v>
      </c>
      <c r="G12" s="7">
        <v>1.895289351851852E-3</v>
      </c>
      <c r="H12">
        <v>0.89999999999999802</v>
      </c>
      <c r="I12">
        <v>0.82980275154113703</v>
      </c>
    </row>
    <row r="13" spans="1:9" x14ac:dyDescent="0.3">
      <c r="B13">
        <v>7</v>
      </c>
      <c r="C13">
        <v>189339</v>
      </c>
      <c r="D13">
        <v>0.72910332679748502</v>
      </c>
      <c r="E13">
        <v>0.79203802347183205</v>
      </c>
      <c r="F13" s="6">
        <v>80</v>
      </c>
      <c r="G13" s="7">
        <v>1.8503935185185184E-3</v>
      </c>
      <c r="H13">
        <v>0.2000000092</v>
      </c>
      <c r="I13">
        <v>0.79875820875167802</v>
      </c>
    </row>
    <row r="14" spans="1:9" x14ac:dyDescent="0.3">
      <c r="B14">
        <v>8</v>
      </c>
      <c r="C14">
        <v>192347</v>
      </c>
      <c r="D14">
        <v>0.71347665786743097</v>
      </c>
      <c r="E14">
        <v>0.78015446662902799</v>
      </c>
      <c r="F14" s="6">
        <v>80</v>
      </c>
      <c r="G14" s="7">
        <v>2.2208796296296295E-3</v>
      </c>
      <c r="H14">
        <v>0.20000000000000201</v>
      </c>
      <c r="I14">
        <v>0.795471131801605</v>
      </c>
    </row>
    <row r="15" spans="1:9" x14ac:dyDescent="0.3">
      <c r="B15">
        <v>9</v>
      </c>
      <c r="C15">
        <v>196507</v>
      </c>
      <c r="D15">
        <v>0.66565287113189697</v>
      </c>
      <c r="E15">
        <v>0.74390965700149503</v>
      </c>
      <c r="F15" s="6">
        <v>80</v>
      </c>
      <c r="G15" s="7">
        <v>1.9444444444444442E-3</v>
      </c>
      <c r="H15">
        <v>1.6</v>
      </c>
      <c r="I15">
        <v>0.75712198019027699</v>
      </c>
    </row>
    <row r="16" spans="1:9" x14ac:dyDescent="0.3">
      <c r="B16">
        <v>10</v>
      </c>
      <c r="C16">
        <v>200667</v>
      </c>
      <c r="D16">
        <v>0.58657574653625399</v>
      </c>
      <c r="E16">
        <v>0.65894234180450395</v>
      </c>
      <c r="F16" s="6">
        <v>80</v>
      </c>
      <c r="G16" s="7">
        <v>1.9453703703703705E-3</v>
      </c>
      <c r="H16">
        <v>1.5999999999999901</v>
      </c>
      <c r="I16">
        <v>0.67494523525238004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N14" sqref="N14"/>
    </sheetView>
  </sheetViews>
  <sheetFormatPr defaultRowHeight="14.4" x14ac:dyDescent="0.3"/>
  <cols>
    <col min="1" max="1" width="7.77734375" customWidth="1"/>
    <col min="2" max="2" width="12.6640625" bestFit="1" customWidth="1"/>
    <col min="3" max="3" width="16.77734375" bestFit="1" customWidth="1"/>
    <col min="4" max="4" width="16.21875" bestFit="1" customWidth="1"/>
    <col min="5" max="6" width="12" bestFit="1" customWidth="1"/>
    <col min="7" max="7" width="6" bestFit="1" customWidth="1"/>
    <col min="8" max="8" width="10" bestFit="1" customWidth="1"/>
    <col min="9" max="9" width="10.33203125" bestFit="1" customWidth="1"/>
    <col min="10" max="10" width="12" bestFit="1" customWidth="1"/>
  </cols>
  <sheetData>
    <row r="1" spans="1:10" x14ac:dyDescent="0.3">
      <c r="A1" t="s">
        <v>18</v>
      </c>
      <c r="C1">
        <v>9535</v>
      </c>
      <c r="E1" t="s">
        <v>27</v>
      </c>
      <c r="I1" t="s">
        <v>28</v>
      </c>
    </row>
    <row r="2" spans="1:10" x14ac:dyDescent="0.3">
      <c r="A2" t="s">
        <v>19</v>
      </c>
      <c r="C2">
        <v>1683</v>
      </c>
      <c r="E2" t="s">
        <v>24</v>
      </c>
      <c r="I2" t="s">
        <v>29</v>
      </c>
    </row>
    <row r="3" spans="1:10" x14ac:dyDescent="0.3">
      <c r="A3" t="s">
        <v>20</v>
      </c>
      <c r="C3">
        <v>2738</v>
      </c>
      <c r="E3" t="s">
        <v>25</v>
      </c>
    </row>
    <row r="6" spans="1:10" x14ac:dyDescent="0.3">
      <c r="B6" t="s">
        <v>21</v>
      </c>
      <c r="C6" t="s">
        <v>22</v>
      </c>
      <c r="D6" t="s">
        <v>17</v>
      </c>
      <c r="E6" t="s">
        <v>12</v>
      </c>
      <c r="F6" t="s">
        <v>13</v>
      </c>
      <c r="G6" t="s">
        <v>11</v>
      </c>
      <c r="H6" t="s">
        <v>138</v>
      </c>
      <c r="I6" t="s">
        <v>15</v>
      </c>
      <c r="J6" t="s">
        <v>16</v>
      </c>
    </row>
    <row r="7" spans="1:10" x14ac:dyDescent="0.3">
      <c r="B7">
        <v>1</v>
      </c>
      <c r="C7">
        <v>1</v>
      </c>
      <c r="D7">
        <v>40338</v>
      </c>
      <c r="E7">
        <v>0.734347164630889</v>
      </c>
      <c r="F7">
        <v>0.81045752763748102</v>
      </c>
      <c r="G7">
        <v>80</v>
      </c>
      <c r="H7" s="7">
        <v>1.4066087962962964E-3</v>
      </c>
      <c r="I7">
        <v>1.5</v>
      </c>
      <c r="J7">
        <v>0.83053320646286</v>
      </c>
    </row>
    <row r="8" spans="1:10" s="6" customFormat="1" x14ac:dyDescent="0.3">
      <c r="B8" s="6">
        <v>1</v>
      </c>
      <c r="C8" s="6">
        <v>2</v>
      </c>
      <c r="D8" s="6">
        <v>81362</v>
      </c>
      <c r="E8">
        <v>0.80409020185470503</v>
      </c>
      <c r="F8">
        <v>0.85145574808120705</v>
      </c>
      <c r="G8">
        <v>80</v>
      </c>
      <c r="H8" s="7">
        <v>2.4533101851851855E-3</v>
      </c>
      <c r="I8">
        <v>0.80000000000000404</v>
      </c>
      <c r="J8">
        <v>0.87216949462890603</v>
      </c>
    </row>
    <row r="9" spans="1:10" s="9" customFormat="1" x14ac:dyDescent="0.3">
      <c r="B9" s="9">
        <v>1</v>
      </c>
      <c r="C9" s="9">
        <v>3</v>
      </c>
      <c r="D9" s="9">
        <v>175698</v>
      </c>
      <c r="E9" s="9">
        <v>0.83859467506408603</v>
      </c>
      <c r="F9" s="9">
        <v>0.86215090751647905</v>
      </c>
      <c r="G9" s="9">
        <v>64</v>
      </c>
      <c r="H9" s="10">
        <v>3.704826388888889E-3</v>
      </c>
      <c r="I9" s="9">
        <v>2.19999999999999</v>
      </c>
      <c r="J9" s="9">
        <v>0.88349157571792603</v>
      </c>
    </row>
    <row r="10" spans="1:10" x14ac:dyDescent="0.3">
      <c r="B10">
        <v>1</v>
      </c>
      <c r="C10">
        <v>4</v>
      </c>
      <c r="D10" s="6">
        <v>413522</v>
      </c>
      <c r="E10">
        <v>0.86166751384735096</v>
      </c>
      <c r="F10">
        <v>0.874034464359283</v>
      </c>
      <c r="G10">
        <v>70</v>
      </c>
      <c r="H10" s="7">
        <v>7.9272569444444451E-3</v>
      </c>
      <c r="I10">
        <v>0.19999999999999599</v>
      </c>
      <c r="J10">
        <v>0.89517897367477395</v>
      </c>
    </row>
    <row r="11" spans="1:10" x14ac:dyDescent="0.3">
      <c r="B11">
        <v>1</v>
      </c>
      <c r="C11">
        <v>5</v>
      </c>
      <c r="D11" s="6">
        <v>372690</v>
      </c>
      <c r="E11">
        <v>0.87551128864288297</v>
      </c>
      <c r="F11">
        <v>0.87938207387924106</v>
      </c>
      <c r="G11">
        <v>80</v>
      </c>
      <c r="H11" s="7">
        <v>1.072869212962963E-2</v>
      </c>
      <c r="I11">
        <v>0.20000000000000201</v>
      </c>
      <c r="J11">
        <v>0.89627462625503496</v>
      </c>
    </row>
    <row r="12" spans="1:10" x14ac:dyDescent="0.3">
      <c r="B12">
        <v>2</v>
      </c>
      <c r="C12">
        <v>1</v>
      </c>
      <c r="D12" s="6">
        <v>25010</v>
      </c>
      <c r="E12">
        <v>0.68935501575469904</v>
      </c>
      <c r="F12">
        <v>0.78490787744522095</v>
      </c>
      <c r="G12">
        <v>77</v>
      </c>
      <c r="H12" s="7">
        <v>1.7604050925925927E-3</v>
      </c>
      <c r="I12">
        <v>0.20000000000000201</v>
      </c>
      <c r="J12">
        <v>0.80423665046691895</v>
      </c>
    </row>
    <row r="13" spans="1:10" x14ac:dyDescent="0.3">
      <c r="B13">
        <v>2</v>
      </c>
      <c r="C13">
        <v>2</v>
      </c>
      <c r="D13" s="6">
        <v>56882</v>
      </c>
      <c r="E13">
        <v>0.76937597990036</v>
      </c>
      <c r="F13">
        <v>0.82590609788894598</v>
      </c>
      <c r="G13">
        <v>78</v>
      </c>
      <c r="H13" s="7">
        <v>3.3199074074074073E-3</v>
      </c>
      <c r="I13">
        <v>0.40000000000000502</v>
      </c>
      <c r="J13">
        <v>0.85719501972198398</v>
      </c>
    </row>
    <row r="14" spans="1:10" x14ac:dyDescent="0.3">
      <c r="B14">
        <v>2</v>
      </c>
      <c r="C14">
        <v>3</v>
      </c>
      <c r="D14" s="6">
        <v>145202</v>
      </c>
      <c r="E14">
        <v>0.82873624563217096</v>
      </c>
      <c r="F14">
        <v>0.86690431833267201</v>
      </c>
      <c r="G14">
        <v>80</v>
      </c>
      <c r="H14" s="7">
        <v>5.6610879629629624E-3</v>
      </c>
      <c r="I14">
        <v>0.40000000000000502</v>
      </c>
      <c r="J14">
        <v>0.87180423736572199</v>
      </c>
    </row>
    <row r="15" spans="1:10" x14ac:dyDescent="0.3">
      <c r="B15">
        <v>2</v>
      </c>
      <c r="C15">
        <v>4</v>
      </c>
      <c r="D15" s="6">
        <v>420146</v>
      </c>
      <c r="E15">
        <v>0.83796536922454801</v>
      </c>
      <c r="F15">
        <v>0.85204988718032804</v>
      </c>
      <c r="G15">
        <v>70</v>
      </c>
      <c r="H15" s="7">
        <v>1.0290879629629631E-2</v>
      </c>
      <c r="I15">
        <v>0.30000000000000399</v>
      </c>
      <c r="J15">
        <v>0.86559534072875899</v>
      </c>
    </row>
    <row r="16" spans="1:10" x14ac:dyDescent="0.3">
      <c r="B16">
        <v>2</v>
      </c>
      <c r="C16">
        <v>5</v>
      </c>
      <c r="D16" s="6">
        <v>539186</v>
      </c>
      <c r="E16">
        <v>0.82191926240920998</v>
      </c>
      <c r="F16">
        <v>0.84432560205459595</v>
      </c>
      <c r="G16">
        <v>78</v>
      </c>
      <c r="H16" s="7">
        <v>1.6045370370370373E-2</v>
      </c>
      <c r="I16">
        <v>0.40000000000000502</v>
      </c>
      <c r="J16">
        <v>0.85829073190688998</v>
      </c>
    </row>
    <row r="17" spans="2:10" x14ac:dyDescent="0.3">
      <c r="B17">
        <v>3</v>
      </c>
      <c r="C17">
        <v>1</v>
      </c>
      <c r="D17" s="6">
        <v>19922</v>
      </c>
      <c r="E17">
        <v>0.59444153308868397</v>
      </c>
      <c r="F17">
        <v>0.723707675933837</v>
      </c>
      <c r="G17">
        <v>56</v>
      </c>
      <c r="H17" s="7">
        <v>1.512650462962963E-3</v>
      </c>
      <c r="I17">
        <v>0.19999999999999499</v>
      </c>
      <c r="J17">
        <v>0.72498172521591098</v>
      </c>
    </row>
    <row r="18" spans="2:10" x14ac:dyDescent="0.3">
      <c r="B18">
        <v>3</v>
      </c>
      <c r="C18">
        <v>2</v>
      </c>
      <c r="D18" s="6">
        <v>52882</v>
      </c>
      <c r="E18">
        <v>0.72606188058853105</v>
      </c>
      <c r="F18">
        <v>0.81402260065078702</v>
      </c>
      <c r="G18">
        <v>80</v>
      </c>
      <c r="H18" s="7">
        <v>3.9693749999999998E-3</v>
      </c>
      <c r="I18">
        <v>9.9999999999994302E-2</v>
      </c>
      <c r="J18">
        <v>0.82395911216735795</v>
      </c>
    </row>
    <row r="19" spans="2:10" x14ac:dyDescent="0.3">
      <c r="B19">
        <v>3</v>
      </c>
      <c r="C19">
        <v>3</v>
      </c>
      <c r="D19" s="6">
        <v>155666</v>
      </c>
      <c r="E19">
        <v>0.77661246061324996</v>
      </c>
      <c r="F19">
        <v>0.818181812763214</v>
      </c>
      <c r="G19">
        <v>72</v>
      </c>
      <c r="H19" s="7">
        <v>6.421689814814815E-3</v>
      </c>
      <c r="I19">
        <v>0.30000000000000399</v>
      </c>
      <c r="J19">
        <v>0.83382028341293302</v>
      </c>
    </row>
    <row r="20" spans="2:10" x14ac:dyDescent="0.3">
      <c r="B20">
        <v>3</v>
      </c>
      <c r="C20">
        <v>4</v>
      </c>
      <c r="D20" s="6">
        <v>508690</v>
      </c>
      <c r="E20">
        <v>0.75815415382385198</v>
      </c>
      <c r="F20">
        <v>0.80867499113082797</v>
      </c>
      <c r="G20">
        <v>59</v>
      </c>
      <c r="H20" s="7">
        <v>1.1475891203703703E-2</v>
      </c>
      <c r="I20">
        <v>0.29999999999999699</v>
      </c>
      <c r="J20">
        <v>0.82688093185424805</v>
      </c>
    </row>
    <row r="21" spans="2:10" x14ac:dyDescent="0.3">
      <c r="B21">
        <v>3</v>
      </c>
      <c r="C21">
        <v>5</v>
      </c>
      <c r="D21" s="6">
        <v>746642</v>
      </c>
      <c r="E21">
        <v>0.73780804872512795</v>
      </c>
      <c r="F21">
        <v>0.78550207614898604</v>
      </c>
      <c r="G21">
        <v>80</v>
      </c>
      <c r="H21" s="7">
        <v>2.1479618055555556E-2</v>
      </c>
      <c r="I21">
        <v>0.100000000000001</v>
      </c>
      <c r="J21">
        <v>0.79693204164505005</v>
      </c>
    </row>
    <row r="22" spans="2:10" x14ac:dyDescent="0.3">
      <c r="B22">
        <v>4</v>
      </c>
      <c r="C22">
        <v>1</v>
      </c>
      <c r="D22" s="6">
        <v>18930</v>
      </c>
      <c r="E22">
        <v>0.53329837322235096</v>
      </c>
      <c r="F22">
        <v>0.67557930946350098</v>
      </c>
      <c r="G22">
        <v>80</v>
      </c>
      <c r="H22" s="7">
        <v>3.0623032407407404E-3</v>
      </c>
      <c r="I22">
        <v>1</v>
      </c>
      <c r="J22">
        <v>0.69576334953308105</v>
      </c>
    </row>
    <row r="23" spans="2:10" x14ac:dyDescent="0.3">
      <c r="B23">
        <v>4</v>
      </c>
      <c r="C23">
        <v>2</v>
      </c>
      <c r="D23" s="6">
        <v>57074</v>
      </c>
      <c r="E23">
        <v>0.65128475427627497</v>
      </c>
      <c r="F23">
        <v>0.75638741254806496</v>
      </c>
      <c r="G23">
        <v>80</v>
      </c>
      <c r="H23" s="7">
        <v>5.0935995370370371E-3</v>
      </c>
      <c r="I23">
        <v>0.39999999999999802</v>
      </c>
      <c r="J23">
        <v>0.76880937814712502</v>
      </c>
    </row>
    <row r="24" spans="2:10" x14ac:dyDescent="0.3">
      <c r="B24">
        <v>4</v>
      </c>
      <c r="C24">
        <v>3</v>
      </c>
      <c r="D24" s="6">
        <v>182514</v>
      </c>
      <c r="E24">
        <v>0.67288935184478704</v>
      </c>
      <c r="F24">
        <v>0.73499703407287598</v>
      </c>
      <c r="G24">
        <v>71</v>
      </c>
      <c r="H24" s="7">
        <v>7.1997800925925927E-3</v>
      </c>
      <c r="I24">
        <v>0.10000000219999999</v>
      </c>
      <c r="J24">
        <v>0.75785243511199896</v>
      </c>
    </row>
    <row r="25" spans="2:10" x14ac:dyDescent="0.3">
      <c r="B25">
        <v>4</v>
      </c>
      <c r="C25">
        <v>4</v>
      </c>
      <c r="D25" s="6">
        <v>630002</v>
      </c>
      <c r="E25">
        <v>0.68673306703567505</v>
      </c>
      <c r="F25">
        <v>0.73380869626998901</v>
      </c>
      <c r="G25">
        <v>80</v>
      </c>
      <c r="H25" s="7">
        <v>1.7249201388888889E-2</v>
      </c>
      <c r="I25">
        <v>0.60000000000000098</v>
      </c>
      <c r="J25">
        <v>0.70708549022674505</v>
      </c>
    </row>
    <row r="26" spans="2:10" x14ac:dyDescent="0.3">
      <c r="B26">
        <v>4</v>
      </c>
      <c r="C26">
        <v>5</v>
      </c>
      <c r="D26" s="6">
        <v>970482</v>
      </c>
      <c r="E26">
        <v>0.575983226299285</v>
      </c>
      <c r="F26">
        <v>0.63874036073684604</v>
      </c>
      <c r="G26">
        <v>80</v>
      </c>
      <c r="H26" s="7">
        <v>2.2258877314814813E-2</v>
      </c>
      <c r="I26">
        <v>0.100000000000001</v>
      </c>
      <c r="J26">
        <v>0.63440465927124001</v>
      </c>
    </row>
    <row r="27" spans="2:10" x14ac:dyDescent="0.3">
      <c r="B27">
        <v>5</v>
      </c>
      <c r="C27">
        <v>1</v>
      </c>
      <c r="D27" s="6">
        <v>19986</v>
      </c>
      <c r="E27">
        <v>0.40041950345039301</v>
      </c>
      <c r="F27">
        <v>0.56149733066558805</v>
      </c>
      <c r="G27">
        <v>58</v>
      </c>
      <c r="H27" s="7">
        <v>1.7714583333333332E-3</v>
      </c>
      <c r="I27">
        <v>0.29999999999999699</v>
      </c>
      <c r="J27">
        <v>0.56245434284210205</v>
      </c>
    </row>
    <row r="28" spans="2:10" x14ac:dyDescent="0.3">
      <c r="B28">
        <v>5</v>
      </c>
      <c r="C28">
        <v>2</v>
      </c>
      <c r="D28" s="6">
        <v>65362</v>
      </c>
      <c r="E28">
        <v>0.51095962524413996</v>
      </c>
      <c r="F28">
        <v>0.62329173088073697</v>
      </c>
      <c r="G28">
        <v>80</v>
      </c>
      <c r="H28" s="7">
        <v>5.0686111111111114E-3</v>
      </c>
      <c r="I28">
        <v>0.19999999999999499</v>
      </c>
      <c r="J28">
        <v>0.62600439786911</v>
      </c>
    </row>
    <row r="29" spans="2:10" x14ac:dyDescent="0.3">
      <c r="B29">
        <v>5</v>
      </c>
      <c r="C29">
        <v>3</v>
      </c>
      <c r="D29" s="6">
        <v>217554</v>
      </c>
      <c r="E29">
        <v>0.51955950260162298</v>
      </c>
      <c r="F29">
        <v>0.58526438474655096</v>
      </c>
      <c r="G29">
        <v>80</v>
      </c>
      <c r="H29" s="7">
        <v>8.716747685185185E-3</v>
      </c>
      <c r="I29">
        <v>0.59999999999999398</v>
      </c>
      <c r="J29">
        <v>0.59021180868148804</v>
      </c>
    </row>
    <row r="30" spans="2:10" x14ac:dyDescent="0.3">
      <c r="B30">
        <v>5</v>
      </c>
      <c r="C30">
        <v>4</v>
      </c>
      <c r="D30" s="6">
        <v>767698</v>
      </c>
      <c r="E30">
        <v>4.2055584490299197E-2</v>
      </c>
      <c r="F30">
        <v>3.5650622099637902E-2</v>
      </c>
      <c r="G30">
        <v>11</v>
      </c>
      <c r="H30" s="7">
        <v>2.6665856481481484E-3</v>
      </c>
      <c r="I30">
        <v>0.39999999999999802</v>
      </c>
      <c r="J30">
        <v>4.1636232286691603E-2</v>
      </c>
    </row>
    <row r="31" spans="2:10" x14ac:dyDescent="0.3">
      <c r="B31">
        <v>5</v>
      </c>
      <c r="C31">
        <v>5</v>
      </c>
      <c r="D31" s="6">
        <v>1202514</v>
      </c>
      <c r="E31">
        <v>4.2055584490299197E-2</v>
      </c>
      <c r="F31">
        <v>3.5650622099637902E-2</v>
      </c>
      <c r="G31">
        <v>11</v>
      </c>
      <c r="H31" s="7">
        <v>3.5619328703703703E-3</v>
      </c>
      <c r="I31">
        <v>0.39999999999999802</v>
      </c>
      <c r="J31">
        <v>4.1636232286691603E-2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I10" sqref="I10"/>
    </sheetView>
  </sheetViews>
  <sheetFormatPr defaultRowHeight="14.4" x14ac:dyDescent="0.3"/>
  <sheetData>
    <row r="1" spans="1:10" x14ac:dyDescent="0.3">
      <c r="A1" t="s">
        <v>18</v>
      </c>
      <c r="C1">
        <v>9535</v>
      </c>
      <c r="E1" t="s">
        <v>23</v>
      </c>
    </row>
    <row r="2" spans="1:10" x14ac:dyDescent="0.3">
      <c r="A2" t="s">
        <v>19</v>
      </c>
      <c r="C2">
        <v>1683</v>
      </c>
      <c r="E2" t="s">
        <v>25</v>
      </c>
    </row>
    <row r="3" spans="1:10" x14ac:dyDescent="0.3">
      <c r="A3" t="s">
        <v>20</v>
      </c>
      <c r="C3">
        <v>2738</v>
      </c>
      <c r="E3" t="s">
        <v>26</v>
      </c>
    </row>
    <row r="6" spans="1:10" x14ac:dyDescent="0.3">
      <c r="B6" t="s">
        <v>14</v>
      </c>
      <c r="C6" t="s">
        <v>17</v>
      </c>
      <c r="D6" t="s">
        <v>12</v>
      </c>
      <c r="E6" t="s">
        <v>13</v>
      </c>
      <c r="F6" t="s">
        <v>11</v>
      </c>
      <c r="G6" t="s">
        <v>138</v>
      </c>
      <c r="H6" t="s">
        <v>15</v>
      </c>
      <c r="I6" t="s">
        <v>16</v>
      </c>
    </row>
    <row r="7" spans="1:10" x14ac:dyDescent="0.3">
      <c r="B7">
        <v>1</v>
      </c>
      <c r="C7">
        <v>3540</v>
      </c>
      <c r="D7">
        <v>0.849082350730896</v>
      </c>
      <c r="E7">
        <v>0.86452764272689797</v>
      </c>
      <c r="F7">
        <v>80</v>
      </c>
      <c r="G7" s="7">
        <v>6.2597222222222232E-4</v>
      </c>
      <c r="H7">
        <v>0.100000000000001</v>
      </c>
      <c r="I7">
        <v>0.87545651197433405</v>
      </c>
    </row>
    <row r="8" spans="1:10" x14ac:dyDescent="0.3">
      <c r="B8">
        <v>2</v>
      </c>
      <c r="C8">
        <v>13140</v>
      </c>
      <c r="D8">
        <v>0.880964875221252</v>
      </c>
      <c r="E8">
        <v>0.89364230632781905</v>
      </c>
      <c r="F8">
        <v>73</v>
      </c>
      <c r="G8" s="7">
        <v>6.7849537037037043E-4</v>
      </c>
      <c r="H8">
        <v>0.100000000000001</v>
      </c>
      <c r="I8">
        <v>0.90577065944671598</v>
      </c>
    </row>
    <row r="9" spans="1:10" x14ac:dyDescent="0.3">
      <c r="B9">
        <v>3</v>
      </c>
      <c r="C9">
        <v>29652</v>
      </c>
      <c r="D9">
        <v>0.88862085342407204</v>
      </c>
      <c r="E9">
        <v>0.90136659145355202</v>
      </c>
      <c r="F9">
        <v>64</v>
      </c>
      <c r="G9" s="7">
        <v>7.0241898148148138E-4</v>
      </c>
      <c r="H9">
        <v>9.9999999999994302E-2</v>
      </c>
      <c r="I9">
        <v>0.90577065944671598</v>
      </c>
    </row>
    <row r="10" spans="1:10" s="9" customFormat="1" x14ac:dyDescent="0.3">
      <c r="B10" s="9">
        <v>4</v>
      </c>
      <c r="C10" s="9">
        <v>65236</v>
      </c>
      <c r="D10" s="9">
        <v>0.89124280214309604</v>
      </c>
      <c r="E10" s="9">
        <v>0.89720737934112504</v>
      </c>
      <c r="F10" s="9">
        <v>59</v>
      </c>
      <c r="G10" s="10">
        <v>8.7826388888888882E-4</v>
      </c>
      <c r="H10" s="9">
        <v>0.100000000000001</v>
      </c>
      <c r="I10" s="9">
        <v>0.91307520866393999</v>
      </c>
    </row>
    <row r="11" spans="1:10" x14ac:dyDescent="0.3">
      <c r="A11" s="6"/>
      <c r="B11" s="6">
        <v>5</v>
      </c>
      <c r="C11">
        <v>133521</v>
      </c>
      <c r="D11">
        <v>0.87792342901229803</v>
      </c>
      <c r="E11">
        <v>0.89661318063735895</v>
      </c>
      <c r="F11">
        <v>43</v>
      </c>
      <c r="G11" s="7">
        <v>8.1143518518518533E-4</v>
      </c>
      <c r="H11">
        <v>0.20000000000000201</v>
      </c>
      <c r="I11">
        <v>0.90467494726180997</v>
      </c>
      <c r="J11" s="6"/>
    </row>
    <row r="12" spans="1:10" x14ac:dyDescent="0.3">
      <c r="B12">
        <v>6</v>
      </c>
      <c r="C12">
        <v>164829</v>
      </c>
      <c r="D12">
        <v>0.87309908866882302</v>
      </c>
      <c r="E12">
        <v>0.89601904153823797</v>
      </c>
      <c r="F12">
        <v>41</v>
      </c>
      <c r="G12" s="7">
        <v>8.63263888888889E-4</v>
      </c>
      <c r="H12">
        <v>0.100000000000001</v>
      </c>
      <c r="I12">
        <v>0.90321403741836503</v>
      </c>
    </row>
    <row r="13" spans="1:10" x14ac:dyDescent="0.3">
      <c r="B13">
        <v>7</v>
      </c>
      <c r="C13">
        <v>181341</v>
      </c>
      <c r="D13">
        <v>0.86953330039978005</v>
      </c>
      <c r="E13">
        <v>0.89483064413070601</v>
      </c>
      <c r="F13">
        <v>43</v>
      </c>
      <c r="G13" s="7">
        <v>9.8116898148148152E-4</v>
      </c>
      <c r="H13">
        <v>0.100000000000001</v>
      </c>
      <c r="I13">
        <v>0.89919650554656905</v>
      </c>
    </row>
    <row r="14" spans="1:10" x14ac:dyDescent="0.3">
      <c r="B14">
        <v>8</v>
      </c>
      <c r="C14">
        <v>188317</v>
      </c>
      <c r="D14">
        <v>0.88631355762481601</v>
      </c>
      <c r="E14">
        <v>0.89898991584777799</v>
      </c>
      <c r="F14">
        <v>80</v>
      </c>
      <c r="G14" s="7">
        <v>1.845173611111111E-3</v>
      </c>
      <c r="H14">
        <v>0.19999999999999499</v>
      </c>
      <c r="I14">
        <v>0.90869247913360596</v>
      </c>
    </row>
    <row r="15" spans="1:10" x14ac:dyDescent="0.3">
      <c r="B15">
        <v>9</v>
      </c>
      <c r="C15">
        <v>192477</v>
      </c>
      <c r="D15">
        <v>0.86051392555236805</v>
      </c>
      <c r="E15">
        <v>0.89304810762405396</v>
      </c>
      <c r="F15">
        <v>50</v>
      </c>
      <c r="G15" s="7">
        <v>1.2216782407407408E-3</v>
      </c>
      <c r="H15">
        <v>0.100000092</v>
      </c>
      <c r="I15">
        <v>0.88312637805938698</v>
      </c>
    </row>
    <row r="16" spans="1:10" x14ac:dyDescent="0.3">
      <c r="B16">
        <v>10</v>
      </c>
      <c r="C16">
        <v>196637</v>
      </c>
      <c r="D16">
        <v>0.85925537347793501</v>
      </c>
      <c r="E16">
        <v>0.88710635900497403</v>
      </c>
      <c r="F16">
        <v>64</v>
      </c>
      <c r="G16" s="7">
        <v>1.6727662037037039E-3</v>
      </c>
      <c r="H16">
        <v>9.9999999999994302E-2</v>
      </c>
      <c r="I16">
        <v>0.88860481977462702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A8" sqref="A8"/>
    </sheetView>
  </sheetViews>
  <sheetFormatPr defaultRowHeight="14.4" x14ac:dyDescent="0.3"/>
  <sheetData>
    <row r="1" spans="1:12" x14ac:dyDescent="0.3">
      <c r="A1" t="s">
        <v>18</v>
      </c>
      <c r="C1">
        <v>9535</v>
      </c>
      <c r="E1" t="s">
        <v>27</v>
      </c>
      <c r="I1" t="s">
        <v>28</v>
      </c>
    </row>
    <row r="2" spans="1:12" x14ac:dyDescent="0.3">
      <c r="A2" t="s">
        <v>19</v>
      </c>
      <c r="C2">
        <v>1683</v>
      </c>
      <c r="E2" t="s">
        <v>24</v>
      </c>
      <c r="I2" t="s">
        <v>29</v>
      </c>
    </row>
    <row r="3" spans="1:12" x14ac:dyDescent="0.3">
      <c r="A3" t="s">
        <v>20</v>
      </c>
      <c r="C3">
        <v>2738</v>
      </c>
      <c r="E3" t="s">
        <v>25</v>
      </c>
    </row>
    <row r="6" spans="1:12" x14ac:dyDescent="0.3">
      <c r="B6" t="s">
        <v>21</v>
      </c>
      <c r="C6" t="s">
        <v>22</v>
      </c>
      <c r="D6" t="s">
        <v>17</v>
      </c>
      <c r="E6" t="s">
        <v>12</v>
      </c>
      <c r="F6" t="s">
        <v>13</v>
      </c>
      <c r="G6" t="s">
        <v>11</v>
      </c>
      <c r="H6" t="s">
        <v>138</v>
      </c>
      <c r="I6" t="s">
        <v>15</v>
      </c>
      <c r="J6" t="s">
        <v>16</v>
      </c>
    </row>
    <row r="7" spans="1:12" x14ac:dyDescent="0.3">
      <c r="B7">
        <v>1</v>
      </c>
      <c r="C7">
        <v>1</v>
      </c>
      <c r="D7">
        <v>36308</v>
      </c>
      <c r="E7">
        <v>0.82538020610809304</v>
      </c>
      <c r="F7">
        <v>0.88710635900497403</v>
      </c>
      <c r="G7">
        <v>72</v>
      </c>
      <c r="H7" s="7">
        <v>1.2875462962962964E-3</v>
      </c>
      <c r="I7">
        <v>0.79999999999999705</v>
      </c>
      <c r="J7">
        <v>0.87947404384613004</v>
      </c>
    </row>
    <row r="8" spans="1:12" x14ac:dyDescent="0.3">
      <c r="A8" s="6"/>
      <c r="B8" s="6">
        <v>1</v>
      </c>
      <c r="C8" s="6">
        <v>2</v>
      </c>
      <c r="D8" s="6">
        <v>77332</v>
      </c>
      <c r="E8" s="6">
        <v>0.88715261220931996</v>
      </c>
      <c r="F8" s="6">
        <v>0.91087341308593694</v>
      </c>
      <c r="G8" s="6">
        <v>80</v>
      </c>
      <c r="H8" s="8">
        <v>2.287210648148148E-3</v>
      </c>
      <c r="I8" s="6">
        <v>0.20000000000000201</v>
      </c>
      <c r="J8" s="6">
        <v>0.92037981748580899</v>
      </c>
      <c r="K8" s="6"/>
      <c r="L8" s="6"/>
    </row>
    <row r="9" spans="1:12" s="9" customFormat="1" x14ac:dyDescent="0.3">
      <c r="B9" s="9">
        <v>1</v>
      </c>
      <c r="C9" s="9">
        <v>3</v>
      </c>
      <c r="D9" s="9">
        <v>171668</v>
      </c>
      <c r="E9" s="9">
        <v>0.91368639469146695</v>
      </c>
      <c r="F9" s="9">
        <v>0.91859775781631403</v>
      </c>
      <c r="G9" s="9">
        <v>80</v>
      </c>
      <c r="H9" s="10">
        <v>3.9155671296296291E-3</v>
      </c>
      <c r="I9" s="9">
        <v>1.5</v>
      </c>
      <c r="J9" s="9">
        <v>0.93060630559921198</v>
      </c>
    </row>
    <row r="10" spans="1:12" x14ac:dyDescent="0.3">
      <c r="B10">
        <v>1</v>
      </c>
      <c r="C10">
        <v>4</v>
      </c>
      <c r="D10" s="6">
        <v>409492</v>
      </c>
      <c r="E10" s="6">
        <v>0.91012060642242398</v>
      </c>
      <c r="F10" s="6">
        <v>0.91384434700012196</v>
      </c>
      <c r="G10" s="6">
        <v>46</v>
      </c>
      <c r="H10" s="8">
        <v>4.7993055555555558E-3</v>
      </c>
      <c r="I10" s="6">
        <v>0.19999999999999499</v>
      </c>
      <c r="J10" s="6">
        <v>0.92549306154251099</v>
      </c>
    </row>
    <row r="11" spans="1:12" x14ac:dyDescent="0.3">
      <c r="B11">
        <v>1</v>
      </c>
      <c r="C11">
        <v>5</v>
      </c>
      <c r="D11" s="6">
        <v>368660</v>
      </c>
      <c r="E11" s="6">
        <v>0.91221815347671498</v>
      </c>
      <c r="F11" s="6">
        <v>0.916221022605896</v>
      </c>
      <c r="G11" s="6">
        <v>47</v>
      </c>
      <c r="H11" s="8">
        <v>6.1494328703703702E-3</v>
      </c>
      <c r="I11" s="6">
        <v>0.39999999999999802</v>
      </c>
      <c r="J11" s="6">
        <v>0.92914533615112305</v>
      </c>
    </row>
    <row r="12" spans="1:12" x14ac:dyDescent="0.3">
      <c r="B12">
        <v>2</v>
      </c>
      <c r="C12">
        <v>1</v>
      </c>
      <c r="D12" s="6">
        <v>20980</v>
      </c>
      <c r="E12" s="6">
        <v>0.79244887828826904</v>
      </c>
      <c r="F12" s="6">
        <v>0.87106359004974299</v>
      </c>
      <c r="G12" s="6">
        <v>80</v>
      </c>
      <c r="H12" s="8">
        <v>1.813587962962963E-3</v>
      </c>
      <c r="I12" s="6">
        <v>0.1000000092</v>
      </c>
      <c r="J12" s="6">
        <v>0.87618702650070102</v>
      </c>
    </row>
    <row r="13" spans="1:12" x14ac:dyDescent="0.3">
      <c r="B13">
        <v>2</v>
      </c>
      <c r="C13">
        <v>2</v>
      </c>
      <c r="D13" s="6">
        <v>52852</v>
      </c>
      <c r="E13" s="6">
        <v>0.85380178689956598</v>
      </c>
      <c r="F13" s="6">
        <v>0.89542484283447199</v>
      </c>
      <c r="G13" s="6">
        <v>65</v>
      </c>
      <c r="H13" s="8">
        <v>2.621145833333333E-3</v>
      </c>
      <c r="I13" s="6">
        <v>9.9999999999994302E-2</v>
      </c>
      <c r="J13" s="6">
        <v>0.903944492340087</v>
      </c>
    </row>
    <row r="14" spans="1:12" x14ac:dyDescent="0.3">
      <c r="B14">
        <v>2</v>
      </c>
      <c r="C14">
        <v>3</v>
      </c>
      <c r="D14" s="6">
        <v>141172</v>
      </c>
      <c r="E14" s="6">
        <v>0.89428418874740601</v>
      </c>
      <c r="F14" s="6">
        <v>0.90433746576309204</v>
      </c>
      <c r="G14" s="6">
        <v>80</v>
      </c>
      <c r="H14" s="8">
        <v>5.5742476851851847E-3</v>
      </c>
      <c r="I14" s="6">
        <v>9.9999999999994302E-2</v>
      </c>
      <c r="J14" s="6">
        <v>0.92001461982726995</v>
      </c>
    </row>
    <row r="15" spans="1:12" x14ac:dyDescent="0.3">
      <c r="B15">
        <v>2</v>
      </c>
      <c r="C15">
        <v>4</v>
      </c>
      <c r="D15" s="6">
        <v>416116</v>
      </c>
      <c r="E15" s="6">
        <v>0.90665966272354104</v>
      </c>
      <c r="F15" s="6">
        <v>0.91265594959259</v>
      </c>
      <c r="G15" s="6">
        <v>66</v>
      </c>
      <c r="H15" s="8">
        <v>9.8810416666666664E-3</v>
      </c>
      <c r="I15" s="6">
        <v>0.100000000000001</v>
      </c>
      <c r="J15" s="6">
        <v>0.92037981748580899</v>
      </c>
    </row>
    <row r="16" spans="1:12" x14ac:dyDescent="0.3">
      <c r="B16">
        <v>2</v>
      </c>
      <c r="C16">
        <v>5</v>
      </c>
      <c r="D16" s="6">
        <v>535156</v>
      </c>
      <c r="E16" s="6">
        <v>0.89931827783584595</v>
      </c>
      <c r="F16" s="6">
        <v>0.90374332666397095</v>
      </c>
      <c r="G16" s="6">
        <v>80</v>
      </c>
      <c r="H16" s="8">
        <v>1.6484976851851855E-2</v>
      </c>
      <c r="I16" s="6">
        <v>0.20000000000000201</v>
      </c>
      <c r="J16" s="6">
        <v>0.91928416490554798</v>
      </c>
    </row>
    <row r="17" spans="2:10" x14ac:dyDescent="0.3">
      <c r="B17">
        <v>3</v>
      </c>
      <c r="C17">
        <v>1</v>
      </c>
      <c r="D17" s="6">
        <v>15892</v>
      </c>
      <c r="E17" s="6">
        <v>0.75542736053466797</v>
      </c>
      <c r="F17" s="6">
        <v>0.85264408588409402</v>
      </c>
      <c r="G17" s="6">
        <v>80</v>
      </c>
      <c r="H17" s="8">
        <v>2.1429513888888891E-3</v>
      </c>
      <c r="I17" s="6">
        <v>0.1000000092</v>
      </c>
      <c r="J17" s="6">
        <v>0.86523008346557595</v>
      </c>
    </row>
    <row r="18" spans="2:10" x14ac:dyDescent="0.3">
      <c r="B18">
        <v>3</v>
      </c>
      <c r="C18">
        <v>2</v>
      </c>
      <c r="D18" s="6">
        <v>48852</v>
      </c>
      <c r="E18" s="6">
        <v>0.83272153139114302</v>
      </c>
      <c r="F18" s="6">
        <v>0.87641119956970204</v>
      </c>
      <c r="G18" s="6">
        <v>80</v>
      </c>
      <c r="H18" s="8">
        <v>4.1243865740740746E-3</v>
      </c>
      <c r="I18" s="6">
        <v>0.20000000000000201</v>
      </c>
      <c r="J18" s="6">
        <v>0.88933527469634999</v>
      </c>
    </row>
    <row r="19" spans="2:10" x14ac:dyDescent="0.3">
      <c r="B19">
        <v>3</v>
      </c>
      <c r="C19">
        <v>3</v>
      </c>
      <c r="D19" s="6">
        <v>151636</v>
      </c>
      <c r="E19" s="6">
        <v>0.87446248531341497</v>
      </c>
      <c r="F19" s="6">
        <v>0.88888889551162698</v>
      </c>
      <c r="G19" s="6">
        <v>68</v>
      </c>
      <c r="H19" s="8">
        <v>6.3472222222222228E-3</v>
      </c>
      <c r="I19" s="6">
        <v>0.100000000000001</v>
      </c>
      <c r="J19" s="6">
        <v>0.90759676694869995</v>
      </c>
    </row>
    <row r="20" spans="2:10" x14ac:dyDescent="0.3">
      <c r="B20">
        <v>3</v>
      </c>
      <c r="C20">
        <v>4</v>
      </c>
      <c r="D20" s="6">
        <v>504660</v>
      </c>
      <c r="E20" s="6">
        <v>0.85527002811431796</v>
      </c>
      <c r="F20" s="6">
        <v>0.88175874948501498</v>
      </c>
      <c r="G20" s="6">
        <v>52</v>
      </c>
      <c r="H20" s="8">
        <v>1.0560069444444445E-2</v>
      </c>
      <c r="I20" s="6">
        <v>0.20000000000000201</v>
      </c>
      <c r="J20" s="6">
        <v>0.89079618453979403</v>
      </c>
    </row>
    <row r="21" spans="2:10" x14ac:dyDescent="0.3">
      <c r="B21">
        <v>3</v>
      </c>
      <c r="C21">
        <v>5</v>
      </c>
      <c r="D21" s="6">
        <v>742612</v>
      </c>
      <c r="E21" s="6">
        <v>0.84929209947586004</v>
      </c>
      <c r="F21" s="6">
        <v>0.87344026565551702</v>
      </c>
      <c r="G21" s="6">
        <v>57</v>
      </c>
      <c r="H21" s="8">
        <v>1.4069398148148149E-2</v>
      </c>
      <c r="I21" s="6">
        <v>0.5</v>
      </c>
      <c r="J21" s="6">
        <v>0.88495254516601496</v>
      </c>
    </row>
    <row r="22" spans="2:10" x14ac:dyDescent="0.3">
      <c r="B22">
        <v>4</v>
      </c>
      <c r="C22">
        <v>1</v>
      </c>
      <c r="D22" s="6">
        <v>14900</v>
      </c>
      <c r="E22" s="6">
        <v>0.72081804275512695</v>
      </c>
      <c r="F22" s="6">
        <v>0.83244204521179199</v>
      </c>
      <c r="G22" s="6">
        <v>80</v>
      </c>
      <c r="H22" s="8">
        <v>2.3859490740740742E-3</v>
      </c>
      <c r="I22" s="6">
        <v>0.1000000092</v>
      </c>
      <c r="J22" s="6">
        <v>0.83308982849121005</v>
      </c>
    </row>
    <row r="23" spans="2:10" x14ac:dyDescent="0.3">
      <c r="B23">
        <v>4</v>
      </c>
      <c r="C23">
        <v>2</v>
      </c>
      <c r="D23" s="6">
        <v>53044</v>
      </c>
      <c r="E23" s="6">
        <v>0.82747769355773904</v>
      </c>
      <c r="F23" s="6">
        <v>0.87641119956970204</v>
      </c>
      <c r="G23" s="6">
        <v>80</v>
      </c>
      <c r="H23" s="8">
        <v>4.4509375E-3</v>
      </c>
      <c r="I23" s="6">
        <v>0.100000000000001</v>
      </c>
      <c r="J23" s="6">
        <v>0.88093501329421997</v>
      </c>
    </row>
    <row r="24" spans="2:10" x14ac:dyDescent="0.3">
      <c r="B24">
        <v>4</v>
      </c>
      <c r="C24">
        <v>3</v>
      </c>
      <c r="D24" s="6">
        <v>178484</v>
      </c>
      <c r="E24" s="6">
        <v>0.857577323913574</v>
      </c>
      <c r="F24" s="6">
        <v>0.89067143201828003</v>
      </c>
      <c r="G24" s="6">
        <v>80</v>
      </c>
      <c r="H24" s="8">
        <v>8.250914351851853E-3</v>
      </c>
      <c r="I24" s="6">
        <v>0.29999999999999699</v>
      </c>
      <c r="J24" s="6">
        <v>0.89846605062484697</v>
      </c>
    </row>
    <row r="25" spans="2:10" x14ac:dyDescent="0.3">
      <c r="B25">
        <v>4</v>
      </c>
      <c r="C25">
        <v>4</v>
      </c>
      <c r="D25" s="6">
        <v>625972</v>
      </c>
      <c r="E25" s="6">
        <v>0.80377554893493597</v>
      </c>
      <c r="F25" s="6">
        <v>0.83422458171844405</v>
      </c>
      <c r="G25" s="6">
        <v>56</v>
      </c>
      <c r="H25" s="8">
        <v>1.2135983796296296E-2</v>
      </c>
      <c r="I25" s="6">
        <v>0.29999999999999699</v>
      </c>
      <c r="J25" s="6">
        <v>0.83053320646286</v>
      </c>
    </row>
    <row r="26" spans="2:10" x14ac:dyDescent="0.3">
      <c r="B26">
        <v>4</v>
      </c>
      <c r="C26">
        <v>5</v>
      </c>
      <c r="D26" s="6">
        <v>966452</v>
      </c>
      <c r="E26" s="6">
        <v>0.116308338940143</v>
      </c>
      <c r="F26" s="6">
        <v>0.120617941021919</v>
      </c>
      <c r="G26" s="6">
        <v>11</v>
      </c>
      <c r="H26" s="8">
        <v>3.2721990740740745E-3</v>
      </c>
      <c r="I26" s="6">
        <v>0.39999999999999802</v>
      </c>
      <c r="J26" s="6">
        <v>0.12016069889068599</v>
      </c>
    </row>
    <row r="27" spans="2:10" x14ac:dyDescent="0.3">
      <c r="B27">
        <v>5</v>
      </c>
      <c r="C27">
        <v>1</v>
      </c>
      <c r="D27" s="6">
        <v>15956</v>
      </c>
      <c r="E27" s="6">
        <v>0.67771369218826205</v>
      </c>
      <c r="F27" s="6">
        <v>0.79203802347183205</v>
      </c>
      <c r="G27" s="6">
        <v>75</v>
      </c>
      <c r="H27" s="8">
        <v>2.3935763888888887E-3</v>
      </c>
      <c r="I27" s="6">
        <v>2.6</v>
      </c>
      <c r="J27" s="6">
        <v>0.806793272495269</v>
      </c>
    </row>
    <row r="28" spans="2:10" x14ac:dyDescent="0.3">
      <c r="B28">
        <v>5</v>
      </c>
      <c r="C28">
        <v>2</v>
      </c>
      <c r="D28" s="6">
        <v>61332</v>
      </c>
      <c r="E28" s="6">
        <v>0.79339277744293202</v>
      </c>
      <c r="F28" s="6">
        <v>0.85739749670028598</v>
      </c>
      <c r="G28" s="6">
        <v>80</v>
      </c>
      <c r="H28" s="8">
        <v>4.7401620370370375E-3</v>
      </c>
      <c r="I28" s="6">
        <v>0.19999999999999499</v>
      </c>
      <c r="J28" s="6">
        <v>0.85463839769363403</v>
      </c>
    </row>
    <row r="29" spans="2:10" x14ac:dyDescent="0.3">
      <c r="B29">
        <v>5</v>
      </c>
      <c r="C29">
        <v>3</v>
      </c>
      <c r="D29" s="6">
        <v>213524</v>
      </c>
      <c r="E29" s="6">
        <v>0.79517567157745295</v>
      </c>
      <c r="F29" s="6">
        <v>0.84432560205459595</v>
      </c>
      <c r="G29" s="6">
        <v>80</v>
      </c>
      <c r="H29" s="8">
        <v>8.5811689814814813E-3</v>
      </c>
      <c r="I29" s="6">
        <v>0.19999999999999499</v>
      </c>
      <c r="J29" s="6">
        <v>0.84149014949798495</v>
      </c>
    </row>
    <row r="30" spans="2:10" x14ac:dyDescent="0.3">
      <c r="B30">
        <v>5</v>
      </c>
      <c r="C30">
        <v>4</v>
      </c>
      <c r="D30" s="6">
        <v>763668</v>
      </c>
      <c r="E30" s="6">
        <v>0.78143680095672596</v>
      </c>
      <c r="F30" s="6">
        <v>0.83541297912597601</v>
      </c>
      <c r="G30" s="6">
        <v>80</v>
      </c>
      <c r="H30" s="8">
        <v>1.9192789351851852E-2</v>
      </c>
      <c r="I30" s="6">
        <v>0.39999999999999802</v>
      </c>
      <c r="J30" s="6">
        <v>0.82468956708908003</v>
      </c>
    </row>
    <row r="31" spans="2:10" x14ac:dyDescent="0.3">
      <c r="B31">
        <v>5</v>
      </c>
      <c r="C31">
        <v>5</v>
      </c>
      <c r="D31" s="6">
        <v>1198484</v>
      </c>
      <c r="E31" s="6">
        <v>0.116518087685108</v>
      </c>
      <c r="F31" s="6">
        <v>0.120617941021919</v>
      </c>
      <c r="G31" s="6">
        <v>11</v>
      </c>
      <c r="H31" s="8">
        <v>3.5128240740740745E-3</v>
      </c>
      <c r="I31" s="6">
        <v>0.39999999999999802</v>
      </c>
      <c r="J31" s="6">
        <v>0.12016069889068599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yg-82</vt:lpstr>
      <vt:lpstr>yg-20</vt:lpstr>
      <vt:lpstr>yg-6</vt:lpstr>
      <vt:lpstr>FCNN1D-4</vt:lpstr>
      <vt:lpstr>Conv1D-1-3</vt:lpstr>
      <vt:lpstr>fcnn1d-82</vt:lpstr>
      <vt:lpstr>conv1d-82</vt:lpstr>
      <vt:lpstr>fcnn1d-20</vt:lpstr>
      <vt:lpstr>conv1d-20</vt:lpstr>
      <vt:lpstr>fcnn1d-6</vt:lpstr>
      <vt:lpstr>conv1d-6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2023-11-22T11:30:39Z</dcterms:modified>
</cp:coreProperties>
</file>