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I:\My Document\Sang kien CTy\KHCN\2023\VideoSummarization\"/>
    </mc:Choice>
  </mc:AlternateContent>
  <xr:revisionPtr revIDLastSave="0" documentId="13_ncr:1_{6598701C-2CB3-49C2-B83A-28F487E4C8D3}" xr6:coauthVersionLast="47" xr6:coauthVersionMax="47" xr10:uidLastSave="{00000000-0000-0000-0000-000000000000}"/>
  <bookViews>
    <workbookView xWindow="-108" yWindow="-108" windowWidth="23256" windowHeight="12576" tabRatio="820" xr2:uid="{00000000-000D-0000-FFFF-FFFF00000000}"/>
  </bookViews>
  <sheets>
    <sheet name="Bảng 1_TH KPDA" sheetId="1" r:id="rId1"/>
    <sheet name="Bảng 2_TH LDTT" sheetId="2" r:id="rId2"/>
    <sheet name="Bảng 3_Chi tiet LDTT" sheetId="9" r:id="rId3"/>
    <sheet name="Bảng 4_Thue chuyen gia" sheetId="54" r:id="rId4"/>
    <sheet name="Bảng 5_Nguyen lieu, nang luong" sheetId="3" r:id="rId5"/>
    <sheet name="Bảng 6_Thiet bi, may moc" sheetId="55" r:id="rId6"/>
    <sheet name="Bảng 7_Xay dung, sua chua" sheetId="56" r:id="rId7"/>
    <sheet name="Bảng 8_Chi khac" sheetId="12" r:id="rId8"/>
    <sheet name="Bảng đơn giá nhân công" sheetId="5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s>
  <definedNames>
    <definedName name="\0">'[1]PNT-QUOT-#3'!#REF!</definedName>
    <definedName name="\a">#REF!</definedName>
    <definedName name="\b">#REF!</definedName>
    <definedName name="\d">'[2]??-BLDG'!#REF!</definedName>
    <definedName name="\e">'[2]??-BLDG'!#REF!</definedName>
    <definedName name="\f">'[2]??-BLDG'!#REF!</definedName>
    <definedName name="\g">'[2]??-BLDG'!#REF!</definedName>
    <definedName name="\h">'[2]??-BLDG'!#REF!</definedName>
    <definedName name="\i">'[2]??-BLDG'!#REF!</definedName>
    <definedName name="\j">'[2]??-BLDG'!#REF!</definedName>
    <definedName name="\k">'[2]??-BLDG'!#REF!</definedName>
    <definedName name="\l">'[2]??-BLDG'!#REF!</definedName>
    <definedName name="\m">'[2]??-BLDG'!#REF!</definedName>
    <definedName name="\n">'[2]??-BLDG'!#REF!</definedName>
    <definedName name="\o">'[2]??-BLDG'!#REF!</definedName>
    <definedName name="\z">'[1]COAT&amp;WRAP-QIOT-#3'!#REF!</definedName>
    <definedName name="__________BSC10">'[3]BSC Design'!#REF!</definedName>
    <definedName name="__________BSC11">'[3]BSC Design'!#REF!</definedName>
    <definedName name="__________BSC12">'[3]BSC Design'!#REF!</definedName>
    <definedName name="__________BSC13">'[3]BSC Design'!#REF!</definedName>
    <definedName name="__________BSC14">'[3]BSC Design'!#REF!</definedName>
    <definedName name="__________BSC15">'[3]BSC Design'!#REF!</definedName>
    <definedName name="__________BSC16">'[3]BSC Design'!#REF!</definedName>
    <definedName name="__________BSC17">'[3]BSC Design'!#REF!</definedName>
    <definedName name="__________BSC18">'[3]BSC Design'!#REF!</definedName>
    <definedName name="__________BSC19">'[3]BSC Design'!#REF!</definedName>
    <definedName name="__________BSC20">'[3]BSC Design'!#REF!</definedName>
    <definedName name="__________BSC21">'[3]BSC Design'!#REF!</definedName>
    <definedName name="__________BSC22">'[3]BSC Design'!#REF!</definedName>
    <definedName name="__________BSC23">'[3]BSC Design'!#REF!</definedName>
    <definedName name="__________BSC24">'[3]BSC Design'!#REF!</definedName>
    <definedName name="__________BSC25">'[3]BSC Design'!#REF!</definedName>
    <definedName name="__________BSC26">'[3]BSC Design'!#REF!</definedName>
    <definedName name="__________BSC27">'[3]BSC Design'!#REF!</definedName>
    <definedName name="__________BSC28">'[3]BSC Design'!#REF!</definedName>
    <definedName name="__________BSC29">'[3]BSC Design'!#REF!</definedName>
    <definedName name="__________bsc30">'[3]BSC Design'!#REF!</definedName>
    <definedName name="__________bsc31">'[3]BSC Design'!#REF!</definedName>
    <definedName name="__________BSC9">'[3]BSC Design'!#REF!</definedName>
    <definedName name="_________BSC10">'[3]BSC Design'!#REF!</definedName>
    <definedName name="_________BSC11">'[3]BSC Design'!#REF!</definedName>
    <definedName name="_________BSC12">'[3]BSC Design'!#REF!</definedName>
    <definedName name="_________BSC13">'[3]BSC Design'!#REF!</definedName>
    <definedName name="_________BSC14">'[3]BSC Design'!#REF!</definedName>
    <definedName name="_________BSC15">'[3]BSC Design'!#REF!</definedName>
    <definedName name="_________BSC16">'[3]BSC Design'!#REF!</definedName>
    <definedName name="_________BSC17">'[3]BSC Design'!#REF!</definedName>
    <definedName name="_________BSC18">'[3]BSC Design'!#REF!</definedName>
    <definedName name="_________BSC19">'[3]BSC Design'!#REF!</definedName>
    <definedName name="_________BSC20">'[3]BSC Design'!#REF!</definedName>
    <definedName name="_________BSC21">'[3]BSC Design'!#REF!</definedName>
    <definedName name="_________BSC22">'[3]BSC Design'!#REF!</definedName>
    <definedName name="_________BSC23">'[3]BSC Design'!#REF!</definedName>
    <definedName name="_________BSC24">'[3]BSC Design'!#REF!</definedName>
    <definedName name="_________BSC25">'[3]BSC Design'!#REF!</definedName>
    <definedName name="_________BSC26">'[3]BSC Design'!#REF!</definedName>
    <definedName name="_________BSC27">'[3]BSC Design'!#REF!</definedName>
    <definedName name="_________BSC28">'[3]BSC Design'!#REF!</definedName>
    <definedName name="_________BSC29">'[3]BSC Design'!#REF!</definedName>
    <definedName name="_________bsc30">'[3]BSC Design'!#REF!</definedName>
    <definedName name="_________bsc31">'[3]BSC Design'!#REF!</definedName>
    <definedName name="_________BSC9">'[3]BSC Design'!#REF!</definedName>
    <definedName name="____STR2018">#REF!</definedName>
    <definedName name="____STR2021">#REF!</definedName>
    <definedName name="____STR2022">#REF!</definedName>
    <definedName name="____STR2023">#REF!</definedName>
    <definedName name="____STR3038">#REF!</definedName>
    <definedName name="____STR3039">#REF!</definedName>
    <definedName name="____STR3040">#REF!</definedName>
    <definedName name="____STR4057">#REF!</definedName>
    <definedName name="___BSC10">'[3]BSC Design'!#REF!</definedName>
    <definedName name="___BSC11">'[3]BSC Design'!#REF!</definedName>
    <definedName name="___BSC12">'[3]BSC Design'!#REF!</definedName>
    <definedName name="___BSC13">'[3]BSC Design'!#REF!</definedName>
    <definedName name="___BSC14">'[3]BSC Design'!#REF!</definedName>
    <definedName name="___BSC15">'[3]BSC Design'!#REF!</definedName>
    <definedName name="___BSC16">'[3]BSC Design'!#REF!</definedName>
    <definedName name="___BSC17">'[3]BSC Design'!#REF!</definedName>
    <definedName name="___BSC18">'[3]BSC Design'!#REF!</definedName>
    <definedName name="___BSC19">'[3]BSC Design'!#REF!</definedName>
    <definedName name="___BSC20">'[3]BSC Design'!#REF!</definedName>
    <definedName name="___BSC21">'[3]BSC Design'!#REF!</definedName>
    <definedName name="___BSC22">'[3]BSC Design'!#REF!</definedName>
    <definedName name="___BSC23">'[3]BSC Design'!#REF!</definedName>
    <definedName name="___BSC24">'[3]BSC Design'!#REF!</definedName>
    <definedName name="___BSC25">'[3]BSC Design'!#REF!</definedName>
    <definedName name="___BSC26">'[3]BSC Design'!#REF!</definedName>
    <definedName name="___BSC27">'[3]BSC Design'!#REF!</definedName>
    <definedName name="___BSC28">'[3]BSC Design'!#REF!</definedName>
    <definedName name="___BSC29">'[3]BSC Design'!#REF!</definedName>
    <definedName name="___bsc30">'[3]BSC Design'!#REF!</definedName>
    <definedName name="___bsc31">'[3]BSC Design'!#REF!</definedName>
    <definedName name="___BSC9">'[3]BSC Design'!#REF!</definedName>
    <definedName name="___dao1">'[4]CT Thang Mo'!$B$189:$H$189</definedName>
    <definedName name="___dao2">'[4]CT Thang Mo'!$B$161:$H$161</definedName>
    <definedName name="___dap2">'[4]CT Thang Mo'!$B$162:$H$162</definedName>
    <definedName name="___day1">'[5]Chiet tinh dz22'!#REF!</definedName>
    <definedName name="___day2">'[6]Chiet tinh dz35'!$H$3</definedName>
    <definedName name="___dbu1">'[4]CT Thang Mo'!#REF!</definedName>
    <definedName name="___dbu2">'[4]CT Thang Mo'!$B$93:$F$93</definedName>
    <definedName name="___H500866">#REF!</definedName>
    <definedName name="___lap1">#REF!</definedName>
    <definedName name="___lap2">#REF!</definedName>
    <definedName name="___MXS19">#REF!</definedName>
    <definedName name="___NPV1">'[7]1.0 Assumptions'!$G$26</definedName>
    <definedName name="___NPV10">'[7]1.0 Assumptions'!$P$26</definedName>
    <definedName name="___NPV2">'[7]1.0 Assumptions'!$H$27</definedName>
    <definedName name="___NPV3">'[7]1.0 Assumptions'!$I$26</definedName>
    <definedName name="___NPV9">'[7]1.0 Assumptions'!$O$26</definedName>
    <definedName name="___TAT1">#REF!</definedName>
    <definedName name="___vc1">'[4]CT Thang Mo'!$B$34:$H$34</definedName>
    <definedName name="___vc2">'[4]CT Thang Mo'!$B$35:$H$35</definedName>
    <definedName name="___vc3">'[4]CT Thang Mo'!$B$36:$H$36</definedName>
    <definedName name="__041_Distributoren_Preisliste">#REF!</definedName>
    <definedName name="__BSC10">'[3]BSC Design'!#REF!</definedName>
    <definedName name="__BSC11">'[3]BSC Design'!#REF!</definedName>
    <definedName name="__BSC12">'[3]BSC Design'!#REF!</definedName>
    <definedName name="__BSC13">'[3]BSC Design'!#REF!</definedName>
    <definedName name="__BSC14">'[3]BSC Design'!#REF!</definedName>
    <definedName name="__BSC15">'[3]BSC Design'!#REF!</definedName>
    <definedName name="__BSC16">'[3]BSC Design'!#REF!</definedName>
    <definedName name="__BSC17">'[3]BSC Design'!#REF!</definedName>
    <definedName name="__BSC18">'[3]BSC Design'!#REF!</definedName>
    <definedName name="__BSC19">'[3]BSC Design'!#REF!</definedName>
    <definedName name="__BSC20">'[3]BSC Design'!#REF!</definedName>
    <definedName name="__BSC21">'[3]BSC Design'!#REF!</definedName>
    <definedName name="__BSC22">'[3]BSC Design'!#REF!</definedName>
    <definedName name="__BSC23">'[3]BSC Design'!#REF!</definedName>
    <definedName name="__BSC24">'[3]BSC Design'!#REF!</definedName>
    <definedName name="__BSC25">'[3]BSC Design'!#REF!</definedName>
    <definedName name="__BSC26">'[3]BSC Design'!#REF!</definedName>
    <definedName name="__BSC27">'[3]BSC Design'!#REF!</definedName>
    <definedName name="__BSC28">'[3]BSC Design'!#REF!</definedName>
    <definedName name="__BSC29">'[3]BSC Design'!#REF!</definedName>
    <definedName name="__bsc30">'[3]BSC Design'!#REF!</definedName>
    <definedName name="__bsc31">'[3]BSC Design'!#REF!</definedName>
    <definedName name="__BSC9">'[3]BSC Design'!#REF!</definedName>
    <definedName name="__CT250">'[8]dongia (2)'!#REF!</definedName>
    <definedName name="__dao1">'[4]CT Thang Mo'!$B$189:$H$189</definedName>
    <definedName name="__dao2">'[4]CT Thang Mo'!$B$161:$H$161</definedName>
    <definedName name="__dap2">'[4]CT Thang Mo'!$B$162:$H$162</definedName>
    <definedName name="__day1">'[5]Chiet tinh dz22'!#REF!</definedName>
    <definedName name="__day2">'[6]Chiet tinh dz35'!$H$3</definedName>
    <definedName name="__dbu1">'[4]CT Thang Mo'!#REF!</definedName>
    <definedName name="__dbu2">'[4]CT Thang Mo'!$B$93:$F$93</definedName>
    <definedName name="__H500866">#REF!</definedName>
    <definedName name="__lap1">#REF!</definedName>
    <definedName name="__lap2">#REF!</definedName>
    <definedName name="__MXS19">#REF!</definedName>
    <definedName name="__NPV1">'[7]1.0 Assumptions'!$G$26</definedName>
    <definedName name="__NPV10">'[7]1.0 Assumptions'!$P$26</definedName>
    <definedName name="__NPV2">'[7]1.0 Assumptions'!$H$27</definedName>
    <definedName name="__NPV3">'[7]1.0 Assumptions'!$I$26</definedName>
    <definedName name="__NPV9">'[7]1.0 Assumptions'!$O$26</definedName>
    <definedName name="__STR2018">#REF!</definedName>
    <definedName name="__STR2021">#REF!</definedName>
    <definedName name="__STR20212">#REF!</definedName>
    <definedName name="__STR2022">#REF!</definedName>
    <definedName name="__STR2023">#REF!</definedName>
    <definedName name="__STR3038">#REF!</definedName>
    <definedName name="__STR3039">#REF!</definedName>
    <definedName name="__STR3040">#REF!</definedName>
    <definedName name="__STR4057">#REF!</definedName>
    <definedName name="__TAT1">#REF!</definedName>
    <definedName name="__vc1">'[4]CT Thang Mo'!$B$34:$H$34</definedName>
    <definedName name="__vc2">'[4]CT Thang Mo'!$B$35:$H$35</definedName>
    <definedName name="__vc3">'[4]CT Thang Mo'!$B$36:$H$36</definedName>
    <definedName name="_041_Distributoren_Preisliste">#REF!</definedName>
    <definedName name="_1">#N/A</definedName>
    <definedName name="_1_?">#REF!</definedName>
    <definedName name="_1_0DATA_DATA2_L">'[9]#REF'!#REF!</definedName>
    <definedName name="_1000A01">#N/A</definedName>
    <definedName name="_10TEÂN_KHAÙCH_HAØ">#REF!</definedName>
    <definedName name="_11THAØNH_TIEÀN">#REF!</definedName>
    <definedName name="_12TRÒ_GIAÙ">#REF!</definedName>
    <definedName name="_1320NX">#REF!</definedName>
    <definedName name="_1353SH_HW">#REF!</definedName>
    <definedName name="_1353SH_SW">#REF!</definedName>
    <definedName name="_13TRÒ_GIAÙ__VAT">#REF!</definedName>
    <definedName name="_1626LM_SHELF">#REF!</definedName>
    <definedName name="_1641SM">#REF!</definedName>
    <definedName name="_1650SMC_OG">#REF!</definedName>
    <definedName name="_1650SMC_TP">#REF!</definedName>
    <definedName name="_1660SM">#REF!</definedName>
    <definedName name="_1660SM_SHELF4">#REF!</definedName>
    <definedName name="_1660SM_SHELF5">#REF!</definedName>
    <definedName name="_1662SMC_SHELF">#REF!</definedName>
    <definedName name="_1678MCC_SHELF">#REF!</definedName>
    <definedName name="_1CAP002">[10]MTP!#REF!</definedName>
    <definedName name="_2">#N/A</definedName>
    <definedName name="_2.4_Chuoàng_naùi_khoâ_chôø_phoái">[11]Sheet1!#REF!</definedName>
    <definedName name="_2_??????">#REF!</definedName>
    <definedName name="_20_tháng_tư_năm_2005">#REF!</definedName>
    <definedName name="_2DATA_DATA2_L">'[9]#REF'!#REF!</definedName>
    <definedName name="_2STREO7">[12]MTP!#REF!</definedName>
    <definedName name="_3_0DATA_DATA2_L">'[13]#REF'!#REF!</definedName>
    <definedName name="_3N">#REF!</definedName>
    <definedName name="_4GOIC01">[14]MTP!#REF!</definedName>
    <definedName name="_4MAÕ_HAØNG">#REF!</definedName>
    <definedName name="_4OSLCTT">[14]MTP!#REF!</definedName>
    <definedName name="_5MAÕ_SOÁ_THUEÁ">#REF!</definedName>
    <definedName name="_6BNTTTH">[12]MTP1!#REF!</definedName>
    <definedName name="_6DCTTBO">[12]MTP1!#REF!</definedName>
    <definedName name="_6DD24TT">[12]MTP1!#REF!</definedName>
    <definedName name="_6FCOTBU">[12]MTP1!#REF!</definedName>
    <definedName name="_6LATUBU">[12]MTP1!#REF!</definedName>
    <definedName name="_6ÑÔN_GIAÙ">#REF!</definedName>
    <definedName name="_6SDTT24">[12]MTP1!#REF!</definedName>
    <definedName name="_6TBUDTT">[12]MTP1!#REF!</definedName>
    <definedName name="_6TDDDTT">[12]MTP1!#REF!</definedName>
    <definedName name="_6TLTTTH">[12]MTP1!#REF!</definedName>
    <definedName name="_6TUBUTT">[12]MTP1!#REF!</definedName>
    <definedName name="_6UCLVIS">[12]MTP1!#REF!</definedName>
    <definedName name="_7DNCABC">[12]MTP1!#REF!</definedName>
    <definedName name="_7HDCTBU">[12]MTP1!#REF!</definedName>
    <definedName name="_7PKTUBU">[12]MTP1!#REF!</definedName>
    <definedName name="_7SOÁ_CTÖØ">#REF!</definedName>
    <definedName name="_7TBHT20">[12]MTP1!#REF!</definedName>
    <definedName name="_7TBHT30">[12]MTP1!#REF!</definedName>
    <definedName name="_7TDCABC">[12]MTP1!#REF!</definedName>
    <definedName name="_8SOÁ_LÖÔÏNG">#REF!</definedName>
    <definedName name="_9600LH">#REF!</definedName>
    <definedName name="_9647LH">#REF!</definedName>
    <definedName name="_9674LH">#REF!</definedName>
    <definedName name="_9681LH">#REF!</definedName>
    <definedName name="_9TEÂN_HAØNG">#REF!</definedName>
    <definedName name="_a1" hidden="1">{"'Sheet1'!$L$16"}</definedName>
    <definedName name="_A65700">'[15]MTO REV.2(ARMOR)'!#REF!</definedName>
    <definedName name="_A65800">'[15]MTO REV.2(ARMOR)'!#REF!</definedName>
    <definedName name="_A66000">'[15]MTO REV.2(ARMOR)'!#REF!</definedName>
    <definedName name="_A67000">'[15]MTO REV.2(ARMOR)'!#REF!</definedName>
    <definedName name="_A68000">'[15]MTO REV.2(ARMOR)'!#REF!</definedName>
    <definedName name="_A70000">'[15]MTO REV.2(ARMOR)'!#REF!</definedName>
    <definedName name="_A75000">'[15]MTO REV.2(ARMOR)'!#REF!</definedName>
    <definedName name="_A85000">'[15]MTO REV.2(ARMOR)'!#REF!</definedName>
    <definedName name="_abb91">[16]chitimc!#REF!</definedName>
    <definedName name="_abc123">#REF!</definedName>
    <definedName name="_ATC12">#REF!</definedName>
    <definedName name="_ATC15">#REF!</definedName>
    <definedName name="_ATC3">#REF!</definedName>
    <definedName name="_ATC6">#REF!</definedName>
    <definedName name="_ATC9">#REF!</definedName>
    <definedName name="_B72100">#REF!</definedName>
    <definedName name="_BBU2">#REF!</definedName>
    <definedName name="_BBU3">#REF!</definedName>
    <definedName name="_BOT10">"Botón de opción 10"</definedName>
    <definedName name="_BOT9">"Botón de opción 9"</definedName>
    <definedName name="_BSC10">'[3]BSC Design'!#REF!</definedName>
    <definedName name="_BSC11">'[3]BSC Design'!#REF!</definedName>
    <definedName name="_BSC12">'[3]BSC Design'!#REF!</definedName>
    <definedName name="_BSC13">'[3]BSC Design'!#REF!</definedName>
    <definedName name="_BSC14">'[3]BSC Design'!#REF!</definedName>
    <definedName name="_BSC15">'[3]BSC Design'!#REF!</definedName>
    <definedName name="_BSC16">'[3]BSC Design'!#REF!</definedName>
    <definedName name="_BSC17">'[3]BSC Design'!#REF!</definedName>
    <definedName name="_BSC18">'[3]BSC Design'!#REF!</definedName>
    <definedName name="_BSC19">'[3]BSC Design'!#REF!</definedName>
    <definedName name="_BSC20">'[3]BSC Design'!#REF!</definedName>
    <definedName name="_BSC21">'[3]BSC Design'!#REF!</definedName>
    <definedName name="_BSC22">'[3]BSC Design'!#REF!</definedName>
    <definedName name="_BSC23">'[3]BSC Design'!#REF!</definedName>
    <definedName name="_BSC24">'[3]BSC Design'!#REF!</definedName>
    <definedName name="_BSC25">'[3]BSC Design'!#REF!</definedName>
    <definedName name="_BSC26">'[3]BSC Design'!#REF!</definedName>
    <definedName name="_BSC27">'[3]BSC Design'!#REF!</definedName>
    <definedName name="_BSC28">'[3]BSC Design'!#REF!</definedName>
    <definedName name="_BSC29">'[3]BSC Design'!#REF!</definedName>
    <definedName name="_bsc30">'[3]BSC Design'!#REF!</definedName>
    <definedName name="_bsc31">'[3]BSC Design'!#REF!</definedName>
    <definedName name="_BSC9">'[3]BSC Design'!#REF!</definedName>
    <definedName name="_CFO931">#REF!</definedName>
    <definedName name="_CFU1">#REF!</definedName>
    <definedName name="_CIN1">#REF!</definedName>
    <definedName name="_CIN2">#REF!</definedName>
    <definedName name="_COB1">#REF!</definedName>
    <definedName name="_COB2">#REF!</definedName>
    <definedName name="_CON1">#REF!</definedName>
    <definedName name="_CON2">#REF!</definedName>
    <definedName name="_CT250">'[17]dongia (2)'!#REF!</definedName>
    <definedName name="_CVM1">#REF!</definedName>
    <definedName name="_CVM2">#REF!</definedName>
    <definedName name="_dao1">'[18]CT Thang Mo'!$B$189:$H$189</definedName>
    <definedName name="_dao2">'[18]CT Thang Mo'!$B$161:$H$161</definedName>
    <definedName name="_dap2">'[18]CT Thang Mo'!$B$162:$H$162</definedName>
    <definedName name="_day1">'[19]Chiet tinh dz22'!#REF!</definedName>
    <definedName name="_day2">'[20]Chiet tinh dz35'!$H$3</definedName>
    <definedName name="_dbu1">'[18]CT Thang Mo'!#REF!</definedName>
    <definedName name="_dbu2">'[18]CT Thang Mo'!$B$93:$F$93</definedName>
    <definedName name="_ddn400">#REF!</definedName>
    <definedName name="_ddn600">#REF!</definedName>
    <definedName name="_DDP2">#REF!</definedName>
    <definedName name="_dgt100">'[8]dongia (2)'!#REF!</definedName>
    <definedName name="_DOC">#REF!</definedName>
    <definedName name="_F1" hidden="1">{"'Sheet1'!$L$16"}</definedName>
    <definedName name="_FEG2">#REF!</definedName>
    <definedName name="_FEG8">#REF!</definedName>
    <definedName name="_Fill" hidden="1">#REF!</definedName>
    <definedName name="_xlnm._FilterDatabase" localSheetId="2" hidden="1">'Bảng 3_Chi tiet LDTT'!$A$10:$O$47</definedName>
    <definedName name="_xlnm._FilterDatabase" hidden="1">#REF!</definedName>
    <definedName name="_GID1">'[8]LKVL-CK-HT-GD1'!$A$4</definedName>
    <definedName name="_H500866">#REF!</definedName>
    <definedName name="_huy1" hidden="1">{"'Sheet1'!$L$16"}</definedName>
    <definedName name="_isc2">#REF!</definedName>
    <definedName name="_ISC3">#REF!</definedName>
    <definedName name="_ITP3600">#REF!</definedName>
    <definedName name="_ITP5620">#REF!</definedName>
    <definedName name="_ITP7250">#REF!</definedName>
    <definedName name="_ITP7270">#REF!</definedName>
    <definedName name="_ITP7450">#REF!</definedName>
    <definedName name="_ITP7470">#REF!</definedName>
    <definedName name="_ITP7750">#REF!</definedName>
    <definedName name="_IZ88">#REF!</definedName>
    <definedName name="_Key1" hidden="1">#REF!</definedName>
    <definedName name="_Key2" hidden="1">#REF!</definedName>
    <definedName name="_lap1">#REF!</definedName>
    <definedName name="_lap2">#REF!</definedName>
    <definedName name="_LX_Bac_Ninh">#REF!</definedName>
    <definedName name="_LX_Bac_Ninh_SAG">#REF!</definedName>
    <definedName name="_M1">[21]XL4Poppy!$C$4</definedName>
    <definedName name="_MAC12">#REF!</definedName>
    <definedName name="_MAC46">#REF!</definedName>
    <definedName name="_MCB1">#REF!</definedName>
    <definedName name="_MD5500">#REF!</definedName>
    <definedName name="_MSC_SMA16_4">#REF!</definedName>
    <definedName name="_MSC_SMA1K">#REF!</definedName>
    <definedName name="_MSC_SMA4_1">#REF!</definedName>
    <definedName name="_MXS19">#REF!</definedName>
    <definedName name="_NAM1">#REF!</definedName>
    <definedName name="_NCL100">#REF!</definedName>
    <definedName name="_NCL200">#REF!</definedName>
    <definedName name="_NCL250">#REF!</definedName>
    <definedName name="_NET2">#REF!</definedName>
    <definedName name="_nin190">#REF!</definedName>
    <definedName name="_NPV1">'[7]1.0 Assumptions'!$G$26</definedName>
    <definedName name="_NPV10">'[7]1.0 Assumptions'!$P$26</definedName>
    <definedName name="_NPV2">'[7]1.0 Assumptions'!$H$27</definedName>
    <definedName name="_NPV3">'[7]1.0 Assumptions'!$I$26</definedName>
    <definedName name="_NPV9">'[7]1.0 Assumptions'!$O$26</definedName>
    <definedName name="_NSO2" hidden="1">{"'Sheet1'!$L$16"}</definedName>
    <definedName name="_NSO3" hidden="1">{"'Sheet1'!$L$16"}</definedName>
    <definedName name="_Order1" hidden="1">255</definedName>
    <definedName name="_Order2" hidden="1">255</definedName>
    <definedName name="_OT72100">#REF!</definedName>
    <definedName name="_own2">#REF!</definedName>
    <definedName name="_own3">#REF!</definedName>
    <definedName name="_p1">#REF!</definedName>
    <definedName name="_pd10" hidden="1">{"'Summary'!$A$1:$J$46"}</definedName>
    <definedName name="_PD11" hidden="1">{"'Summary'!$A$1:$J$46"}</definedName>
    <definedName name="_pd12" hidden="1">{"'Summary'!$A$1:$J$46"}</definedName>
    <definedName name="_PD2">#REF!</definedName>
    <definedName name="_PD3">#REF!</definedName>
    <definedName name="_PD4">#REF!</definedName>
    <definedName name="_pd9" hidden="1">{"'Summary'!$A$1:$J$46"}</definedName>
    <definedName name="_ph3">#REF!</definedName>
    <definedName name="_PU1">#REF!</definedName>
    <definedName name="_PU2">#REF!</definedName>
    <definedName name="_PU3">#REF!</definedName>
    <definedName name="_PU4">#REF!</definedName>
    <definedName name="_R">#REF!</definedName>
    <definedName name="_rng3600">'[22]3600 Matrix'!$A$5:$K$33</definedName>
    <definedName name="_rng3612">#REF!</definedName>
    <definedName name="_rng3630">#REF!</definedName>
    <definedName name="_RQ02">#REF!</definedName>
    <definedName name="_sc1">#REF!</definedName>
    <definedName name="_SC2">#REF!</definedName>
    <definedName name="_sc3">#REF!</definedName>
    <definedName name="_SD30" hidden="1">{"'Summary'!$A$1:$J$46"}</definedName>
    <definedName name="_sd31" hidden="1">{"'Summary'!$A$1:$J$46"}</definedName>
    <definedName name="_set11">#REF!</definedName>
    <definedName name="_set12">#REF!</definedName>
    <definedName name="_set21">#REF!</definedName>
    <definedName name="_set22">#REF!</definedName>
    <definedName name="_set31">#REF!</definedName>
    <definedName name="_set32">#REF!</definedName>
    <definedName name="_SN3">#REF!</definedName>
    <definedName name="_Sort" hidden="1">#REF!</definedName>
    <definedName name="_SSP3600">#REF!</definedName>
    <definedName name="_SSP5620">#REF!</definedName>
    <definedName name="_SSP7250">#REF!</definedName>
    <definedName name="_SSP7270">#REF!</definedName>
    <definedName name="_SSP7450">#REF!</definedName>
    <definedName name="_SSP7470">#REF!</definedName>
    <definedName name="_SSP7750">#REF!</definedName>
    <definedName name="_st3002">[23]LANGUAGE!$B$63</definedName>
    <definedName name="_st3018">[23]LANGUAGE!$B$77</definedName>
    <definedName name="_st3032">[23]LANGUAGE!$B$89</definedName>
    <definedName name="_STR2018">#REF!</definedName>
    <definedName name="_STR2021">#REF!</definedName>
    <definedName name="_STR20212">#REF!</definedName>
    <definedName name="_STR2022">#REF!</definedName>
    <definedName name="_STR2023">#REF!</definedName>
    <definedName name="_STR3038">#REF!</definedName>
    <definedName name="_STR3039">#REF!</definedName>
    <definedName name="_STR3040">#REF!</definedName>
    <definedName name="_STR4057">#REF!</definedName>
    <definedName name="_SUM22">#REF!</definedName>
    <definedName name="_T01" hidden="1">#REF!</definedName>
    <definedName name="_TAT1">#REF!</definedName>
    <definedName name="_tax2">#REF!</definedName>
    <definedName name="_tax4">#REF!</definedName>
    <definedName name="_TC16">#REF!</definedName>
    <definedName name="_TCU20">#REF!</definedName>
    <definedName name="_TCU32">#REF!</definedName>
    <definedName name="_TCU43">#REF!</definedName>
    <definedName name="_TCU52">#REF!</definedName>
    <definedName name="_TCU8">#REF!</definedName>
    <definedName name="_th100">'[8]dongia (2)'!#REF!</definedName>
    <definedName name="_TH160">'[8]dongia (2)'!#REF!</definedName>
    <definedName name="_tk1">#REF!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'[8]dongia (2)'!#REF!</definedName>
    <definedName name="_tr375">[8]giathanh1!#REF!</definedName>
    <definedName name="_TRX1">#REF!</definedName>
    <definedName name="_TTP1">#REF!</definedName>
    <definedName name="_TTP2">#REF!</definedName>
    <definedName name="_TTP3">#REF!</definedName>
    <definedName name="_tz593">#REF!</definedName>
    <definedName name="_vas2" hidden="1">{#N/A,#N/A,TRUE,"Config1";#N/A,#N/A,TRUE,"Config2";#N/A,#N/A,TRUE,"Config3";#N/A,#N/A,TRUE,"Config4";#N/A,#N/A,TRUE,"Config5";#N/A,#N/A,TRUE,"Config6";#N/A,#N/A,TRUE,"Config7"}</definedName>
    <definedName name="_vc1">'[18]CT Thang Mo'!$B$34:$H$34</definedName>
    <definedName name="_vc2">'[18]CT Thang Mo'!$B$35:$H$35</definedName>
    <definedName name="_vc3">'[18]CT Thang Mo'!$B$36:$H$36</definedName>
    <definedName name="_VL100">#REF!</definedName>
    <definedName name="_VL200">#REF!</definedName>
    <definedName name="_VL250">#REF!</definedName>
    <definedName name="A">'[1]PNT-QUOT-#3'!#REF!</definedName>
    <definedName name="A_11">#REF!</definedName>
    <definedName name="A_8">#REF!</definedName>
    <definedName name="A_9">#REF!</definedName>
    <definedName name="A_IMPRESIÓN_IM">#REF!</definedName>
    <definedName name="A_incoterm_cost">#REF!</definedName>
    <definedName name="A_incoterm_price">#REF!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1537A">#REF!</definedName>
    <definedName name="a277Print_Titles">#REF!</definedName>
    <definedName name="A35_">#REF!</definedName>
    <definedName name="A50_">#REF!</definedName>
    <definedName name="A5530NADISCOUNT">#REF!</definedName>
    <definedName name="A70_">#REF!</definedName>
    <definedName name="A7250_ITP">#REF!</definedName>
    <definedName name="A7250_SSP">#REF!</definedName>
    <definedName name="A7250MDA_ITP">#REF!</definedName>
    <definedName name="A7250MDA_SSP">#REF!</definedName>
    <definedName name="A7250SFP_ITP">#REF!</definedName>
    <definedName name="A7250SFP_SSP">#REF!</definedName>
    <definedName name="A7710_ITP">#REF!</definedName>
    <definedName name="A7710_SSP">#REF!</definedName>
    <definedName name="A7710c4_ITP">#REF!</definedName>
    <definedName name="A7710c4_SSP">#REF!</definedName>
    <definedName name="A7750_Chassis_ITP">#REF!</definedName>
    <definedName name="A7750_Chassis_SSP">#REF!</definedName>
    <definedName name="A7750MDA_ITP">#REF!</definedName>
    <definedName name="A7750MDA_SSP">#REF!</definedName>
    <definedName name="A95_">#REF!</definedName>
    <definedName name="A954CVSMMS">#REF!</definedName>
    <definedName name="A954CVSTT">#REF!</definedName>
    <definedName name="A955DP">#REF!</definedName>
    <definedName name="A955HWP">#REF!</definedName>
    <definedName name="A955INSTTRAI">#REF!</definedName>
    <definedName name="A955RNPSC">#REF!</definedName>
    <definedName name="A955RNPU">#REF!</definedName>
    <definedName name="AA">#REF!</definedName>
    <definedName name="AAA">'[24]MTL$-INTER'!#REF!</definedName>
    <definedName name="AAAA" hidden="1">{#N/A,#N/A,FALSE,"Chi tiÆt"}</definedName>
    <definedName name="aaaaaa" localSheetId="3">[25]!catalogue</definedName>
    <definedName name="aaaaaa" localSheetId="5">[25]!catalogue</definedName>
    <definedName name="aaaaaa" localSheetId="6">[25]!catalogue</definedName>
    <definedName name="aaaaaa">[25]!catalogue</definedName>
    <definedName name="abc" hidden="1">#REF!</definedName>
    <definedName name="ABMD12">#REF!</definedName>
    <definedName name="ABMD16">#REF!</definedName>
    <definedName name="ABMD20">#REF!</definedName>
    <definedName name="ABMD26">#REF!</definedName>
    <definedName name="ABMD32">#REF!</definedName>
    <definedName name="ABMD4">#REF!</definedName>
    <definedName name="ABMD6">#REF!</definedName>
    <definedName name="ABMD9">#REF!</definedName>
    <definedName name="ABST12">#REF!</definedName>
    <definedName name="ABST16">#REF!</definedName>
    <definedName name="ABST20">#REF!</definedName>
    <definedName name="ABST26">#REF!</definedName>
    <definedName name="ABST32">#REF!</definedName>
    <definedName name="ABST7">#REF!</definedName>
    <definedName name="ABST9">#REF!</definedName>
    <definedName name="ac">[11]Sheet1!#REF!</definedName>
    <definedName name="AC_1">#REF!</definedName>
    <definedName name="AC_2">#REF!</definedName>
    <definedName name="AC120_">#REF!</definedName>
    <definedName name="AC35_">#REF!</definedName>
    <definedName name="AC50_">#REF!</definedName>
    <definedName name="AC70_">#REF!</definedName>
    <definedName name="AC95_">#REF!</definedName>
    <definedName name="Acceptance_cell">#REF!</definedName>
    <definedName name="ACCEPTEST">#REF!</definedName>
    <definedName name="ACCEPTEST0">#REF!</definedName>
    <definedName name="ACCEPTEST1">#REF!</definedName>
    <definedName name="acceptest2">#REF!</definedName>
    <definedName name="Access_Button" hidden="1">"InstallationToolData_Sheet1_List1"</definedName>
    <definedName name="AccessDatabase" hidden="1">"C:\My Documents\Excel\InstallationToolData.mdb"</definedName>
    <definedName name="ad">[25]!ad</definedName>
    <definedName name="Adapt">#REF!</definedName>
    <definedName name="add">#REF!</definedName>
    <definedName name="Add_Coef">#REF!</definedName>
    <definedName name="Additional_Services">[26]Controls!$G$4:$G$8</definedName>
    <definedName name="additionalunitremote">#REF!</definedName>
    <definedName name="ADM_21E1">'[27]Thiet bi'!#REF!</definedName>
    <definedName name="ADM_63E1">'[27]Thiet bi'!#REF!</definedName>
    <definedName name="ADM_8E1">'[27]Thiet bi'!#REF!</definedName>
    <definedName name="ADPS">#REF!</definedName>
    <definedName name="ADSL_eq">#REF!</definedName>
    <definedName name="ADSL_hiện_có">#REF!</definedName>
    <definedName name="ADSL_Ứng_cứu">95000</definedName>
    <definedName name="æ76">[28]chitiet!#REF!</definedName>
    <definedName name="ag142X42">[16]chitimc!#REF!</definedName>
    <definedName name="ag15F80">#REF!</definedName>
    <definedName name="ag267N59">[16]chitimc!#REF!</definedName>
    <definedName name="AgentName">#REF!</definedName>
    <definedName name="aí6">#REF!</definedName>
    <definedName name="AIP">#REF!</definedName>
    <definedName name="Air_Freight">#REF!</definedName>
    <definedName name="air_ticket">#REF!</definedName>
    <definedName name="Airfreight">#REF!</definedName>
    <definedName name="ALCAPDHSW">#REF!</definedName>
    <definedName name="ALCASDHSW">#REF!</definedName>
    <definedName name="All_Item">#REF!</definedName>
    <definedName name="AllKits">#REF!</definedName>
    <definedName name="ALLPRICE">#REF!</definedName>
    <definedName name="ALLPRICES">#REF!</definedName>
    <definedName name="ALocalCoef">#REF!</definedName>
    <definedName name="ALPIN">#N/A</definedName>
    <definedName name="ALPJYOU">#N/A</definedName>
    <definedName name="ALPTOI">#N/A</definedName>
    <definedName name="amount">'[29]CD Server'!#REF!</definedName>
    <definedName name="Annees_Ref">#REF!</definedName>
    <definedName name="anscount" hidden="1">2</definedName>
    <definedName name="ANT_OPT">#REF!</definedName>
    <definedName name="Antendiscount">#REF!</definedName>
    <definedName name="ANTENNA">#REF!</definedName>
    <definedName name="ANTENNALOCAL">#REF!</definedName>
    <definedName name="Antennas">#REF!</definedName>
    <definedName name="ANTK1">#REF!</definedName>
    <definedName name="AntKa">#REF!</definedName>
    <definedName name="AntKb">#REF!</definedName>
    <definedName name="AntKc">#REF!</definedName>
    <definedName name="AntKd">#REF!</definedName>
    <definedName name="AntKe">#REF!</definedName>
    <definedName name="AntKf">#REF!</definedName>
    <definedName name="AntKg">#REF!</definedName>
    <definedName name="AntKh">#REF!</definedName>
    <definedName name="AntKi">#REF!</definedName>
    <definedName name="AntKj">#REF!</definedName>
    <definedName name="AntKk">#REF!</definedName>
    <definedName name="AntKl">#REF!</definedName>
    <definedName name="AntKm">#REF!</definedName>
    <definedName name="AntKn">#REF!</definedName>
    <definedName name="AntKo">#REF!</definedName>
    <definedName name="AntKp">#REF!</definedName>
    <definedName name="AntKq">#REF!</definedName>
    <definedName name="AntKr">#REF!</definedName>
    <definedName name="ANTKZ">#REF!</definedName>
    <definedName name="APEflag">#REF!</definedName>
    <definedName name="APEMINI">#REF!</definedName>
    <definedName name="APESTANDARD">#REF!</definedName>
    <definedName name="APPENDIX3">#REF!</definedName>
    <definedName name="Appli1">#REF!</definedName>
    <definedName name="Application_cell">#REF!</definedName>
    <definedName name="Application_List">#REF!</definedName>
    <definedName name="apr">#REF!</definedName>
    <definedName name="aq">#REF!</definedName>
    <definedName name="AreaCompensation">#REF!</definedName>
    <definedName name="Arial">#REF!</definedName>
    <definedName name="as">#REF!</definedName>
    <definedName name="asd">#REF!</definedName>
    <definedName name="asdd" localSheetId="3">L3C9</definedName>
    <definedName name="asdd" localSheetId="5">L3C9</definedName>
    <definedName name="asdd" localSheetId="6">L3C9</definedName>
    <definedName name="asdd">L3C9</definedName>
    <definedName name="ASellCoef">#REF!</definedName>
    <definedName name="asstx">#REF!</definedName>
    <definedName name="ATCSM12">#REF!</definedName>
    <definedName name="ATCSM15">#REF!</definedName>
    <definedName name="ATCSM3">#REF!</definedName>
    <definedName name="ATCSM6">#REF!</definedName>
    <definedName name="ATCSM9">#REF!</definedName>
    <definedName name="ATM">#REF!</definedName>
    <definedName name="ATM_Max_Slots">#REF!</definedName>
    <definedName name="Attention">#REF!</definedName>
    <definedName name="aù0">'[30]bang tien luong'!#REF!</definedName>
    <definedName name="Aufschlag_factor">#REF!</definedName>
    <definedName name="aug">#REF!</definedName>
    <definedName name="AUOMCRHMISEGMIL">#REF!</definedName>
    <definedName name="AUOMCRPT">#REF!</definedName>
    <definedName name="AUOMCRXTC">#REF!</definedName>
    <definedName name="AUOMCRXTCGC">#REF!</definedName>
    <definedName name="AUOMCRXTPT">#REF!</definedName>
    <definedName name="AUSM_Pr">#REF!</definedName>
    <definedName name="AUSN_pra">#REF!</definedName>
    <definedName name="Avail_VSM">#REF!</definedName>
    <definedName name="Available_Cost_Sheets">#REF!</definedName>
    <definedName name="Avion">#REF!</definedName>
    <definedName name="AXE">#REF!</definedName>
    <definedName name="AXSM_Pr">#REF!</definedName>
    <definedName name="AXSm_pra">#REF!</definedName>
    <definedName name="B">'[1]PNT-QUOT-#3'!#REF!</definedName>
    <definedName name="b_240">'[8]THPDMoi  (2)'!#REF!</definedName>
    <definedName name="b_280">'[8]THPDMoi  (2)'!#REF!</definedName>
    <definedName name="b_320">'[8]THPDMoi  (2)'!#REF!</definedName>
    <definedName name="ba">"7/7/7"</definedName>
    <definedName name="bad_debt_expense">'[7]1.0 Assumptions'!#REF!</definedName>
    <definedName name="Baht_CNY">#REF!</definedName>
    <definedName name="Baht_Euro">#REF!</definedName>
    <definedName name="Baht_USD">#REF!</definedName>
    <definedName name="Bang_cly">#REF!</definedName>
    <definedName name="Bang_CVC">#REF!</definedName>
    <definedName name="Bang_travl">#REF!</definedName>
    <definedName name="bangciti">'[8]dongia (2)'!#REF!</definedName>
    <definedName name="Bao" hidden="1">{#N/A,#N/A,FALSE,"Chi tiÆt"}</definedName>
    <definedName name="baru">#N/A</definedName>
    <definedName name="BASBSS">#REF!,#REF!,#REF!,#REF!,#REF!</definedName>
    <definedName name="base_concentrator">#REF!</definedName>
    <definedName name="base_costs">#REF!</definedName>
    <definedName name="basic">#REF!</definedName>
    <definedName name="basic_interface_A">#REF!</definedName>
    <definedName name="basic_interface_B">#REF!</definedName>
    <definedName name="BASNSS">#REF!,#REF!,#REF!,#REF!,#REF!</definedName>
    <definedName name="BB">#REF!</definedName>
    <definedName name="BBAT">#REF!</definedName>
    <definedName name="bbb" hidden="1">{"'Sheet1'!$L$16"}</definedName>
    <definedName name="bbbbb" localSheetId="3">[25]!catalogue</definedName>
    <definedName name="bbbbb" localSheetId="5">[25]!catalogue</definedName>
    <definedName name="bbbbb" localSheetId="6">[25]!catalogue</definedName>
    <definedName name="bbbbb">[25]!catalogue</definedName>
    <definedName name="bbbbbbbb">[31]XL4Poppy!$C$4</definedName>
    <definedName name="bbbbbbbbb">[31]XL4Poppy!$C$31</definedName>
    <definedName name="BBPA">#REF!</definedName>
    <definedName name="BBU_2">#REF!</definedName>
    <definedName name="BCDC">#REF!</definedName>
    <definedName name="BDCA">#REF!</definedName>
    <definedName name="bdht15nc">[8]gtrinh!#REF!</definedName>
    <definedName name="bdht15vl">[8]gtrinh!#REF!</definedName>
    <definedName name="bdht25nc">[8]gtrinh!#REF!</definedName>
    <definedName name="bdht25vl">[8]gtrinh!#REF!</definedName>
    <definedName name="bdht325nc">[8]gtrinh!#REF!</definedName>
    <definedName name="bdht325vl">[8]gtrinh!#REF!</definedName>
    <definedName name="BDlist">#REF!</definedName>
    <definedName name="beg">#REF!</definedName>
    <definedName name="BESM">#REF!</definedName>
    <definedName name="BGiacuoc">#REF!</definedName>
    <definedName name="BGRouterTypeSelected">#REF!</definedName>
    <definedName name="BHCA_Capacity">#REF!</definedName>
    <definedName name="BHPS">#REF!</definedName>
    <definedName name="BHT_FF">#REF!</definedName>
    <definedName name="BLDG">[32]LEGEND!$D$8</definedName>
    <definedName name="Blocking_Probability">#REF!</definedName>
    <definedName name="Bocdo">#REF!</definedName>
    <definedName name="Bonds">#REF!</definedName>
    <definedName name="BOOK">#REF!</definedName>
    <definedName name="Boolean">#REF!</definedName>
    <definedName name="BOQ">#REF!</definedName>
    <definedName name="BOQ_func_cost" localSheetId="3">L3C9</definedName>
    <definedName name="BOQ_func_cost" localSheetId="5">L3C9</definedName>
    <definedName name="BOQ_func_cost" localSheetId="6">L3C9</definedName>
    <definedName name="BOQ_func_cost">L3C9</definedName>
    <definedName name="BoQ_P1A">#REF!</definedName>
    <definedName name="BoQ_P1B">#REF!</definedName>
    <definedName name="BoQ_P2">#REF!</definedName>
    <definedName name="BOQ_size">#REF!</definedName>
    <definedName name="Bordereau_service">#REF!</definedName>
    <definedName name="BOUYGTEL">#REF!</definedName>
    <definedName name="boxes">#REF!</definedName>
    <definedName name="BSC">#REF!</definedName>
    <definedName name="BSC_1_upgrade">#REF!</definedName>
    <definedName name="BSC_2_upgrade">#REF!</definedName>
    <definedName name="BSC_g1_12_6">#REF!</definedName>
    <definedName name="BSC_g1_28_8">#REF!</definedName>
    <definedName name="BSC_g1_44_12">#REF!</definedName>
    <definedName name="BSC_G1_60_15">#REF!</definedName>
    <definedName name="BSC_g1_ext_12_6_to_28_8">#REF!</definedName>
    <definedName name="BSC_g1_ext_28_8_to_44_12">#REF!</definedName>
    <definedName name="BSC_G1_ext_44_12_to_60_15">#REF!</definedName>
    <definedName name="bsc_hw">#REF!</definedName>
    <definedName name="BSC_TC012_060_S11_020">#REF!</definedName>
    <definedName name="bsc10_gproc">'[3]BSC Design'!#REF!</definedName>
    <definedName name="bsc9_gproc">'[3]BSC Design'!#REF!</definedName>
    <definedName name="bsca">#REF!</definedName>
    <definedName name="bsccv">#REF!</definedName>
    <definedName name="BSCdiscount">#REF!</definedName>
    <definedName name="bscf">#REF!</definedName>
    <definedName name="bsctc_hw">#REF!</definedName>
    <definedName name="BSS_TRAINING">#REF!</definedName>
    <definedName name="BSSCAT">#REF!</definedName>
    <definedName name="BSSR3">#REF!</definedName>
    <definedName name="BSSserv">#REF!</definedName>
    <definedName name="BTCOST">#REF!</definedName>
    <definedName name="BTFE100">#REF!</definedName>
    <definedName name="BTN">#REF!</definedName>
    <definedName name="BTS">#REF!</definedName>
    <definedName name="BTS_301ad_13">#REF!</definedName>
    <definedName name="bts_area">#REF!</definedName>
    <definedName name="bts_ext">#REF!</definedName>
    <definedName name="BTS_G1">#REF!</definedName>
    <definedName name="BTS_G2">#REF!</definedName>
    <definedName name="BTS_HW">#REF!</definedName>
    <definedName name="bts_spa">#REF!</definedName>
    <definedName name="BTS3011224">#REF!</definedName>
    <definedName name="bts3012224">#REF!</definedName>
    <definedName name="bts301ad13">#REF!</definedName>
    <definedName name="bts301ad15">#REF!</definedName>
    <definedName name="bts301ad21">#REF!</definedName>
    <definedName name="bts301ad24">#REF!</definedName>
    <definedName name="bts302ad13">#REF!</definedName>
    <definedName name="bts302ad15">#REF!</definedName>
    <definedName name="bts302ad21">#REF!</definedName>
    <definedName name="bts302ad22">#REF!</definedName>
    <definedName name="bts302ad24">#REF!</definedName>
    <definedName name="bts302ad31">#REF!</definedName>
    <definedName name="bts303ad21">#REF!</definedName>
    <definedName name="bts303ad22">#REF!</definedName>
    <definedName name="bts303ad31">#REF!</definedName>
    <definedName name="bts304ad21">#REF!</definedName>
    <definedName name="bts304ad22">#REF!</definedName>
    <definedName name="bts304ad31">#REF!</definedName>
    <definedName name="bts306ad22">#REF!</definedName>
    <definedName name="bts308ad22">#REF!</definedName>
    <definedName name="bts502ad21">#REF!</definedName>
    <definedName name="bts502ad22">#REF!</definedName>
    <definedName name="bts502ad31">#REF!</definedName>
    <definedName name="bts503ad22">#REF!</definedName>
    <definedName name="bts504ad22">#REF!</definedName>
    <definedName name="BTSdiscount">#REF!</definedName>
    <definedName name="BUOMCRH100">#REF!</definedName>
    <definedName name="BUOMCRH200">#REF!</definedName>
    <definedName name="BUOMCRHOSTHS">#REF!</definedName>
    <definedName name="Bust">#N/A</definedName>
    <definedName name="button_area_1">#REF!</definedName>
    <definedName name="bv">#REF!</definedName>
    <definedName name="BVCISUMMARY">#REF!</definedName>
    <definedName name="BW_10">#REF!</definedName>
    <definedName name="BW_4">#REF!</definedName>
    <definedName name="BW_5">#REF!</definedName>
    <definedName name="BW_6">#REF!</definedName>
    <definedName name="BW_7">#REF!</definedName>
    <definedName name="BW_8">#REF!</definedName>
    <definedName name="BW_9">#REF!</definedName>
    <definedName name="BW_Main">#REF!</definedName>
    <definedName name="BW_Second">#REF!</definedName>
    <definedName name="BW_Third">#REF!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duty_repair">#REF!</definedName>
    <definedName name="c_duty_swap">#REF!</definedName>
    <definedName name="C_ISA">#REF!</definedName>
    <definedName name="C_W_Grid_link">#REF!</definedName>
    <definedName name="C2.7">#REF!</definedName>
    <definedName name="C3.0">#REF!</definedName>
    <definedName name="C3.5">#REF!</definedName>
    <definedName name="C3.7">#REF!</definedName>
    <definedName name="C4.0">#REF!</definedName>
    <definedName name="Cab">#REF!</definedName>
    <definedName name="CABINET2M">#REF!</definedName>
    <definedName name="Cable_Lengths">#REF!</definedName>
    <definedName name="CABLE2">'[33]MTO REV.0'!$A$1:$Q$570</definedName>
    <definedName name="CABLEDISCOUNT">#REF!</definedName>
    <definedName name="cage_pc">#REF!</definedName>
    <definedName name="cage_price">#REF!</definedName>
    <definedName name="canname">#REF!</definedName>
    <definedName name="cap">#REF!</definedName>
    <definedName name="cap0.7">#REF!</definedName>
    <definedName name="CAPDAT">[8]phuluc1!#REF!</definedName>
    <definedName name="capequip_price_erosion">'[7]1.0 Assumptions'!$D$81</definedName>
    <definedName name="capquang">'[34]sdh97-98'!#REF!</definedName>
    <definedName name="capt">#REF!</definedName>
    <definedName name="catalogFTM">#REF!</definedName>
    <definedName name="catalogue_old">#REF!</definedName>
    <definedName name="catalogue0005">#REF!</definedName>
    <definedName name="catalogue0101">#REF!</definedName>
    <definedName name="catalogue0104">#REF!</definedName>
    <definedName name="catalogue0201">#REF!</definedName>
    <definedName name="catalogue0203">#REF!</definedName>
    <definedName name="catalogue0210">#REF!</definedName>
    <definedName name="catalogue0303">#REF!</definedName>
    <definedName name="catalogue9903">#REF!</definedName>
    <definedName name="catalogue9911">#REF!</definedName>
    <definedName name="categories">#REF!</definedName>
    <definedName name="Category_All">#REF!</definedName>
    <definedName name="CATIN">#N/A</definedName>
    <definedName name="CATJYOU">#N/A</definedName>
    <definedName name="CATREC">#N/A</definedName>
    <definedName name="CATSYU">#N/A</definedName>
    <definedName name="cau">'[35]Cac Thong So '!$C$29</definedName>
    <definedName name="CAUHSOFT">#REF!</definedName>
    <definedName name="cb">[25]!cb</definedName>
    <definedName name="CBIL1">#REF!</definedName>
    <definedName name="CBIL2">#REF!</definedName>
    <definedName name="CBWAR">#REF!</definedName>
    <definedName name="cc">'[36]Cac Thong So '!$C$7</definedName>
    <definedName name="cccccccccccc">[31]XL4Poppy!$C$9</definedName>
    <definedName name="CCNK">[37]QMCT!#REF!</definedName>
    <definedName name="CCPABSS4">#REF!</definedName>
    <definedName name="CCPABSSLU1">#REF!</definedName>
    <definedName name="CCPABSSLU2">#REF!</definedName>
    <definedName name="CCPABSSLU3">#REF!</definedName>
    <definedName name="CCPABSSLU4">#REF!</definedName>
    <definedName name="CCPANSSCIT1">#REF!</definedName>
    <definedName name="CCPANSSCIT2">#REF!</definedName>
    <definedName name="CCPANSSCIT3">#REF!</definedName>
    <definedName name="CCPANSSCIT4">#REF!</definedName>
    <definedName name="CCPANSSLU1">#REF!</definedName>
    <definedName name="CCPANSSLU2">#REF!</definedName>
    <definedName name="CCPANSSLU3">#REF!</definedName>
    <definedName name="CCPANSSLU4">#REF!</definedName>
    <definedName name="CCPANSSSEL1">#REF!</definedName>
    <definedName name="CCPANSSSEL2">#REF!</definedName>
    <definedName name="CCPANSSSEL3">#REF!</definedName>
    <definedName name="CCPANSSSEL4">#REF!</definedName>
    <definedName name="CCS">#REF!</definedName>
    <definedName name="CDD">#REF!</definedName>
    <definedName name="CDDD">'[8]THPDMoi  (2)'!#REF!</definedName>
    <definedName name="cddd1p">'[8]TONG HOP VL-NC'!$C$3</definedName>
    <definedName name="cddd3p">'[8]TONG HOP VL-NC'!$C$2</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ECHO1">#REF!</definedName>
    <definedName name="CECHO2">#REF!</definedName>
    <definedName name="CEIR1">#REF!</definedName>
    <definedName name="CEIR2">#REF!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v">#REF!</definedName>
    <definedName name="cellf">#REF!</definedName>
    <definedName name="celltips_area">#REF!</definedName>
    <definedName name="Cen">#REF!</definedName>
    <definedName name="CENVE1">#REF!</definedName>
    <definedName name="CENVE2">#REF!</definedName>
    <definedName name="CFICHARI">#REF!</definedName>
    <definedName name="CFICHGER">#REF!</definedName>
    <definedName name="CFO_01_FTM">#REF!</definedName>
    <definedName name="CFO_List">#REF!</definedName>
    <definedName name="cfo_num">#REF!</definedName>
    <definedName name="CFUT">#REF!</definedName>
    <definedName name="cgionc">'[8]lam-moi'!#REF!</definedName>
    <definedName name="cgiovl">'[8]lam-moi'!#REF!</definedName>
    <definedName name="CH">#REF!</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gde" localSheetId="3">[25]!catalogue</definedName>
    <definedName name="changde" localSheetId="5">[25]!catalogue</definedName>
    <definedName name="changde" localSheetId="6">[25]!catalogue</definedName>
    <definedName name="changde">[25]!catalogue</definedName>
    <definedName name="changde1" localSheetId="3">[25]!catalogue</definedName>
    <definedName name="changde1" localSheetId="5">[25]!catalogue</definedName>
    <definedName name="changde1" localSheetId="6">[25]!catalogue</definedName>
    <definedName name="changde1">[25]!catalogue</definedName>
    <definedName name="channel_size">'[7]1.0 Assumptions'!$D$29</definedName>
    <definedName name="chhtnc">'[8]lam-moi'!#REF!</definedName>
    <definedName name="chhtvl">'[8]lam-moi'!#REF!</definedName>
    <definedName name="chk">#REF!</definedName>
    <definedName name="CHLR1">#REF!</definedName>
    <definedName name="CHLR2">#REF!</definedName>
    <definedName name="chnc">'[8]lam-moi'!#REF!</definedName>
    <definedName name="CHOBLKS">#REF!</definedName>
    <definedName name="Choix">#REF!</definedName>
    <definedName name="choix_HLR">#REF!</definedName>
    <definedName name="CHONSRCR">#REF!</definedName>
    <definedName name="CHOSRCAT">#REF!</definedName>
    <definedName name="CHOSRCFL">#REF!</definedName>
    <definedName name="CHOSRCSU">#REF!</definedName>
    <definedName name="CHOSRRLS">#REF!</definedName>
    <definedName name="CHP_SERVICE">#REF!</definedName>
    <definedName name="CHP_TRAINING">#REF!</definedName>
    <definedName name="chvl">'[8]lam-moi'!#REF!</definedName>
    <definedName name="CI">#REF!</definedName>
    <definedName name="cidttjsc">'[3]BSC Design'!#REF!</definedName>
    <definedName name="CIF">#REF!</definedName>
    <definedName name="CIF_to_DDU">#REF!</definedName>
    <definedName name="CINTER1">#REF!</definedName>
    <definedName name="CINTER2">#REF!</definedName>
    <definedName name="CIP">#REF!</definedName>
    <definedName name="CIP_Incoterm_Price">#REF!</definedName>
    <definedName name="CIT_Marge">#REF!</definedName>
    <definedName name="citidd">'[8]dongia (2)'!#REF!</definedName>
    <definedName name="city">#REF!</definedName>
    <definedName name="citycv">#REF!</definedName>
    <definedName name="cityf">#REF!</definedName>
    <definedName name="CK">#REF!</definedName>
    <definedName name="cknc">'[8]lam-moi'!#REF!</definedName>
    <definedName name="ckvl">'[8]lam-moi'!#REF!</definedName>
    <definedName name="CL">#REF!</definedName>
    <definedName name="CLai">#REF!</definedName>
    <definedName name="CLIENT">[32]LEGEND!$D$6</definedName>
    <definedName name="CLTMP">[37]QMCT!#REF!</definedName>
    <definedName name="CLVC">[38]CHITIET!$D$3</definedName>
    <definedName name="clvc1">[8]chitiet!$D$3</definedName>
    <definedName name="CLVC3">0.1</definedName>
    <definedName name="CLVCTB">#REF!</definedName>
    <definedName name="CMM_option">#REF!</definedName>
    <definedName name="CMSC1">#REF!</definedName>
    <definedName name="CMSC2">#REF!</definedName>
    <definedName name="CN3p">'[8]TONGKE3p '!$X$295</definedName>
    <definedName name="CNDEPLO1">#REF!</definedName>
    <definedName name="CNDEPLO2">#REF!</definedName>
    <definedName name="CNFREI1">#REF!</definedName>
    <definedName name="CNFREI2">#REF!</definedName>
    <definedName name="CNFTS1">#REF!</definedName>
    <definedName name="CNFTS2">#REF!</definedName>
    <definedName name="CNINRTU1">#REF!</definedName>
    <definedName name="CNINRTU2">#REF!</definedName>
    <definedName name="CNLOG1">#REF!</definedName>
    <definedName name="CNLOG2">#REF!</definedName>
    <definedName name="CNMARK1">#REF!</definedName>
    <definedName name="CNMARK2">#REF!</definedName>
    <definedName name="CNMIS1">#REF!</definedName>
    <definedName name="CNMIS2">#REF!</definedName>
    <definedName name="CNPREIN1">#REF!</definedName>
    <definedName name="CNPREIN2">#REF!</definedName>
    <definedName name="CNPROJ1">#REF!</definedName>
    <definedName name="CNPROJ2">#REF!</definedName>
    <definedName name="CNREC1">#REF!</definedName>
    <definedName name="CNREC2">#REF!</definedName>
    <definedName name="CNRETRO1">#REF!</definedName>
    <definedName name="CNRETRO2">#REF!</definedName>
    <definedName name="CNSPEC1">#REF!</definedName>
    <definedName name="CNSPEC2">#REF!</definedName>
    <definedName name="CNSSON1">#REF!</definedName>
    <definedName name="CNSSON2">#REF!</definedName>
    <definedName name="CNSTDOC1">#REF!</definedName>
    <definedName name="CNSTDOC2">#REF!</definedName>
    <definedName name="CNTRAIN1">#REF!</definedName>
    <definedName name="CNTRAIN2">#REF!</definedName>
    <definedName name="CNWAR1">#REF!</definedName>
    <definedName name="CNWAR2">#REF!</definedName>
    <definedName name="CNY_USD">#REF!</definedName>
    <definedName name="CO">#REF!</definedName>
    <definedName name="COAT">'[1]PNT-QUOT-#3'!#REF!</definedName>
    <definedName name="Code" hidden="1">#REF!</definedName>
    <definedName name="CODIGOS">#REF!</definedName>
    <definedName name="coef">#REF!</definedName>
    <definedName name="Coeff_42">#REF!</definedName>
    <definedName name="Coeff_50">#REF!</definedName>
    <definedName name="coeff_60R5">#REF!</definedName>
    <definedName name="Coeff_62">#REF!</definedName>
    <definedName name="Coeff_ISA">#REF!</definedName>
    <definedName name="Coeff_ISAES1">#REF!</definedName>
    <definedName name="Coeff_ISAES4">#REF!</definedName>
    <definedName name="Coeff_warranty">#REF!</definedName>
    <definedName name="CoeffIncoterm">#REF!</definedName>
    <definedName name="CoeffPV">#REF!</definedName>
    <definedName name="Cöï_ly_vaän_chuyeãn">#REF!</definedName>
    <definedName name="CÖÏ_LY_VAÄN_CHUYEÅN">#REF!</definedName>
    <definedName name="COL_CO_TO">62</definedName>
    <definedName name="Col_CPP2000">3</definedName>
    <definedName name="Col_CPP2001">4</definedName>
    <definedName name="Col_CPP2002">5</definedName>
    <definedName name="Col_Name">2</definedName>
    <definedName name="COL_PR_TO">61</definedName>
    <definedName name="Col_PV2000">11</definedName>
    <definedName name="Col_PV2001">12</definedName>
    <definedName name="Col_PV2002">13</definedName>
    <definedName name="colonne_fin">#REF!</definedName>
    <definedName name="COLUNM_WIDTH">#REF!</definedName>
    <definedName name="com_pup">[39]Policy!$C$9</definedName>
    <definedName name="com_reup">[39]Policy!$D$9</definedName>
    <definedName name="Comb">#REF!</definedName>
    <definedName name="Combined">"Y"</definedName>
    <definedName name="COMC1">#REF!</definedName>
    <definedName name="COMC2">#REF!</definedName>
    <definedName name="Comm_Fees">#REF!</definedName>
    <definedName name="COMMISSION">#REF!</definedName>
    <definedName name="COMMISSION0">#REF!</definedName>
    <definedName name="COMMISSION1">#REF!</definedName>
    <definedName name="commission2">#REF!</definedName>
    <definedName name="COMMON">#REF!</definedName>
    <definedName name="ComplexService">#REF!</definedName>
    <definedName name="component_discount">#REF!</definedName>
    <definedName name="Compress_Pr">#REF!</definedName>
    <definedName name="CON_EQP_COS">#REF!</definedName>
    <definedName name="CON_EQP_COST">#REF!</definedName>
    <definedName name="Conf">#REF!</definedName>
    <definedName name="CONFIAN">#REF!</definedName>
    <definedName name="Config">#REF!</definedName>
    <definedName name="ConfigTotale">#REF!</definedName>
    <definedName name="Configuration">#REF!</definedName>
    <definedName name="cong1x15">[8]giathanh1!#REF!</definedName>
    <definedName name="CONGTIEN">#REF!</definedName>
    <definedName name="CONST_EQ">#REF!</definedName>
    <definedName name="Consulta1">#REF!</definedName>
    <definedName name="CONT_INGENCY_H">#REF!</definedName>
    <definedName name="CONT_INGENCY_S">#REF!</definedName>
    <definedName name="CONTIGENGY">#REF!</definedName>
    <definedName name="Contingencies">#REF!</definedName>
    <definedName name="Continue">#N/A</definedName>
    <definedName name="Conver_TBL1">#REF!</definedName>
    <definedName name="Conver_TBL2">#REF!</definedName>
    <definedName name="ConverDollar">#REF!</definedName>
    <definedName name="ConverOther">#REF!</definedName>
    <definedName name="CoPart">#REF!</definedName>
    <definedName name="Core1">#REF!</definedName>
    <definedName name="Correct_L">#REF!</definedName>
    <definedName name="Correct_M">#REF!</definedName>
    <definedName name="Correct_S">#REF!</definedName>
    <definedName name="Correct_VL">#REF!</definedName>
    <definedName name="cost_mup">#REF!</definedName>
    <definedName name="cost_per_trip">#REF!</definedName>
    <definedName name="cost_to_delete">#REF!</definedName>
    <definedName name="cost_to_price_coef">#REF!</definedName>
    <definedName name="CostASServices">#REF!</definedName>
    <definedName name="CostHardwareIN">#REF!</definedName>
    <definedName name="CostOSSA">#REF!</definedName>
    <definedName name="CostPF22">#REF!</definedName>
    <definedName name="CostPFHW22">#REF!</definedName>
    <definedName name="CostPFSW22">#REF!</definedName>
    <definedName name="CostServicesIN">#REF!</definedName>
    <definedName name="CostSheet">#REF!</definedName>
    <definedName name="Cot_thep">[40]Du_lieu!$C$19</definedName>
    <definedName name="COTVAS1">#REF!</definedName>
    <definedName name="COTVAS2">#REF!</definedName>
    <definedName name="countries">#REF!</definedName>
    <definedName name="Country_p">#REF!</definedName>
    <definedName name="Country_Pricing">#REF!</definedName>
    <definedName name="Countrylist">#REF!</definedName>
    <definedName name="COVER">#REF!</definedName>
    <definedName name="CPC">#REF!</definedName>
    <definedName name="CPCC">#REF!</definedName>
    <definedName name="CPK_CHTM">[25]!CPK_CHTM</definedName>
    <definedName name="CPRA">#REF!</definedName>
    <definedName name="CPVC100">#REF!</definedName>
    <definedName name="CPVC1KM">'[8]TH VL, NC, DDHT Thanhphuoc'!$J$19</definedName>
    <definedName name="CPVCDN">'[8]#REF'!$K$33</definedName>
    <definedName name="CRBG">#REF!</definedName>
    <definedName name="CRD">#REF!</definedName>
    <definedName name="crit">#REF!</definedName>
    <definedName name="_xlnm.Criteria">#REF!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MIM1">#REF!</definedName>
    <definedName name="CSMIM2">#REF!</definedName>
    <definedName name="CSPARE1">#REF!</definedName>
    <definedName name="CSPARE2">#REF!</definedName>
    <definedName name="ct">'[41]DG -CT'!#REF!</definedName>
    <definedName name="CTBTN">#REF!</definedName>
    <definedName name="ctdn9697">#REF!</definedName>
    <definedName name="cti3x15">[8]giathanh1!#REF!</definedName>
    <definedName name="ctp_Ext_PECT">#REF!</definedName>
    <definedName name="ctp_Install">#REF!</definedName>
    <definedName name="ctp_Int_PECT">#REF!</definedName>
    <definedName name="ctp_PM">#REF!</definedName>
    <definedName name="ctp_Training">#REF!</definedName>
    <definedName name="ctp_Transport">#REF!</definedName>
    <definedName name="CUDP">#REF!</definedName>
    <definedName name="culy1">[8]DONGIA!#REF!</definedName>
    <definedName name="culy2">[8]DONGIA!#REF!</definedName>
    <definedName name="culy3">[8]DONGIA!#REF!</definedName>
    <definedName name="culy4">[8]DONGIA!#REF!</definedName>
    <definedName name="culy5">[8]DONGIA!#REF!</definedName>
    <definedName name="cuoc">[8]DONGIA!#REF!</definedName>
    <definedName name="currcost">#REF!</definedName>
    <definedName name="CURRENCY">#REF!</definedName>
    <definedName name="Currency_CallServer">#REF!</definedName>
    <definedName name="Currency_name">#REF!</definedName>
    <definedName name="Currency_of_cost">#REF!</definedName>
    <definedName name="Currency_rate">#REF!</definedName>
    <definedName name="currency_software">#REF!</definedName>
    <definedName name="Currency_Table">#REF!</definedName>
    <definedName name="CurrencyName">#REF!</definedName>
    <definedName name="CurrencyRate">#REF!</definedName>
    <definedName name="Current_Year">#REF!</definedName>
    <definedName name="currentcurrencysymbolform">[42]PART_DISCOUNT!$D$1</definedName>
    <definedName name="CURRENTCURRENCYSYMBOLFORMULA">#REF!</definedName>
    <definedName name="CUSTOM_DUTIES">#REF!</definedName>
    <definedName name="customer_name">#REF!</definedName>
    <definedName name="Customer_Support_Ovhd">#REF!</definedName>
    <definedName name="CustomerName">#REF!</definedName>
    <definedName name="Customers">[26]Controls!$B$4:$B$36</definedName>
    <definedName name="cv">#REF!</definedName>
    <definedName name="CX">#REF!</definedName>
    <definedName name="cxhtnc">'[8]lam-moi'!#REF!</definedName>
    <definedName name="cxhtvl">'[8]lam-moi'!#REF!</definedName>
    <definedName name="cxnc">'[8]lam-moi'!#REF!</definedName>
    <definedName name="cxvl">'[8]lam-moi'!#REF!</definedName>
    <definedName name="cxxnc">'[8]lam-moi'!#REF!</definedName>
    <definedName name="cxxvl">'[8]lam-moi'!#REF!</definedName>
    <definedName name="D_30">MATCH("D+30 *EU*", '[26]BBA Repair Price (ASB)'!$A$12:$Y$12,0)</definedName>
    <definedName name="D_60">MATCH("D+60 *EU*", '[26]BBA Repair Price (ASB)'!$A$12:$Y$12,0)</definedName>
    <definedName name="D_7101A_B">#REF!</definedName>
    <definedName name="D_90">MATCH("D+90 *EU*", '[26]BBA Repair Price (ASB)'!$A$12:$Y$12,0)</definedName>
    <definedName name="D1cong">#REF!</definedName>
    <definedName name="D1x49">[16]chitimc!#REF!</definedName>
    <definedName name="D1x49x49">[16]chitimc!#REF!</definedName>
    <definedName name="d24nc">'[8]lam-moi'!#REF!</definedName>
    <definedName name="d24vl">'[8]lam-moi'!#REF!</definedName>
    <definedName name="da_o_add_sp">#REF!</definedName>
    <definedName name="da_t_cd_cs">#REF!</definedName>
    <definedName name="da_t_cd_lt">#REF!</definedName>
    <definedName name="da_t_cna_sp">#REF!</definedName>
    <definedName name="da_t_div_cs">#REF!</definedName>
    <definedName name="da_t_dsl_sp">#REF!</definedName>
    <definedName name="da_t_eprd_cs">#REF!</definedName>
    <definedName name="da_t_fch_sp">#REF!</definedName>
    <definedName name="da_t_fixed_cs">#REF!</definedName>
    <definedName name="da_t_lt_cs">#REF!</definedName>
    <definedName name="da_t_lt_sp">#REF!</definedName>
    <definedName name="da_t_lt_tx">#REF!</definedName>
    <definedName name="da_t_net_sp">#REF!</definedName>
    <definedName name="da_t_ppm_cs">#REF!</definedName>
    <definedName name="DADE">#REF!</definedName>
    <definedName name="da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otd">'[18]CT Thang Mo'!$B$323:$H$323</definedName>
    <definedName name="dap">'[18]CT Thang Mo'!$B$39:$H$39</definedName>
    <definedName name="daptd">'[18]CT Thang Mo'!$B$324:$H$324</definedName>
    <definedName name="Dat">'[43]DOANH THU'!#REF!</definedName>
    <definedName name="data">[44]SCoTT!$D$3,[44]SCoTT!$D$6,[44]SCoTT!$D$7:$D$15,[44]SCoTT!$D$17,[44]SCoTT!$D$19:$D$20,[44]SCoTT!$D$24:$D$51,[44]SCoTT!$D$53:$D$67,[44]SCoTT!$D$69:$D$82,[44]SCoTT!$E$18,[44]SCoTT!$E$21,[44]SCoTT!$D$16,[44]SCoTT!$D$1,[44]SCoTT!$D$23,[44]SCoTT!$D$92:$D$94</definedName>
    <definedName name="DATA_DATA2_List">#REF!</definedName>
    <definedName name="data1" hidden="1">#REF!</definedName>
    <definedName name="data2" hidden="1">#REF!</definedName>
    <definedName name="data3" hidden="1">#REF!</definedName>
    <definedName name="_xlnm.Database">#REF!</definedName>
    <definedName name="DataBase1">#REF!</definedName>
    <definedName name="DataFilter" localSheetId="3">[45]!DataFilter</definedName>
    <definedName name="DataFilter" localSheetId="5">[45]!DataFilter</definedName>
    <definedName name="DataFilter" localSheetId="6">[45]!DataFilter</definedName>
    <definedName name="DataFilter">[45]!DataFilter</definedName>
    <definedName name="datarange">#REF!</definedName>
    <definedName name="DataSort" localSheetId="3">[45]!DataSort</definedName>
    <definedName name="DataSort" localSheetId="5">[45]!DataSort</definedName>
    <definedName name="DataSort" localSheetId="6">[45]!DataSort</definedName>
    <definedName name="DataSort">[45]!DataSort</definedName>
    <definedName name="Date_prev">#REF!</definedName>
    <definedName name="days_in_year">#REF!</definedName>
    <definedName name="DB_Zone1">#REF!</definedName>
    <definedName name="DB_Zone2">#REF!</definedName>
    <definedName name="DB_Zone3">#REF!</definedName>
    <definedName name="DB2M13">#REF!</definedName>
    <definedName name="DB2M14">#REF!</definedName>
    <definedName name="DBGT">[46]HESO!#REF!</definedName>
    <definedName name="dc">#REF!</definedName>
    <definedName name="DC_BOX">#REF!</definedName>
    <definedName name="DCDB">#REF!</definedName>
    <definedName name="DCN">#REF!</definedName>
    <definedName name="dcncong">'[47]Cac Thong So '!$C$7</definedName>
    <definedName name="DD">#REF!</definedName>
    <definedName name="DD_3rd">#REF!</definedName>
    <definedName name="DD_HWA">#REF!</definedName>
    <definedName name="DD_HWB">#REF!</definedName>
    <definedName name="DD_SW">#REF!</definedName>
    <definedName name="dd1pnc">[8]chitiet!$G$404</definedName>
    <definedName name="dd1pvl">[8]chitiet!$G$383</definedName>
    <definedName name="dd1x2">[48]gvl!$N$9</definedName>
    <definedName name="dd3pctnc">'[8]lam-moi'!#REF!</definedName>
    <definedName name="dd3pctvl">'[8]lam-moi'!#REF!</definedName>
    <definedName name="dd3plmvl">'[8]lam-moi'!#REF!</definedName>
    <definedName name="dd3pnc">'[8]lam-moi'!#REF!</definedName>
    <definedName name="dd3pvl">'[8]lam-moi'!#REF!</definedName>
    <definedName name="DDAY">#REF!</definedName>
    <definedName name="dddd">#REF!</definedName>
    <definedName name="dddfd"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F">#REF!</definedName>
    <definedName name="ddhtnc">'[8]lam-moi'!#REF!</definedName>
    <definedName name="ddhtvl">'[8]lam-moi'!#REF!</definedName>
    <definedName name="DDP">#REF!</definedName>
    <definedName name="DDP1A">#REF!</definedName>
    <definedName name="DDP1Ap">#REF!</definedName>
    <definedName name="DDP1B">#REF!</definedName>
    <definedName name="DDP1Bp">#REF!</definedName>
    <definedName name="DDP2p">#REF!</definedName>
    <definedName name="ddt2nc">[8]gtrinh!#REF!</definedName>
    <definedName name="ddt2vl">[8]gtrinh!#REF!</definedName>
    <definedName name="ddtd3pnc">'[8]thao-go'!#REF!</definedName>
    <definedName name="ddtt1pnc">[38]CHITIET!$G$530</definedName>
    <definedName name="ddtt1pvl">[38]CHITIET!$G$526</definedName>
    <definedName name="ddtt3pnc">[38]CHITIET!$G$522</definedName>
    <definedName name="ddtt3pvl">[38]CHITIET!$G$518</definedName>
    <definedName name="DDU">#REF!</definedName>
    <definedName name="DDU_DDP_HW">#REF!</definedName>
    <definedName name="DDU_DDP_SW">#REF!</definedName>
    <definedName name="DDU_Incoterm_Price">#REF!</definedName>
    <definedName name="dec">#REF!</definedName>
    <definedName name="Default_doc_fee">#REF!</definedName>
    <definedName name="Default_Financing">#REF!</definedName>
    <definedName name="Default_GRisk">#REF!</definedName>
    <definedName name="den_bu">#REF!</definedName>
    <definedName name="Deployment">'[49]Danh mục đầu tư'!$A$6:$AK$142</definedName>
    <definedName name="DeploymentDicount">#REF!</definedName>
    <definedName name="DERCOLD">#REF!</definedName>
    <definedName name="destbronze">#REF!</definedName>
    <definedName name="detail_omni">#REF!,#REF!,#REF!,#REF!,#REF!,#REF!,#REF!,#REF!,#REF!,#REF!,#REF!,#REF!</definedName>
    <definedName name="detail_pricing">[3]XCDR!#REF!,[3]XCDR!#REF!,[3]XCDR!#REF!,[3]XCDR!#REF!,[3]XCDR!#REF!,[3]XCDR!$E$1:$E$65536,[3]XCDR!#REF!,[3]XCDR!#REF!</definedName>
    <definedName name="detail_sector">#REF!,#REF!,#REF!,#REF!,#REF!,#REF!,#REF!,#REF!,#REF!,#REF!,#REF!,#REF!,#REF!,#REF!,#REF!,#REF!,#REF!,#REF!,#REF!,#REF!,#REF!,#REF!,#REF!,#REF!,#REF!,#REF!,#REF!,#REF!,#REF!</definedName>
    <definedName name="devpt">#REF!</definedName>
    <definedName name="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g">#REF!</definedName>
    <definedName name="dfg\">#REF!</definedName>
    <definedName name="dfgsdfgsfgg" localSheetId="3">[50]!So_Chu.Drop1</definedName>
    <definedName name="dfgsdfgsfgg" localSheetId="5">[50]!So_Chu.Drop1</definedName>
    <definedName name="dfgsdfgsfgg" localSheetId="6">[50]!So_Chu.Drop1</definedName>
    <definedName name="dfgsdfgsfgg">[50]!So_Chu.Drop1</definedName>
    <definedName name="Dft">#REF!</definedName>
    <definedName name="dg">#REF!</definedName>
    <definedName name="DGCT">#REF!</definedName>
    <definedName name="dgf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M">[8]DONGIA!$A$453:$F$459</definedName>
    <definedName name="dgnc">#REF!</definedName>
    <definedName name="dgth">#REF!</definedName>
    <definedName name="DGTH1">[8]DONGIA!$A$414:$G$452</definedName>
    <definedName name="dgth2">[8]DONGIA!$A$414:$G$439</definedName>
    <definedName name="DGTR">[8]DONGIA!$A$472:$I$521</definedName>
    <definedName name="dgvl">#REF!</definedName>
    <definedName name="DGVL1">[8]DONGIA!$A$5:$F$235</definedName>
    <definedName name="DGVT">'[8]DON GIA'!$C$5:$G$137</definedName>
    <definedName name="Dientichdat">'[43]DOANH THU'!#REF!</definedName>
    <definedName name="dis">#REF!</definedName>
    <definedName name="Dis_Spare">[51]DISCOUNT!$B$87</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#REF!</definedName>
    <definedName name="Disc_7710_ITP">#REF!</definedName>
    <definedName name="Disc_7710_Mod">#REF!</definedName>
    <definedName name="DISC_7710_MOD_ITP">#REF!</definedName>
    <definedName name="DISC_7710_MOD_SSP">#REF!</definedName>
    <definedName name="Disc_7710_SSP">#REF!</definedName>
    <definedName name="disc_coef">#REF!</definedName>
    <definedName name="Disc_mw">0%</definedName>
    <definedName name="Disc_NMS_ITP">#REF!</definedName>
    <definedName name="Disc_NMS_SSP">#REF!</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flathw">#REF!</definedName>
    <definedName name="discflatpm">#REF!</definedName>
    <definedName name="discflatserv">#REF!</definedName>
    <definedName name="discflatsw">#REF!</definedName>
    <definedName name="DisClientSelf">#REF!</definedName>
    <definedName name="Discount" hidden="1">#REF!</definedName>
    <definedName name="DISCOUNT_AMOUNT">#REF!</definedName>
    <definedName name="DISCOUNT_PERCENTAGE">#REF!</definedName>
    <definedName name="discount_svcs">#REF!</definedName>
    <definedName name="discount_sw">#REF!</definedName>
    <definedName name="Discount_Table">#REF!</definedName>
    <definedName name="discount_trg">#REF!</definedName>
    <definedName name="DisCPE">#REF!</definedName>
    <definedName name="DiscTable">[52]Tables!$C$39:$D$44</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lay_area_1">#REF!</definedName>
    <definedName name="display_area_2" hidden="1">#REF!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L15HT">'[8]TONGKE-HT'!#REF!</definedName>
    <definedName name="DL16HT">'[8]TONGKE-HT'!#REF!</definedName>
    <definedName name="DL19HT">'[8]TONGKE-HT'!#REF!</definedName>
    <definedName name="DL20HT">'[8]TONGKE-HT'!#REF!</definedName>
    <definedName name="DM">#REF!</definedName>
    <definedName name="DM_price">#REF!</definedName>
    <definedName name="DMBTN">#REF!</definedName>
    <definedName name="DMC">PI()/200</definedName>
    <definedName name="DNSSCIT">#REF!</definedName>
    <definedName name="DNSSSEL">#REF!</definedName>
    <definedName name="DO">#REF!</definedName>
    <definedName name="Doanhthu">'[43]DOANH THU'!#REF!</definedName>
    <definedName name="dobt">#REF!</definedName>
    <definedName name="Doc">#REF!</definedName>
    <definedName name="Document_array">{"Book1","Tinh toan KDC(gd1)-pa1(do nhay) Lam1 .XLS"}</definedName>
    <definedName name="Documents_array">#N/A</definedName>
    <definedName name="documentvt">#REF!</definedName>
    <definedName name="dongia">[8]DG!$A$4:$I$567</definedName>
    <definedName name="dongia1">[8]DG!$A$4:$H$606</definedName>
    <definedName name="donnees">[53]PROFILE!$D$3,[53]PROFILE!$F$3,[53]PROFILE!$D$5:$D$6,[53]PROFILE!$F$5:$F$6,[53]PROFILE!$E$8:$E$10,[53]PROFILE!$D$14:$E$14,[53]PROFILE!$C$15:$E$68</definedName>
    <definedName name="downsrea">#REF!</definedName>
    <definedName name="Downtilt1">#REF!</definedName>
    <definedName name="Downtilt2">#REF!</definedName>
    <definedName name="Drop2" localSheetId="3">[50]!Drop2</definedName>
    <definedName name="Drop2" localSheetId="5">[50]!Drop2</definedName>
    <definedName name="Drop2" localSheetId="6">[50]!Drop2</definedName>
    <definedName name="Drop2">[50]!Drop2</definedName>
    <definedName name="Drop3" localSheetId="3">[50]!Drop3</definedName>
    <definedName name="Drop3" localSheetId="5">[50]!Drop3</definedName>
    <definedName name="Drop3" localSheetId="6">[50]!Drop3</definedName>
    <definedName name="Drop3">[50]!Drop3</definedName>
    <definedName name="drop4" localSheetId="3">[54]!Drop3</definedName>
    <definedName name="drop4" localSheetId="5">[54]!Drop3</definedName>
    <definedName name="drop4" localSheetId="6">[54]!Drop3</definedName>
    <definedName name="drop4">[54]!Drop3</definedName>
    <definedName name="Drops4" localSheetId="3">[50]!Drop3</definedName>
    <definedName name="Drops4" localSheetId="5">[50]!Drop3</definedName>
    <definedName name="Drops4" localSheetId="6">[50]!Drop3</definedName>
    <definedName name="Drops4">[50]!Drop3</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1_TDM_1_N_Max_Slots">#REF!</definedName>
    <definedName name="ds1pnc">#REF!</definedName>
    <definedName name="ds1pvl">#REF!</definedName>
    <definedName name="DS3_TDM_1_N_Max_SSlots">#REF!</definedName>
    <definedName name="ds3pnc">#REF!</definedName>
    <definedName name="ds3pvl">#REF!</definedName>
    <definedName name="dsct3pnc">'[8]#REF'!#REF!</definedName>
    <definedName name="dsct3pvl">'[8]#REF'!#REF!</definedName>
    <definedName name="dsf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TD_Clear">[25]!DSTD_Clear</definedName>
    <definedName name="DSUMDATA">#REF!</definedName>
    <definedName name="DTCA11">#REF!</definedName>
    <definedName name="DTCA12">#REF!</definedName>
    <definedName name="DTCB11">#REF!</definedName>
    <definedName name="DTCB12">#REF!</definedName>
    <definedName name="dto_core">'[55]Precios unitarios AXH'!#REF!</definedName>
    <definedName name="dto_DSL_ports">'[55]Precios unitarios AXH'!#REF!</definedName>
    <definedName name="DULPF">#REF!</definedName>
    <definedName name="DULServices">#REF!</definedName>
    <definedName name="Duong1">'[56]Tong 31W'!#REF!</definedName>
    <definedName name="Duong2">'[56]Tong 31W'!#REF!</definedName>
    <definedName name="duong3">[8]DONGIA!#REF!</definedName>
    <definedName name="duong4">[8]DONGIA!#REF!</definedName>
    <definedName name="duong5">[8]DONGIA!#REF!</definedName>
    <definedName name="duree">#REF!</definedName>
    <definedName name="Durée_Courte">#REF!</definedName>
    <definedName name="duree_selectionnee">#REF!</definedName>
    <definedName name="Durée_Standard">#REF!</definedName>
    <definedName name="duty">#REF!</definedName>
    <definedName name="dvt">[57]Sheet1!$B$3</definedName>
    <definedName name="DX2M13">#REF!</definedName>
    <definedName name="DX2M14">#REF!</definedName>
    <definedName name="e">'[3]BSC Design'!#REF!</definedName>
    <definedName name="ë">[28]chitiet!#REF!</definedName>
    <definedName name="E_MA">#REF!</definedName>
    <definedName name="E_Matrix">#REF!</definedName>
    <definedName name="E2M">#REF!</definedName>
    <definedName name="ë74">[28]chitiet!#REF!</definedName>
    <definedName name="earthp1">#REF!</definedName>
    <definedName name="earthp2">#REF!</definedName>
    <definedName name="earthp3">#REF!</definedName>
    <definedName name="EAT">#REF!</definedName>
    <definedName name="ecarts_titre_ferme">#REF!</definedName>
    <definedName name="ecarts_titre_opt">#REF!</definedName>
    <definedName name="Echo">#REF!</definedName>
    <definedName name="ECT">#REF!</definedName>
    <definedName name="ECT_HW">#REF!</definedName>
    <definedName name="ECT_SW">#REF!</definedName>
    <definedName name="Ed_number">#REF!</definedName>
    <definedName name="EE" hidden="1">{"MG-2002-F1",#N/A,FALSE,"PPU-Telemig";"MG-2002-F2",#N/A,FALSE,"PPU-Telemig";"MG-2002-F3",#N/A,FALSE,"PPU-Telemig";"MG-2002-F4",#N/A,FALSE,"PPU-Telemig";"MG-2003-F1",#N/A,FALSE,"PPU-Telemig";"MG-2004-F1",#N/A,FALSE,"PPU-Telemig"}</definedName>
    <definedName name="eee">#REF!</definedName>
    <definedName name="EEPE" hidden="1">{"'Summary'!$A$1:$J$46"}</definedName>
    <definedName name="EEQ" hidden="1">{"'Summary'!$A$1:$J$46"}</definedName>
    <definedName name="EHHD_Factor">#REF!</definedName>
    <definedName name="EHHO_ON">#REF!</definedName>
    <definedName name="EI">#REF!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point1">'[26]BBA Repair Price'!$AD$1000</definedName>
    <definedName name="Endpoint2">'[26]BBA Repair Price (ASB)'!$Z$1000</definedName>
    <definedName name="Endpoint3">#REF!</definedName>
    <definedName name="ENG_COST">#REF!</definedName>
    <definedName name="ENG_COST_IN_EURO">#REF!</definedName>
    <definedName name="EngineerRateFrance">#REF!</definedName>
    <definedName name="EngineerRateOtherCountry">#REF!</definedName>
    <definedName name="EQ">#REF!</definedName>
    <definedName name="Equipment">[26]Controls!$D$4:$D$8</definedName>
    <definedName name="Equipment_variable_cost">#REF!</definedName>
    <definedName name="equipmentvt">#REF!</definedName>
    <definedName name="Equpt_Test">#REF!</definedName>
    <definedName name="Erl">#REF!</definedName>
    <definedName name="erla">#REF!</definedName>
    <definedName name="erlangB">#REF!</definedName>
    <definedName name="erlangB1">#REF!</definedName>
    <definedName name="erlangB2">#REF!</definedName>
    <definedName name="Erlangs">#REF!</definedName>
    <definedName name="Erlangs_per_Span">#REF!</definedName>
    <definedName name="erlcv">#REF!</definedName>
    <definedName name="erlf">#REF!</definedName>
    <definedName name="Erosion">#REF!</definedName>
    <definedName name="Erosion_Table">#REF!</definedName>
    <definedName name="ertûhh">[58]XL4Poppy!$C$9</definedName>
    <definedName name="ESBSFactor">#REF!</definedName>
    <definedName name="ESBSLOGON">#REF!</definedName>
    <definedName name="ESS_ITP">#REF!</definedName>
    <definedName name="ESS_SSP">#REF!</definedName>
    <definedName name="et">#REF!</definedName>
    <definedName name="Eth_Pr">#REF!</definedName>
    <definedName name="EUOMCRGND">#REF!</definedName>
    <definedName name="EUOMCRH100">#REF!</definedName>
    <definedName name="EUOMCRH50">#REF!</definedName>
    <definedName name="EUOMCRHMIS10">#REF!</definedName>
    <definedName name="EUOMCRHMIS5">#REF!</definedName>
    <definedName name="EUOMCRPMEBG">#REF!</definedName>
    <definedName name="EUOMCRSLT">#REF!</definedName>
    <definedName name="eur">42</definedName>
    <definedName name="eur_plane">#REF!</definedName>
    <definedName name="euro">#REF!</definedName>
    <definedName name="EURO_ATS">#REF!</definedName>
    <definedName name="EURO_DEM">#REF!</definedName>
    <definedName name="Euro_FF_cur_rate">#REF!</definedName>
    <definedName name="Euro_to_FrF">#REF!</definedName>
    <definedName name="Euro_to_MYR">#REF!</definedName>
    <definedName name="Euro_to_USD">#REF!</definedName>
    <definedName name="EURO_USD">#REF!</definedName>
    <definedName name="Euro2USD">#REF!</definedName>
    <definedName name="EW" hidden="1">{"'Summary'!$A$1:$J$46"}</definedName>
    <definedName name="Ex_Rate">#REF!</definedName>
    <definedName name="Ex_Work_to_CIF">#REF!</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exc">1.095</definedName>
    <definedName name="EXCH_EUR_USD">#REF!</definedName>
    <definedName name="exchange_rate">#REF!</definedName>
    <definedName name="ExchangeRate">#REF!</definedName>
    <definedName name="expansion">#REF!</definedName>
    <definedName name="expl">#REF!</definedName>
    <definedName name="Export_Summary">#REF!</definedName>
    <definedName name="Export_Survey">#REF!</definedName>
    <definedName name="exrate">#REF!</definedName>
    <definedName name="EXT_COS">#REF!</definedName>
    <definedName name="EXT_COST">#REF!</definedName>
    <definedName name="EXT_COST_HW">#REF!</definedName>
    <definedName name="EXT_COST_SW">#REF!</definedName>
    <definedName name="ExtEmulLogger">[59]Pricelist!#REF!</definedName>
    <definedName name="extended">[60]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ExtendedCellFactor">#REF!</definedName>
    <definedName name="ExtendedCellON">#REF!</definedName>
    <definedName name="Extension">#REF!</definedName>
    <definedName name="extension_interface_A">#REF!</definedName>
    <definedName name="extension_interface_B">#REF!</definedName>
    <definedName name="ExtensionDB_cell">#REF!</definedName>
    <definedName name="_xlnm.Extract">#REF!</definedName>
    <definedName name="f">#REF!</definedName>
    <definedName name="F_1">#REF!</definedName>
    <definedName name="F_2">#REF!</definedName>
    <definedName name="F_28">#REF!</definedName>
    <definedName name="F_Code_Duree_de_formation">#REF!</definedName>
    <definedName name="F_Module">#REF!</definedName>
    <definedName name="F_Type_equipement">#REF!</definedName>
    <definedName name="f82E46">#REF!</definedName>
    <definedName name="f92F56">[61]dtxl!#REF!</definedName>
    <definedName name="FACCEPT">#REF!</definedName>
    <definedName name="FACTOR">#REF!</definedName>
    <definedName name="factor1">#REF!</definedName>
    <definedName name="factor2">#REF!</definedName>
    <definedName name="factor3">#REF!</definedName>
    <definedName name="factor4">#REF!</definedName>
    <definedName name="FAT">#REF!</definedName>
    <definedName name="FCode" hidden="1">#REF!</definedName>
    <definedName name="FCPS">#REF!</definedName>
    <definedName name="FD_9042_1">#REF!</definedName>
    <definedName name="FE">#REF!</definedName>
    <definedName name="fe_cost">#REF!</definedName>
    <definedName name="fe_price">#REF!</definedName>
    <definedName name="feb">#REF!</definedName>
    <definedName name="Feedarea">#REF!</definedName>
    <definedName name="feeder1">#REF!</definedName>
    <definedName name="feeder2">#REF!</definedName>
    <definedName name="feeder3">#REF!</definedName>
    <definedName name="FFF" hidden="1">{"MG-2002-F1",#N/A,FALSE,"PPU-Telemig";"MG-2002-F2",#N/A,FALSE,"PPU-Telemig";"MG-2002-F3",#N/A,FALSE,"PPU-Telemig";"MG-2002-F4",#N/A,FALSE,"PPU-Telemig";"MG-2003-F1",#N/A,FALSE,"PPU-Telemig";"MG-2004-F1",#N/A,FALSE,"PPU-Telemig"}</definedName>
    <definedName name="FFi">#REF!</definedName>
    <definedName name="Ffin">#REF!</definedName>
    <definedName name="fh" localSheetId="3">L141C4</definedName>
    <definedName name="fh" localSheetId="5">L141C4</definedName>
    <definedName name="fh" localSheetId="6">L141C4</definedName>
    <definedName name="fh">L141C4</definedName>
    <definedName name="Fiber_Connectors">#REF!</definedName>
    <definedName name="FICE">#REF!</definedName>
    <definedName name="FID">#REF!</definedName>
    <definedName name="filename">#REF!</definedName>
    <definedName name="Fin_Ligne_Groupe">#REF!</definedName>
    <definedName name="Final_CAPS">#REF!</definedName>
    <definedName name="Final_release">#REF!</definedName>
    <definedName name="Final_Service">#REF!</definedName>
    <definedName name="first_item_UP" localSheetId="3">L141C4</definedName>
    <definedName name="first_item_UP" localSheetId="5">L141C4</definedName>
    <definedName name="first_item_UP" localSheetId="6">L141C4</definedName>
    <definedName name="first_item_UP">L141C4</definedName>
    <definedName name="First_Phase">#REF!</definedName>
    <definedName name="First_Year">#REF!</definedName>
    <definedName name="FirstYear">#REF!</definedName>
    <definedName name="FLIGHTGER">#REF!</definedName>
    <definedName name="FMX2S">[62]FMX2S!$D$1:$D$65536</definedName>
    <definedName name="FOB">#REF!</definedName>
    <definedName name="fob_bss">#REF!</definedName>
    <definedName name="FOB_CHARGE_H">#REF!</definedName>
    <definedName name="FOB_to_CIF">#REF!</definedName>
    <definedName name="FOB_TO_CIP">#REF!</definedName>
    <definedName name="Focus">[59]Pricelist!#REF!</definedName>
    <definedName name="Foreign">#REF!</definedName>
    <definedName name="Foreign_Content">#REF!</definedName>
    <definedName name="Formation">#REF!</definedName>
    <definedName name="ForwardingCell">#REF!</definedName>
    <definedName name="Four">#REF!</definedName>
    <definedName name="FP">'[1]COAT&amp;WRAP-QIOT-#3'!#REF!</definedName>
    <definedName name="FRAIS">#REF!</definedName>
    <definedName name="frais_vente">0.1687</definedName>
    <definedName name="frame_pc">#REF!</definedName>
    <definedName name="frame_price">#REF!</definedName>
    <definedName name="frame_ratio">'[7]1.0 Assumptions'!$D$28</definedName>
    <definedName name="FRBG">#REF!</definedName>
    <definedName name="FREG">#REF!</definedName>
    <definedName name="freight">#REF!</definedName>
    <definedName name="freq">#REF!</definedName>
    <definedName name="Freq_DS10">#REF!</definedName>
    <definedName name="Freq_ES40">#REF!</definedName>
    <definedName name="frequency_band">'[7]1.0 Assumptions'!$D$25</definedName>
    <definedName name="FREXP">#REF!</definedName>
    <definedName name="FRF_to_Euro">#REF!</definedName>
    <definedName name="FrontSlotDatabase">#REF!</definedName>
    <definedName name="FrontSlotIndex">#REF!</definedName>
    <definedName name="FrontSlotLabels">#REF!</definedName>
    <definedName name="FRSM_Pr">#REF!</definedName>
    <definedName name="FUCO">#REF!</definedName>
    <definedName name="FUDP">#REF!</definedName>
    <definedName name="Full">[37]QMCT!#REF!</definedName>
    <definedName name="FUMO">#REF!</definedName>
    <definedName name="g">'[3]BSC Design'!#REF!</definedName>
    <definedName name="garbage">#REF!,#REF!,#REF!,#REF!,#REF!,#REF!,#REF!,#REF!,#REF!,#REF!,#REF!,#REF!,#REF!,#REF!,#REF!,#REF!,#REF!,#REF!,#REF!,#REF!,#REF!,#REF!,#REF!,#REF!,#REF!,#REF!,#REF!,#REF!,#REF!</definedName>
    <definedName name="GBP">#REF!</definedName>
    <definedName name="Gegevens_OMC">#REF!</definedName>
    <definedName name="Genesis" hidden="1">{"'Quotation'!$A$1:$G$1"}</definedName>
    <definedName name="geral" hidden="1">{"MG-2002-F1",#N/A,FALSE,"PPU-Telemig";"MG-2002-F2",#N/A,FALSE,"PPU-Telemig";"MG-2002-F3",#N/A,FALSE,"PPU-Telemig";"MG-2002-F4",#N/A,FALSE,"PPU-Telemig";"MG-2003-F1",#N/A,FALSE,"PPU-Telemig";"MG-2004-F1",#N/A,FALSE,"PPU-Telemig"}</definedName>
    <definedName name="ggv">#REF!</definedName>
    <definedName name="gh">#REF!</definedName>
    <definedName name="ghichu">#REF!</definedName>
    <definedName name="ghj" hidden="1">{#N/A,#N/A,TRUE,"Config1";#N/A,#N/A,TRUE,"Config2";#N/A,#N/A,TRUE,"Config3";#N/A,#N/A,TRUE,"Config4";#N/A,#N/A,TRUE,"Config5";#N/A,#N/A,TRUE,"Config6";#N/A,#N/A,TRUE,"Config7"}</definedName>
    <definedName name="ghj_new"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ia">[63]Sheet3!$A$1:$C$65536</definedName>
    <definedName name="Gia_tien">#REF!</definedName>
    <definedName name="gia_tien_BTN">#REF!</definedName>
    <definedName name="GiaBTN">#REF!</definedName>
    <definedName name="giaca">'[64]dg-VTu'!$C$6:$F$55</definedName>
    <definedName name="giathucte">[65]THVT!$B$5:$G$195</definedName>
    <definedName name="GiaThucTe1">[65]THVT!#REF!</definedName>
    <definedName name="Giavatlieu">[65]PTDM!$A$5:$K$1159</definedName>
    <definedName name="GiaVTBTN">#REF!</definedName>
    <definedName name="GIG">#REF!</definedName>
    <definedName name="gig_pc">#REF!</definedName>
    <definedName name="gig_price">#REF!</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3p">#REF!</definedName>
    <definedName name="Global_OP">#REF!</definedName>
    <definedName name="GLP">#REF!</definedName>
    <definedName name="GoBack" localSheetId="3">[45]!GoBack</definedName>
    <definedName name="GoBack" localSheetId="5">[45]!GoBack</definedName>
    <definedName name="GoBack" localSheetId="6">[45]!GoBack</definedName>
    <definedName name="GoBack">[45]!GoBack</definedName>
    <definedName name="golf" localSheetId="3">L141C4</definedName>
    <definedName name="golf" localSheetId="5">L141C4</definedName>
    <definedName name="golf" localSheetId="6">L141C4</definedName>
    <definedName name="golf">L141C4</definedName>
    <definedName name="GPROC2">'[66]BSC Design'!$Y$82</definedName>
    <definedName name="gprs2001">#REF!</definedName>
    <definedName name="GPT_GROUNDING_PT">'[67]NEW-PANEL'!#REF!</definedName>
    <definedName name="GRMODULE">#REF!</definedName>
    <definedName name="GT">[68]HESO!#REF!</definedName>
    <definedName name="Guarantee_Duration">[69]Input!$C$6</definedName>
    <definedName name="gui" hidden="1">{#N/A,#N/A,TRUE,"Config1";#N/A,#N/A,TRUE,"Config2";#N/A,#N/A,TRUE,"Config3";#N/A,#N/A,TRUE,"Config4";#N/A,#N/A,TRUE,"Config5";#N/A,#N/A,TRUE,"Config6";#N/A,#N/A,TRUE,"Config7"}</definedName>
    <definedName name="gvl">#REF!</definedName>
    <definedName name="gygyj">#REF!</definedName>
    <definedName name="gyy">#REF!</definedName>
    <definedName name="H">{"'Sheet1'!$L$16"}</definedName>
    <definedName name="H_W_Variant">#REF!</definedName>
    <definedName name="H2販直">#REF!</definedName>
    <definedName name="handling_charges">#REF!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rdware">#REF!</definedName>
    <definedName name="HB_160">#REF!</definedName>
    <definedName name="HB_200">#REF!</definedName>
    <definedName name="Hd">#REF!</definedName>
    <definedName name="hd_mr">#REF!</definedName>
    <definedName name="HDCCT">[37]QMCT!#REF!</definedName>
    <definedName name="HDCD">[37]QMCT!#REF!</definedName>
    <definedName name="Heä_soá_laép_xaø_H">1.7</definedName>
    <definedName name="heä_soá_sình_laày">#REF!</definedName>
    <definedName name="header_cfo">#REF!</definedName>
    <definedName name="HEAT">#REF!</definedName>
    <definedName name="Hello">#N/A</definedName>
    <definedName name="HEXU">#REF!</definedName>
    <definedName name="hh">#REF!</definedName>
    <definedName name="HH15HT">'[8]TONGKE-HT'!#REF!</definedName>
    <definedName name="HH16HT">'[8]TONGKE-HT'!#REF!</definedName>
    <definedName name="HH19HT">'[8]TONGKE-HT'!#REF!</definedName>
    <definedName name="HH20HT">'[8]TONGKE-HT'!#REF!</definedName>
    <definedName name="HiddenRows" hidden="1">#REF!</definedName>
    <definedName name="HKges">#REF!</definedName>
    <definedName name="hlr_mat">#REF!</definedName>
    <definedName name="HM">#REF!</definedName>
    <definedName name="HOATTS">#REF!</definedName>
    <definedName name="HOCOMPS">#REF!</definedName>
    <definedName name="HOME_MANP">#REF!</definedName>
    <definedName name="HOMEOFFICE_COST">#REF!</definedName>
    <definedName name="Host_Thu_Duc_SAG">#REF!</definedName>
    <definedName name="hotellerie_std">#REF!</definedName>
    <definedName name="Hourly_rate_for_Expatriate">#REF!</definedName>
    <definedName name="Hourly_rate_for_local_EN">#REF!</definedName>
    <definedName name="How_do_I_copy_the_offer__Excel__to_a_Word_document?">#REF!</definedName>
    <definedName name="How_do_I_create_an_offer?">#REF!</definedName>
    <definedName name="How_do_I_create_the_offer_in_a_format_for_sending_to_the_customer?">#REF!</definedName>
    <definedName name="How_do_I_update_an_offer?">#REF!</definedName>
    <definedName name="How_should_the_pricing_of_multiple_away_courses_be_handled?">#REF!</definedName>
    <definedName name="HP">#REF!</definedName>
    <definedName name="HP09FRDC">#REF!</definedName>
    <definedName name="HPQ">#REF!</definedName>
    <definedName name="HR_CAE">#REF!</definedName>
    <definedName name="HR_CEN">#REF!</definedName>
    <definedName name="HR_Prices_Per_Cntry">#REF!</definedName>
    <definedName name="hs">'[70]he so'!$C$2</definedName>
    <definedName name="hscpc">[71]INPUT!$B$4</definedName>
    <definedName name="HSCT3">0.1</definedName>
    <definedName name="hsdbgt">[71]INPUT!$B$8</definedName>
    <definedName name="hsdc1">#REF!</definedName>
    <definedName name="HSDD">[8]phuluc1!#REF!</definedName>
    <definedName name="HSDN">2.5</definedName>
    <definedName name="HSHH">#REF!</definedName>
    <definedName name="HSHHUT">#REF!</definedName>
    <definedName name="HSimenseLogger">[59]Pricelist!#REF!</definedName>
    <definedName name="HSKK">[38]CHITIET!$D$4</definedName>
    <definedName name="hskk1">[8]chitiet!$D$4</definedName>
    <definedName name="hslt">[71]INPUT!$B$7</definedName>
    <definedName name="hsmay">'[47]Cac Thong So '!$C$16</definedName>
    <definedName name="HSNC">[40]Du_lieu!$C$6</definedName>
    <definedName name="hso">'[72]he so'!$C$2</definedName>
    <definedName name="HSSL">#REF!</definedName>
    <definedName name="HSTC">[46]HESO!#REF!</definedName>
    <definedName name="hstndn">[71]INPUT!$B$6</definedName>
    <definedName name="hsvat">[71]INPUT!$B$10</definedName>
    <definedName name="HSVC1">#REF!</definedName>
    <definedName name="HSVC2">#REF!</definedName>
    <definedName name="HSVC3">#REF!</definedName>
    <definedName name="ht25nc">'[8]lam-moi'!#REF!</definedName>
    <definedName name="ht25vl">'[8]lam-moi'!#REF!</definedName>
    <definedName name="ht325nc">'[8]lam-moi'!#REF!</definedName>
    <definedName name="ht325vl">'[8]lam-moi'!#REF!</definedName>
    <definedName name="ht37k">'[8]lam-moi'!#REF!</definedName>
    <definedName name="ht37nc">'[8]lam-moi'!#REF!</definedName>
    <definedName name="ht50nc">'[8]lam-moi'!#REF!</definedName>
    <definedName name="ht50vl">'[8]lam-moi'!#REF!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"C:\_web\Masters\Page_Web.htm"</definedName>
    <definedName name="HTML_Title" hidden="1">"00Q3961-SUM"</definedName>
    <definedName name="HTNC">#REF!</definedName>
    <definedName name="HTVL">#REF!</definedName>
    <definedName name="Hub_Switch">[73]Data!$C$1:$C$140</definedName>
    <definedName name="huy" hidden="1">{"'Sheet1'!$L$16"}</definedName>
    <definedName name="HW_Upgrade">#REF!</definedName>
    <definedName name="HWDISCOUNT">#REF!</definedName>
    <definedName name="H販直">#REF!</definedName>
    <definedName name="i">'[74]COAT&amp;WRAP-QIOT-#3'!#REF!</definedName>
    <definedName name="I2É6">[16]chitimc!#REF!</definedName>
    <definedName name="ic">#REF!</definedName>
    <definedName name="Id">#REF!</definedName>
    <definedName name="IDLAB_COST">#REF!</definedName>
    <definedName name="IDLE">#REF!</definedName>
    <definedName name="IEPath">#REF!</definedName>
    <definedName name="if">#REF!</definedName>
    <definedName name="ifaktor">#REF!</definedName>
    <definedName name="iGGSN_TS">#REF!</definedName>
    <definedName name="iGGSN_TS_MaxCap">#REF!</definedName>
    <definedName name="im">#REF!</definedName>
    <definedName name="Image1">#REF!</definedName>
    <definedName name="Impedence">#REF!</definedName>
    <definedName name="importTaxes">#REF!</definedName>
    <definedName name="IN_BSS_E">#REF!</definedName>
    <definedName name="in_thousands">'[7]1.0 Assumptions'!$E$516</definedName>
    <definedName name="INABNM">#REF!</definedName>
    <definedName name="INANN">#REF!</definedName>
    <definedName name="INAP_cell">#REF!</definedName>
    <definedName name="INCO_TERM">#REF!</definedName>
    <definedName name="increase">#REF!</definedName>
    <definedName name="IND_LAB">#REF!</definedName>
    <definedName name="indemnites">#REF!</definedName>
    <definedName name="Index_Colonne_Price">#REF!</definedName>
    <definedName name="Indirect_channel">'[7]1.0 Assumptions'!$D$113</definedName>
    <definedName name="INDMANP">#REF!</definedName>
    <definedName name="Infra1">#REF!</definedName>
    <definedName name="INHardware">#REF!</definedName>
    <definedName name="Initial_CAPS">#REF!</definedName>
    <definedName name="input">'[75]1662SMC'!$G$8:$AD$30,'[75]1662SMC'!#REF!,'[75]1662SMC'!#REF!,'[75]1662SMC'!#REF!,'[75]1662SMC'!#REF!</definedName>
    <definedName name="Input_N_HLR_SGSNDirections">#REF!</definedName>
    <definedName name="INR2USD">#REF!</definedName>
    <definedName name="INS">#REF!</definedName>
    <definedName name="InSecure">#REF!</definedName>
    <definedName name="Inst_ADM">#REF!</definedName>
    <definedName name="Inst_App.data.ext.imp">#REF!</definedName>
    <definedName name="Inst_App.Mig.Imp">#REF!</definedName>
    <definedName name="Inst_BEP.add">#REF!</definedName>
    <definedName name="Inst_FEP.add">#REF!</definedName>
    <definedName name="Inst_FH">#REF!</definedName>
    <definedName name="Inst_HW.Up">#REF!</definedName>
    <definedName name="Inst_IN.App">#REF!</definedName>
    <definedName name="Inst_INPF.ext">#REF!</definedName>
    <definedName name="Inst_INPF.inst">#REF!</definedName>
    <definedName name="Inst_Rem.Op">#REF!</definedName>
    <definedName name="Inst_SCP.add">#REF!</definedName>
    <definedName name="Inst_Sum">#REF!</definedName>
    <definedName name="INSTAANTENNA">#REF!</definedName>
    <definedName name="instaantenna2">#REF!</definedName>
    <definedName name="instabss2">#REF!</definedName>
    <definedName name="instadocumentation2">#REF!</definedName>
    <definedName name="Install">#REF!</definedName>
    <definedName name="Installation_Materials_for_new_2Mbs_trib_cards">#REF!</definedName>
    <definedName name="INSTALLMATPDH">#REF!</definedName>
    <definedName name="INSTALLMATSDH">#REF!</definedName>
    <definedName name="INSTASUPERV">#REF!</definedName>
    <definedName name="INSTASURVEY">#REF!</definedName>
    <definedName name="INSTASURVEY0">#REF!</definedName>
    <definedName name="INSTASURVEY1">#REF!</definedName>
    <definedName name="instasurvey2">#REF!</definedName>
    <definedName name="INSTBSS">#REF!</definedName>
    <definedName name="INSTBSS0">#REF!</definedName>
    <definedName name="INSTBSS1">#REF!</definedName>
    <definedName name="INSTDOCUMENTATION">#REF!</definedName>
    <definedName name="INSTDOCUMENTATION0">#REF!</definedName>
    <definedName name="INSTdocumentation1">#REF!</definedName>
    <definedName name="INSTPLANNING">#REF!</definedName>
    <definedName name="Interest_Bank">#REF!</definedName>
    <definedName name="Interest_HY">#REF!</definedName>
    <definedName name="Interest_SH_Loan">#REF!</definedName>
    <definedName name="Interest_Vendor">#REF!</definedName>
    <definedName name="INTONE">#REF!</definedName>
    <definedName name="INTROA900CHI">#REF!</definedName>
    <definedName name="INTROA900GER">#REF!</definedName>
    <definedName name="InvestRateFrance">#REF!</definedName>
    <definedName name="InvestRateOtherCountry">#REF!</definedName>
    <definedName name="IO">'[1]COAT&amp;WRAP-QIOT-#3'!#REF!</definedName>
    <definedName name="IO6CIU">#REF!</definedName>
    <definedName name="IOBoard">#REF!</definedName>
    <definedName name="IPCAPS1">#REF!</definedName>
    <definedName name="IPCAPS2">#REF!</definedName>
    <definedName name="IPCAPS3">#REF!</definedName>
    <definedName name="IPCAPS4">#REF!</definedName>
    <definedName name="IPCAPS5">#REF!</definedName>
    <definedName name="IQ" hidden="1">{"'Summary'!$A$1:$J$46"}</definedName>
    <definedName name="is" localSheetId="3">L141C4</definedName>
    <definedName name="is" localSheetId="5">L141C4</definedName>
    <definedName name="is" localSheetId="6">L141C4</definedName>
    <definedName name="is">L141C4</definedName>
    <definedName name="Is_OperationalService">#REF!</definedName>
    <definedName name="ISA">#REF!</definedName>
    <definedName name="ISC">#REF!</definedName>
    <definedName name="ISDN_eq">#REF!</definedName>
    <definedName name="IT_BSS_E">#REF!</definedName>
    <definedName name="IT_BSS_E_CHN">#REF!</definedName>
    <definedName name="Item_Cost">#REF!</definedName>
    <definedName name="ITP">#REF!</definedName>
    <definedName name="ITP_7250">[76]Summary!$D$7</definedName>
    <definedName name="ITP_7750MDA">[76]Summary!$D$5</definedName>
    <definedName name="ITP7670ESE">#REF!</definedName>
    <definedName name="ITP7670RSP">#REF!</definedName>
    <definedName name="ITPC7750">#REF!</definedName>
    <definedName name="ITPNIC">#REF!</definedName>
    <definedName name="ITPOEM">#REF!</definedName>
    <definedName name="ITPOEMKrone">#REF!</definedName>
    <definedName name="ITPSUN">#REF!</definedName>
    <definedName name="IU_16STM1">#REF!</definedName>
    <definedName name="IU_4STM1">#REF!</definedName>
    <definedName name="IU_UPG">#REF!</definedName>
    <definedName name="j">[60]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jan">#REF!</definedName>
    <definedName name="jdjoe">#REF!</definedName>
    <definedName name="jhgj" hidden="1">{"COST",#N/A,FALSE,"SYNTHESE";"MARGIN",#N/A,FALSE,"SYNTHESE";"LOT_COM",#N/A,FALSE,"SYNTHESE"}</definedName>
    <definedName name="jhgj_loc" hidden="1">{"COST",#N/A,FALSE,"SYNTHESE";"MARGIN",#N/A,FALSE,"SYNTHESE";"LOT_COM",#N/A,FALSE,"SYNTHESE"}</definedName>
    <definedName name="jj">#REF!</definedName>
    <definedName name="Johritsu">#REF!</definedName>
    <definedName name="jop">#REF!</definedName>
    <definedName name="jul">#REF!</definedName>
    <definedName name="Jumper_Cable">#REF!</definedName>
    <definedName name="jun">#REF!</definedName>
    <definedName name="junk">#REF!,#REF!,#REF!,#REF!,#REF!,#REF!</definedName>
    <definedName name="K">#REF!</definedName>
    <definedName name="K_1" localSheetId="3">[77]!K_1</definedName>
    <definedName name="K_1" localSheetId="5">[77]!K_1</definedName>
    <definedName name="K_1" localSheetId="6">[77]!K_1</definedName>
    <definedName name="K_1">[77]!K_1</definedName>
    <definedName name="k_1320">0.8</definedName>
    <definedName name="K_2" localSheetId="3">[77]!K_2</definedName>
    <definedName name="K_2" localSheetId="5">[77]!K_2</definedName>
    <definedName name="K_2" localSheetId="6">[77]!K_2</definedName>
    <definedName name="K_2">[77]!K_2</definedName>
    <definedName name="K_3rd">#REF!</definedName>
    <definedName name="K_ADM">[78]General!$H$10</definedName>
    <definedName name="K_Appro">1.005</definedName>
    <definedName name="K_Dev_Devise">6</definedName>
    <definedName name="K_Dev_USD">6</definedName>
    <definedName name="K_Dev_XEU">6.55957</definedName>
    <definedName name="K_Dist">#REF!</definedName>
    <definedName name="K_DWDM">[78]General!$H$12</definedName>
    <definedName name="K_EQ">#REF!</definedName>
    <definedName name="k_EqCIF">#REF!</definedName>
    <definedName name="K_EUR">1/6.55957</definedName>
    <definedName name="K_EURO">#REF!</definedName>
    <definedName name="K_EURO_FF">6.55957</definedName>
    <definedName name="K_FEES">#REF!</definedName>
    <definedName name="K_FOB_TO_CIF">#REF!</definedName>
    <definedName name="K_FOB_TO_CIP">#REF!</definedName>
    <definedName name="K_FOB_TO_DDP">#REF!</definedName>
    <definedName name="K_Foreign_EQT">#REF!</definedName>
    <definedName name="K_FRFenEUR">6.55957</definedName>
    <definedName name="K_GMSC_06">#REF!</definedName>
    <definedName name="K_GMSC_Alt1">#REF!</definedName>
    <definedName name="K_HWA">#REF!</definedName>
    <definedName name="K_HWB">#REF!</definedName>
    <definedName name="K_LcLTrChange">#REF!</definedName>
    <definedName name="K_LOCAL">[78]General!$H$15</definedName>
    <definedName name="K_LP_9400">#REF!</definedName>
    <definedName name="K_NMS_LP">#REF!</definedName>
    <definedName name="K_OEM">#REF!</definedName>
    <definedName name="K_OTHER">[78]General!$H$17</definedName>
    <definedName name="K_PRICE_OEM_SVC">#REF!</definedName>
    <definedName name="K_PRICE_SERVICES_CONTRACTOR">#REF!</definedName>
    <definedName name="K_PRICE_TRAINING">#REF!</definedName>
    <definedName name="K_RMSC_Alt1">#REF!</definedName>
    <definedName name="K_SERVICE">[78]General!$H$16</definedName>
    <definedName name="K_SW">#REF!</definedName>
    <definedName name="K_tax">#REF!</definedName>
    <definedName name="K_TMNHW">[78]General!$H$13</definedName>
    <definedName name="K_TMNSW">[78]General!$H$14</definedName>
    <definedName name="K_TotalCIF">#REF!</definedName>
    <definedName name="K_TRAINING">#REF!</definedName>
    <definedName name="K_TranLoc">#REF!</definedName>
    <definedName name="K_USD_BAHT">[79]COEF!$C$148</definedName>
    <definedName name="K_VIDEO">[78]General!$H$11</definedName>
    <definedName name="K_XEU">6.55957</definedName>
    <definedName name="k2b">'[8]THPDMoi  (2)'!#REF!</definedName>
    <definedName name="KADMCORP">#REF!</definedName>
    <definedName name="kamgrow">#REF!</definedName>
    <definedName name="KANT">#REF!</definedName>
    <definedName name="KDiscount">#REF!</definedName>
    <definedName name="KF">#REF!</definedName>
    <definedName name="kfhdgsghfds">[58]XL4Poppy!$C$4</definedName>
    <definedName name="KG_NO">#REF!</definedName>
    <definedName name="KhiPage1">#N/A</definedName>
    <definedName name="KhiPage2">#N/A</definedName>
    <definedName name="KhoiLuong">#REF!</definedName>
    <definedName name="KHSX" hidden="1">{"'Sheet1'!$L$16"}</definedName>
    <definedName name="Kiem_tra_trung_ten">#REF!</definedName>
    <definedName name="KitsBDitems">#REF!</definedName>
    <definedName name="KitsCost">#REF!</definedName>
    <definedName name="KitsItems">#REF!</definedName>
    <definedName name="KL">'[63]Gia BTN'!$D$1:$D$65536</definedName>
    <definedName name="KLBTN">#REF!</definedName>
    <definedName name="kldd1p">'[8]#REF'!#REF!</definedName>
    <definedName name="kldd3p">'[8]lam-moi'!#REF!</definedName>
    <definedName name="Kluong">'[80]Gia Du Thau '!$E$1:$E$65536</definedName>
    <definedName name="km">#REF!</definedName>
    <definedName name="kmong">[8]giathanh1!#REF!</definedName>
    <definedName name="KNE">#REF!</definedName>
    <definedName name="KNM">#REF!</definedName>
    <definedName name="kp1ph">#REF!</definedName>
    <definedName name="KRACK">#REF!</definedName>
    <definedName name="KRTU">#REF!</definedName>
    <definedName name="KSP">#REF!</definedName>
    <definedName name="KSW">#REF!</definedName>
    <definedName name="KTMNLOCAL">#REF!</definedName>
    <definedName name="KUB">#REF!</definedName>
    <definedName name="kurs1">#REF!</definedName>
    <definedName name="kurs2">#REF!</definedName>
    <definedName name="kurs3">#REF!</definedName>
    <definedName name="kurs4">#REF!</definedName>
    <definedName name="kv">#REF!</definedName>
    <definedName name="KVC">#REF!</definedName>
    <definedName name="L">#REF!</definedName>
    <definedName name="L2_BSS_E">#REF!</definedName>
    <definedName name="label_maxdurée_gar_ferme">#REF!</definedName>
    <definedName name="label_maxdurée_gar_option">#REF!</definedName>
    <definedName name="Labor_Ovhd_Variant">#REF!</definedName>
    <definedName name="Lagerfixkosten">#REF!</definedName>
    <definedName name="LAMTHEM">#REF!</definedName>
    <definedName name="lan" hidden="1">{#N/A,#N/A,TRUE,"BT M200 da 10x20"}</definedName>
    <definedName name="LanguageEurop">#REF!</definedName>
    <definedName name="LanguageNoEurop">#REF!</definedName>
    <definedName name="LanguageStand">#REF!</definedName>
    <definedName name="Lantrai">'[47]Cac Thong So '!$C$25</definedName>
    <definedName name="lapa">'[18]CT Thang Mo'!$B$350:$H$350</definedName>
    <definedName name="lapb">'[18]CT Thang Mo'!$B$370:$H$370</definedName>
    <definedName name="lapc">'[18]CT Thang Mo'!$B$390:$H$390</definedName>
    <definedName name="Large_TCH">#REF!</definedName>
    <definedName name="lctdn">#REF!</definedName>
    <definedName name="lctvt">#REF!</definedName>
    <definedName name="LesConfigs">#REF!</definedName>
    <definedName name="Liens_utiles">#REF!</definedName>
    <definedName name="ligne_fin">#REF!</definedName>
    <definedName name="Ligne_Groupe">#REF!</definedName>
    <definedName name="LIGNEBSS">#REF!</definedName>
    <definedName name="LIGNENCIT">#REF!</definedName>
    <definedName name="LIGNENSEL">#REF!</definedName>
    <definedName name="line23">'[81]9cauTV'!#REF!</definedName>
    <definedName name="LINE数">#REF!</definedName>
    <definedName name="Link">'[82]Price Summary SAG &amp; TELEQ'!$E$13:$AX$34,'[82]Price Summary SAG &amp; TELEQ'!$E$52:$AX$55</definedName>
    <definedName name="Link_Area">#REF!</definedName>
    <definedName name="Link_Teleq">#REF!</definedName>
    <definedName name="List_Areas">[83]Lists!#REF!</definedName>
    <definedName name="List_of_Material">#REF!</definedName>
    <definedName name="List_of_Material_New">#REF!</definedName>
    <definedName name="List_Price_Coef">#REF!</definedName>
    <definedName name="List_Prod_CPC_Suivi_Liste">#REF!</definedName>
    <definedName name="ListeDésignation1_QuandChangement">[25]!ListeDésignation1_QuandChangement</definedName>
    <definedName name="listOH">#REF!</definedName>
    <definedName name="LK2M11">#REF!</definedName>
    <definedName name="LK2M12">#REF!</definedName>
    <definedName name="LL_eq">#REF!</definedName>
    <definedName name="LLCALLS">#REF!</definedName>
    <definedName name="LLCALLS2">#REF!</definedName>
    <definedName name="LMATTS">#REF!</definedName>
    <definedName name="LMBIA">#REF!</definedName>
    <definedName name="LMBIA2">#REF!</definedName>
    <definedName name="LMCALLS">#REF!</definedName>
    <definedName name="LMCALLS2">#REF!</definedName>
    <definedName name="LMCOMPS">#REF!</definedName>
    <definedName name="Lmk">#REF!</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CAL_INSTALL">#REF!</definedName>
    <definedName name="LOCATION">[32]LEGEND!$D$7</definedName>
    <definedName name="Logistics">#REF!</definedName>
    <definedName name="Logistik">#REF!</definedName>
    <definedName name="LogistikWE">#REF!</definedName>
    <definedName name="LOM">#REF!</definedName>
    <definedName name="LP_LEVEL_9400">#REF!</definedName>
    <definedName name="LP_LEVEL_USY">#REF!</definedName>
    <definedName name="LP_NMS_9400">#REF!</definedName>
    <definedName name="LPGTO">#REF!</definedName>
    <definedName name="LPGTO2">#REF!</definedName>
    <definedName name="LPRM">292</definedName>
    <definedName name="LPSH">584</definedName>
    <definedName name="LT">[68]HESO!#REF!</definedName>
    <definedName name="LT2BSSGER">#REF!</definedName>
    <definedName name="LTRT">#REF!</definedName>
    <definedName name="LTRT2">#REF!</definedName>
    <definedName name="LUBSSCAT">#REF!</definedName>
    <definedName name="LUBT2COEF">#REF!</definedName>
    <definedName name="LUBT2COST">#REF!</definedName>
    <definedName name="LUBT2PRICE">#REF!</definedName>
    <definedName name="LUBTCOEF">#REF!</definedName>
    <definedName name="LUBTCOST">#REF!</definedName>
    <definedName name="LUBTPRICE">#REF!</definedName>
    <definedName name="LUCANT">#REF!</definedName>
    <definedName name="LUCBDEPLO">#REF!</definedName>
    <definedName name="LUCBFREI">#REF!</definedName>
    <definedName name="LUCBFTS">#REF!</definedName>
    <definedName name="LUCBIL">#REF!</definedName>
    <definedName name="LUCBINRTU">#REF!</definedName>
    <definedName name="LUCBLOG">#REF!</definedName>
    <definedName name="LUCBMARK">#REF!</definedName>
    <definedName name="LUCBMIS">#REF!</definedName>
    <definedName name="LUCBPREIN">#REF!</definedName>
    <definedName name="LUCBPROJ">#REF!</definedName>
    <definedName name="LUCBREC">#REF!</definedName>
    <definedName name="LUCBRETRO">#REF!</definedName>
    <definedName name="LUCBSC">#REF!</definedName>
    <definedName name="LUCBSPEC">#REF!</definedName>
    <definedName name="LUCBSSON">#REF!</definedName>
    <definedName name="LUCBSTDOC">#REF!</definedName>
    <definedName name="LUCBTRAIN">#REF!</definedName>
    <definedName name="LUCBTS">#REF!</definedName>
    <definedName name="LUCBWAR">#REF!</definedName>
    <definedName name="LUCECHO">#REF!</definedName>
    <definedName name="LUCEIR">#REF!</definedName>
    <definedName name="LUCENVE">#REF!</definedName>
    <definedName name="LUCHLR">#REF!</definedName>
    <definedName name="LUCIN">#REF!</definedName>
    <definedName name="LUCINTER">#REF!</definedName>
    <definedName name="LUCMICBTS">#REF!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MCR">#REF!</definedName>
    <definedName name="LUCOR">#REF!</definedName>
    <definedName name="LUCOTVAS">#REF!</definedName>
    <definedName name="LUCPOLE">#REF!</definedName>
    <definedName name="LUCPS">#REF!</definedName>
    <definedName name="LUCSMIM">#REF!</definedName>
    <definedName name="LUCSPARE">#REF!</definedName>
    <definedName name="LUCSPB">#REF!</definedName>
    <definedName name="LUCTE">#REF!</definedName>
    <definedName name="LUCVM">#REF!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ONG">#REF!</definedName>
    <definedName name="LUSPANT">#REF!</definedName>
    <definedName name="LUSPBCTIN">#REF!</definedName>
    <definedName name="LUSPBDEPLO">#REF!</definedName>
    <definedName name="LUSPBFREI">#REF!</definedName>
    <definedName name="LUSPBFTS">#REF!</definedName>
    <definedName name="LUSPBIL">#REF!</definedName>
    <definedName name="LUSPBINRTU">#REF!</definedName>
    <definedName name="LUSPBLOG">#REF!</definedName>
    <definedName name="LUSPBMARK">#REF!</definedName>
    <definedName name="LUSPBMIS">#REF!</definedName>
    <definedName name="LUSPBPREIN">#REF!</definedName>
    <definedName name="LUSPBPROJ">#REF!</definedName>
    <definedName name="LUSPBREC">#REF!</definedName>
    <definedName name="LUSPBRETRO">#REF!</definedName>
    <definedName name="LUSPBSC">#REF!</definedName>
    <definedName name="LUSPBSPEC">#REF!</definedName>
    <definedName name="LUSPBSSON">#REF!</definedName>
    <definedName name="LUSPBSTDOC">#REF!</definedName>
    <definedName name="LUSPBTD">#REF!</definedName>
    <definedName name="LUSPBTRAIN">#REF!</definedName>
    <definedName name="LUSPBTS">#REF!</definedName>
    <definedName name="LUSPBWAR">#REF!</definedName>
    <definedName name="LUSPECHO">#REF!</definedName>
    <definedName name="LUSPEIR">#REF!</definedName>
    <definedName name="LUSPENVE">#REF!</definedName>
    <definedName name="LUSPHLR">#REF!</definedName>
    <definedName name="LUSPIN">#REF!</definedName>
    <definedName name="LUSPINTER">#REF!</definedName>
    <definedName name="LUSPMICBTS">#REF!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MCR">#REF!</definedName>
    <definedName name="LUSPOR">#REF!</definedName>
    <definedName name="LUSPOTVAS">#REF!</definedName>
    <definedName name="LUSPPOLE">#REF!</definedName>
    <definedName name="LUSPPS">#REF!</definedName>
    <definedName name="LUSPSMIM">#REF!</definedName>
    <definedName name="LUSPSPARE">#REF!</definedName>
    <definedName name="LUSPSPB">#REF!</definedName>
    <definedName name="LUSPTE">#REF!</definedName>
    <definedName name="LUSPVM">#REF!</definedName>
    <definedName name="lVC">#REF!</definedName>
    <definedName name="m">#REF!</definedName>
    <definedName name="M_NEGO_SERVICES">#REF!</definedName>
    <definedName name="m_up_SHDSL">'[55]Precios unitarios AXH'!#REF!</definedName>
    <definedName name="M_UP_TRAINING">#REF!</definedName>
    <definedName name="m102bnnc">'[8]lam-moi'!#REF!</definedName>
    <definedName name="m102bnvl">'[8]lam-moi'!#REF!</definedName>
    <definedName name="m10aamtc">'[8]t-h HA THE'!#REF!</definedName>
    <definedName name="m10aanc">'[8]lam-moi'!#REF!</definedName>
    <definedName name="m10aavl">'[8]lam-moi'!#REF!</definedName>
    <definedName name="m10anc">'[8]lam-moi'!#REF!</definedName>
    <definedName name="m10avl">'[8]lam-moi'!#REF!</definedName>
    <definedName name="m10banc">'[8]lam-moi'!#REF!</definedName>
    <definedName name="m10bavl">'[8]lam-moi'!#REF!</definedName>
    <definedName name="m122bnnc">'[8]lam-moi'!#REF!</definedName>
    <definedName name="m122bnvl">'[8]lam-moi'!#REF!</definedName>
    <definedName name="m12aanc">'[8]lam-moi'!#REF!</definedName>
    <definedName name="m12aavl">'[8]lam-moi'!#REF!</definedName>
    <definedName name="m12anc">'[8]lam-moi'!#REF!</definedName>
    <definedName name="m12avl">'[8]lam-moi'!#REF!</definedName>
    <definedName name="M12ba3p">#REF!</definedName>
    <definedName name="m12banc">'[8]lam-moi'!#REF!</definedName>
    <definedName name="m12bavl">'[8]lam-moi'!#REF!</definedName>
    <definedName name="M12bb1p">#REF!</definedName>
    <definedName name="m12bbnc">'[8]lam-moi'!#REF!</definedName>
    <definedName name="m12bbvl">'[8]lam-moi'!#REF!</definedName>
    <definedName name="M12bnnc">'[8]#REF'!#REF!</definedName>
    <definedName name="M12bnvl">'[8]#REF'!#REF!</definedName>
    <definedName name="M12cbnc">#REF!</definedName>
    <definedName name="M12cbvl">#REF!</definedName>
    <definedName name="m142bnnc">'[8]lam-moi'!#REF!</definedName>
    <definedName name="m142bnvl">'[8]lam-moi'!#REF!</definedName>
    <definedName name="M14bb1p">#REF!</definedName>
    <definedName name="m14bbnc">'[8]lam-moi'!#REF!</definedName>
    <definedName name="M14bbvc">'[8]CHITIET VL-NC-TT -1p'!#REF!</definedName>
    <definedName name="m14bbvl">'[8]lam-moi'!#REF!</definedName>
    <definedName name="M2U">#REF!</definedName>
    <definedName name="M8a">'[8]THPDMoi  (2)'!#REF!</definedName>
    <definedName name="M8aa">'[8]THPDMoi  (2)'!#REF!</definedName>
    <definedName name="m8aanc">#REF!</definedName>
    <definedName name="m8aavl">#REF!</definedName>
    <definedName name="m8amtc">'[8]t-h HA THE'!#REF!</definedName>
    <definedName name="m8anc">'[8]lam-moi'!#REF!</definedName>
    <definedName name="m8avl">'[8]lam-moi'!#REF!</definedName>
    <definedName name="MA">#REF!</definedName>
    <definedName name="Ma3pnc">#REF!</definedName>
    <definedName name="Ma3pvl">#REF!</definedName>
    <definedName name="Maa3pnc">#REF!</definedName>
    <definedName name="Maa3pvl">#REF!</definedName>
    <definedName name="MACROA">#REF!</definedName>
    <definedName name="MACROB">#REF!</definedName>
    <definedName name="MailboxReq">#REF!</definedName>
    <definedName name="MAIMUR">#REF!</definedName>
    <definedName name="MainLabel">[79]COEF!$B$5:$B$141</definedName>
    <definedName name="MAINT">#REF!</definedName>
    <definedName name="MaintDuringCell">#REF!</definedName>
    <definedName name="maintenance_CapEx">'[7]1.0 Assumptions'!$D$80</definedName>
    <definedName name="Maintenance_tab">#REF!</definedName>
    <definedName name="MAJ">#REF!</definedName>
    <definedName name="MAJ_CON_EQP">#REF!</definedName>
    <definedName name="MAN_HOUR">[79]COEF!$C$151</definedName>
    <definedName name="Man_Power_2005">#REF!</definedName>
    <definedName name="manday_hours">#REF!</definedName>
    <definedName name="Manhour_rate">#REF!</definedName>
    <definedName name="manhour_rate_expat">#REF!</definedName>
    <definedName name="Manhour_rate_local">#REF!</definedName>
    <definedName name="mar">#REF!</definedName>
    <definedName name="marge_tgf">#REF!</definedName>
    <definedName name="marge_tgo">#REF!</definedName>
    <definedName name="Margin">#REF!</definedName>
    <definedName name="margin_1">#REF!</definedName>
    <definedName name="Margin_2">#REF!</definedName>
    <definedName name="Margin1">#REF!</definedName>
    <definedName name="Margin2">#REF!</definedName>
    <definedName name="MarginA">#REF!</definedName>
    <definedName name="MARKUP_SERV">#REF!</definedName>
    <definedName name="MAT">'[1]COAT&amp;WRAP-QIOT-#3'!#REF!</definedName>
    <definedName name="Matrix">#REF!</definedName>
    <definedName name="Max_TDM_Slots">#REF!</definedName>
    <definedName name="may">#REF!</definedName>
    <definedName name="MB_3">#REF!</definedName>
    <definedName name="MB09FRAC">#REF!</definedName>
    <definedName name="MB09FRDC">#REF!</definedName>
    <definedName name="Mba1p">#REF!</definedName>
    <definedName name="Mba3p">#REF!</definedName>
    <definedName name="Mbb3p">#REF!</definedName>
    <definedName name="Mbn1p">#REF!</definedName>
    <definedName name="mbnc">'[8]lam-moi'!#REF!</definedName>
    <definedName name="MBORIGS">#REF!</definedName>
    <definedName name="MBPS">#REF!</definedName>
    <definedName name="mbvl">'[8]lam-moi'!#REF!</definedName>
    <definedName name="MDA_ITP">#REF!</definedName>
    <definedName name="MDA_SSP">#REF!</definedName>
    <definedName name="Medium_TCH">#REF!</definedName>
    <definedName name="MeetingTypes">#REF!</definedName>
    <definedName name="Menia">#REF!</definedName>
    <definedName name="MF">'[1]COAT&amp;WRAP-QIOT-#3'!#REF!</definedName>
    <definedName name="Mfg_Ovhd">#REF!</definedName>
    <definedName name="MFSdiscount">#REF!</definedName>
    <definedName name="MG_A">#REF!</definedName>
    <definedName name="MGMTtimedisc">[52]Tables!$N$123:$Q$127</definedName>
    <definedName name="MHDM">#REF!</definedName>
    <definedName name="mic_anti_900">#REF!</definedName>
    <definedName name="mic_cov">#REF!</definedName>
    <definedName name="mic_cov_anti">#REF!</definedName>
    <definedName name="mic_fan">#REF!</definedName>
    <definedName name="mic_ll_900">#REF!</definedName>
    <definedName name="mic_sant_1800">#REF!</definedName>
    <definedName name="mic_sant_900">#REF!</definedName>
    <definedName name="MicroBTS">#REF!</definedName>
    <definedName name="microBTSdiscount">#REF!</definedName>
    <definedName name="microwave_lease">'[7]1.0 Assumptions'!$D$110</definedName>
    <definedName name="microwave_OpEx">'[7]1.0 Assumptions'!$D$111</definedName>
    <definedName name="Migration_cell">#REF!</definedName>
    <definedName name="million_subscribers">#REF!</definedName>
    <definedName name="minh1">#REF!</definedName>
    <definedName name="minh1111">#REF!</definedName>
    <definedName name="mini">#REF!</definedName>
    <definedName name="MirraDeck">[59]Pricelist!#REF!</definedName>
    <definedName name="MirraInterface">[59]Pricelist!#REF!</definedName>
    <definedName name="Miscea1">#REF!</definedName>
    <definedName name="MK">#REF!</definedName>
    <definedName name="Mkt">#REF!</definedName>
    <definedName name="MLATTS">#REF!</definedName>
    <definedName name="MLCALLS">#REF!</definedName>
    <definedName name="MLCALLS2">#REF!</definedName>
    <definedName name="MLM">#REF!</definedName>
    <definedName name="MLN">#REF!</definedName>
    <definedName name="MMATTS">#REF!</definedName>
    <definedName name="MMBIA">#REF!</definedName>
    <definedName name="MMBIA2">#REF!</definedName>
    <definedName name="MMCALLS">#REF!</definedName>
    <definedName name="MMCALLS2">#REF!</definedName>
    <definedName name="MMCOMPS">#REF!</definedName>
    <definedName name="mmm">[8]giathanh1!#REF!</definedName>
    <definedName name="Mobileflag">#REF!</definedName>
    <definedName name="modem">#REF!</definedName>
    <definedName name="Module1.TRY">#N/A</definedName>
    <definedName name="Montant_Contrat">#REF!</definedName>
    <definedName name="mp1x25">'[8]dongia (2)'!#REF!</definedName>
    <definedName name="MPGTO">#REF!</definedName>
    <definedName name="MPGTO2">#REF!</definedName>
    <definedName name="MPR">#REF!</definedName>
    <definedName name="MR_HD">#REF!</definedName>
    <definedName name="MR_HDG">#REF!</definedName>
    <definedName name="mrn.inv._.budget" hidden="1">{"invbud-1",#N/A,FALSE,"A";"invbud-1CW",#N/A,FALSE,"A";"Desinvesteringen",#N/A,FALSE,"C"}</definedName>
    <definedName name="MS_Large">#REF!</definedName>
    <definedName name="MS_Medium">#REF!</definedName>
    <definedName name="MS_Small">#REF!</definedName>
    <definedName name="msi_pc">#REF!</definedName>
    <definedName name="msi_price">#REF!</definedName>
    <definedName name="MSP">#REF!</definedName>
    <definedName name="MSP_9400">#REF!</definedName>
    <definedName name="MSP_Equipment">#REF!</definedName>
    <definedName name="MSP_OEM">#REF!</definedName>
    <definedName name="MSP_Services">#REF!</definedName>
    <definedName name="MSP補正">#REF!</definedName>
    <definedName name="MTC1P">'[8]TONG HOP VL-NC TT'!#REF!</definedName>
    <definedName name="MTC3P">'[8]TONG HOP VL-NC TT'!#REF!</definedName>
    <definedName name="MTCHC">[8]TNHCHINH!$K$38</definedName>
    <definedName name="MTCMB">'[8]#REF'!#REF!</definedName>
    <definedName name="MTMAC12">#REF!</definedName>
    <definedName name="mtr">'[8]TH XL'!#REF!</definedName>
    <definedName name="mtram">#REF!</definedName>
    <definedName name="MTRT">#REF!</definedName>
    <definedName name="mts7i7o">#REF!</definedName>
    <definedName name="MTTR">[84]NOMENCLATURE!#REF!</definedName>
    <definedName name="mtx07io">#REF!</definedName>
    <definedName name="Multimedia">[59]Pricelist!#REF!</definedName>
    <definedName name="MUP">#REF!</definedName>
    <definedName name="n">#REF!</definedName>
    <definedName name="N1IN">'[8]TONGKE3p '!$U$295</definedName>
    <definedName name="n1pig">#REF!</definedName>
    <definedName name="n1pignc">'[8]lam-moi'!#REF!</definedName>
    <definedName name="n1pigvl">'[8]lam-moi'!#REF!</definedName>
    <definedName name="n1pind">#REF!</definedName>
    <definedName name="n1pindnc">'[8]lam-moi'!#REF!</definedName>
    <definedName name="n1pindvl">'[8]lam-moi'!#REF!</definedName>
    <definedName name="n1ping">#REF!</definedName>
    <definedName name="n1pingnc">'[8]lam-moi'!#REF!</definedName>
    <definedName name="n1pingvl">'[8]lam-moi'!#REF!</definedName>
    <definedName name="n1pint">#REF!</definedName>
    <definedName name="n1pintnc">'[8]lam-moi'!#REF!</definedName>
    <definedName name="n1pintvl">'[8]lam-moi'!#REF!</definedName>
    <definedName name="n24nc">'[8]lam-moi'!#REF!</definedName>
    <definedName name="n24vl">'[8]lam-moi'!#REF!</definedName>
    <definedName name="n2mignc">'[8]lam-moi'!#REF!</definedName>
    <definedName name="n2migvl">'[8]lam-moi'!#REF!</definedName>
    <definedName name="n2min1nc">'[8]lam-moi'!#REF!</definedName>
    <definedName name="n2min1vl">'[8]lam-moi'!#REF!</definedName>
    <definedName name="n3I">#REF!</definedName>
    <definedName name="n3M">#REF!</definedName>
    <definedName name="n3N">#REF!</definedName>
    <definedName name="NAinterface">[59]Pricelist!#REF!</definedName>
    <definedName name="name">'[3]BSC Design'!#REF!</definedName>
    <definedName name="NAME_Change">#N/A</definedName>
    <definedName name="name_of_global">#REF!</definedName>
    <definedName name="navailable">#REF!</definedName>
    <definedName name="Nb_BEP">#REF!</definedName>
    <definedName name="nb_bts">#REF!</definedName>
    <definedName name="nb_day_per_month">#REF!</definedName>
    <definedName name="nb_day_per_week">#REF!</definedName>
    <definedName name="Nb_days">#REF!</definedName>
    <definedName name="Nb_FEP">#REF!</definedName>
    <definedName name="nb_jours">#REF!</definedName>
    <definedName name="NB_OF_SITES">#REF!</definedName>
    <definedName name="nb_phases">#REF!</definedName>
    <definedName name="Nb_SCP">#REF!</definedName>
    <definedName name="Nb_SDP">#REF!</definedName>
    <definedName name="nb_site">#REF!</definedName>
    <definedName name="Nb_SMP">#REF!</definedName>
    <definedName name="nb_sr">#REF!</definedName>
    <definedName name="nb_subs">#REF!</definedName>
    <definedName name="nb_trainee">#REF!</definedName>
    <definedName name="nb_trainer">#REF!</definedName>
    <definedName name="Nb_Travel">#REF!</definedName>
    <definedName name="NbCAPS1">#REF!</definedName>
    <definedName name="NbCAPS2">#REF!</definedName>
    <definedName name="NbCAPS3">#REF!</definedName>
    <definedName name="NbCAPS4">#REF!</definedName>
    <definedName name="NbCAPS5">#REF!</definedName>
    <definedName name="NbDay">#REF!</definedName>
    <definedName name="NbFull_IN">#REF!</definedName>
    <definedName name="nblank">#REF!</definedName>
    <definedName name="NbReturnTicket">#REF!</definedName>
    <definedName name="NbService">#REF!</definedName>
    <definedName name="NbServiceAdd">#REF!</definedName>
    <definedName name="NbServiceInstal">#REF!</definedName>
    <definedName name="NbSS7">#REF!</definedName>
    <definedName name="NbStep_IN">#REF!</definedName>
    <definedName name="NbSubscriber1">#REF!</definedName>
    <definedName name="NbSubscriber2">#REF!</definedName>
    <definedName name="NbSubscriber3">#REF!</definedName>
    <definedName name="NbSubscriber4">#REF!</definedName>
    <definedName name="NbSubscriber5">#REF!</definedName>
    <definedName name="NC">#REF!</definedName>
    <definedName name="nc1nc">'[8]lam-moi'!#REF!</definedName>
    <definedName name="nc1p">#REF!</definedName>
    <definedName name="nc1vl">'[8]lam-moi'!#REF!</definedName>
    <definedName name="nc24nc">'[8]lam-moi'!#REF!</definedName>
    <definedName name="nc24vl">'[8]lam-moi'!#REF!</definedName>
    <definedName name="nc3p">#REF!</definedName>
    <definedName name="ncb">[25]!ncb</definedName>
    <definedName name="NCBD100">#REF!</definedName>
    <definedName name="NCBD200">#REF!</definedName>
    <definedName name="NCBD250">#REF!</definedName>
    <definedName name="NCBTN">#REF!</definedName>
    <definedName name="NCcap0.7">#REF!</definedName>
    <definedName name="NCcap1">#REF!</definedName>
    <definedName name="ncdd">'[8]TH XL'!#REF!</definedName>
    <definedName name="NCDD2">'[8]TH XL'!#REF!</definedName>
    <definedName name="NCFlang">[59]Pricelist!#REF!</definedName>
    <definedName name="NCHC">[8]TNHCHINH!$J$38</definedName>
    <definedName name="nctdn">#REF!</definedName>
    <definedName name="nctr">'[8]TH XL'!#REF!</definedName>
    <definedName name="nctram">#REF!</definedName>
    <definedName name="nctvt">#REF!</definedName>
    <definedName name="NCVC100">#REF!</definedName>
    <definedName name="NCVC200">#REF!</definedName>
    <definedName name="NCVC250">#REF!</definedName>
    <definedName name="NCVC3P">#REF!</definedName>
    <definedName name="ndates">#REF!</definedName>
    <definedName name="ndFile1Cost">#REF!</definedName>
    <definedName name="ndFile1Inst">#REF!</definedName>
    <definedName name="ndFile1Maint">#REF!</definedName>
    <definedName name="ndFile1Net">#REF!</definedName>
    <definedName name="ndFile2Cost">#REF!</definedName>
    <definedName name="ndFile2Inst">#REF!</definedName>
    <definedName name="ndFile2Maint">#REF!</definedName>
    <definedName name="ndFile2Net">#REF!</definedName>
    <definedName name="ndFile3Cost">#REF!</definedName>
    <definedName name="ndFile3Inst">#REF!</definedName>
    <definedName name="ndFile3Maint">#REF!</definedName>
    <definedName name="ndFile3Net">#REF!</definedName>
    <definedName name="ndFile4Cost">#REF!</definedName>
    <definedName name="ndFile4Inst">#REF!</definedName>
    <definedName name="ndFile4Maint">#REF!</definedName>
    <definedName name="ndFile4Net">#REF!</definedName>
    <definedName name="ndFile5Cost">#REF!</definedName>
    <definedName name="ndFile5Inst">#REF!</definedName>
    <definedName name="ndFile5Maint">#REF!</definedName>
    <definedName name="ndFile5Net">#REF!</definedName>
    <definedName name="ndFile6Cost">#REF!</definedName>
    <definedName name="ndFile6Inst">#REF!</definedName>
    <definedName name="ndFile6Maint">#REF!</definedName>
    <definedName name="ndFile6Net">#REF!</definedName>
    <definedName name="ndFile7Cost">#REF!</definedName>
    <definedName name="ndFile7Inst">#REF!</definedName>
    <definedName name="ndFile7Maint">#REF!</definedName>
    <definedName name="ndFile7Net">#REF!</definedName>
    <definedName name="nebom">#REF!</definedName>
    <definedName name="NEC_Discount">#REF!</definedName>
    <definedName name="Nego">#REF!</definedName>
    <definedName name="Nego_Marge">#REF!</definedName>
    <definedName name="Nego_margin">#REF!</definedName>
    <definedName name="NenCPDD">#REF!</definedName>
    <definedName name="NET">#REF!</definedName>
    <definedName name="NET_1">#REF!</definedName>
    <definedName name="NET_ANA">#REF!</definedName>
    <definedName name="NET_ANA_1">#REF!</definedName>
    <definedName name="NET_ANA_2">#REF!</definedName>
    <definedName name="Net_Present_Value">'[7]2.0 Financial Summary'!$C$162:$L$162</definedName>
    <definedName name="Network_int_duree">#REF!</definedName>
    <definedName name="network_loading">'[7]1.0 Assumptions'!$D$27</definedName>
    <definedName name="NetworkInt_cell">#REF!</definedName>
    <definedName name="NEW">'[85]Drop-down lists'!#REF!</definedName>
    <definedName name="New_Price">#REF!</definedName>
    <definedName name="nga" hidden="1">{"COST",#N/A,FALSE,"SYNTHESE";"MARGIN",#N/A,FALSE,"SYNTHESE";"LOT_COM",#N/A,FALSE,"SYNTHESE"}</definedName>
    <definedName name="ngay23" hidden="1">{"'Sheet1'!$L$16"}</definedName>
    <definedName name="NGHI">#REF!</definedName>
    <definedName name="NH">#REF!</definedName>
    <definedName name="nhancong">'[47]Gia Nhan Cong '!$B$1:$C$65536</definedName>
    <definedName name="NHANTIEN">#REF!</definedName>
    <definedName name="nhap2">[25]!nhap2</definedName>
    <definedName name="nhapcb">[25]!nhapcb</definedName>
    <definedName name="Nhaxuong">'[43]DOANH THU'!#REF!</definedName>
    <definedName name="nhn">#REF!</definedName>
    <definedName name="NhNgam">#REF!</definedName>
    <definedName name="nhnnc">'[8]lam-moi'!#REF!</definedName>
    <definedName name="nhnvl">'[8]lam-moi'!#REF!</definedName>
    <definedName name="Nhom2">'[86]Cac Thong So '!$C$12</definedName>
    <definedName name="Nhom3">'[86]Cac Thong So '!$C$13</definedName>
    <definedName name="Nhom4">'[87]Cac Thong So '!#REF!</definedName>
    <definedName name="NHot">#REF!</definedName>
    <definedName name="NhTreo">#REF!</definedName>
    <definedName name="Nhucau">#REF!</definedName>
    <definedName name="nhucauvl">#REF!</definedName>
    <definedName name="nig">#REF!</definedName>
    <definedName name="NIG13p">'[8]TONGKE3p '!$T$295</definedName>
    <definedName name="nig1p">#REF!</definedName>
    <definedName name="nig3p">#REF!</definedName>
    <definedName name="nightnc">[8]gtrinh!#REF!</definedName>
    <definedName name="nightvl">[8]gtrinh!#REF!</definedName>
    <definedName name="nignc1p">#REF!</definedName>
    <definedName name="nignc3p">'[8]CHITIET VL-NC'!$G$107</definedName>
    <definedName name="nigvl1p">#REF!</definedName>
    <definedName name="nigvl3p">'[8]CHITIET VL-NC'!$G$99</definedName>
    <definedName name="nin">#REF!</definedName>
    <definedName name="nin14nc3p">#REF!</definedName>
    <definedName name="nin14vl3p">#REF!</definedName>
    <definedName name="nin1903p">#REF!</definedName>
    <definedName name="nin190nc">'[8]lam-moi'!#REF!</definedName>
    <definedName name="nin190nc3p">#REF!</definedName>
    <definedName name="nin190vl">'[8]lam-moi'!#REF!</definedName>
    <definedName name="nin190vl3p">#REF!</definedName>
    <definedName name="nin1pnc">'[8]lam-moi'!#REF!</definedName>
    <definedName name="nin1pvl">'[8]lam-moi'!#REF!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'[8]lam-moi'!#REF!</definedName>
    <definedName name="nindnc1p">#REF!</definedName>
    <definedName name="nindnc3p">#REF!</definedName>
    <definedName name="nindvl">'[8]lam-moi'!#REF!</definedName>
    <definedName name="nindvl1p">#REF!</definedName>
    <definedName name="nindvl3p">#REF!</definedName>
    <definedName name="ning1p">#REF!</definedName>
    <definedName name="ningnc1p">#REF!</definedName>
    <definedName name="ningvl1p">#REF!</definedName>
    <definedName name="ninnc">'[8]lam-moi'!#REF!</definedName>
    <definedName name="ninnc3p">#REF!</definedName>
    <definedName name="nint1p">#REF!</definedName>
    <definedName name="nintnc1p">#REF!</definedName>
    <definedName name="nintvl1p">#REF!</definedName>
    <definedName name="ninvl">'[8]lam-moi'!#REF!</definedName>
    <definedName name="ninvl3p">#REF!</definedName>
    <definedName name="nl">#REF!</definedName>
    <definedName name="NL12nc">'[8]#REF'!#REF!</definedName>
    <definedName name="NL12vl">'[8]#REF'!#REF!</definedName>
    <definedName name="nl1p">#REF!</definedName>
    <definedName name="nl3p">#REF!</definedName>
    <definedName name="nlht">'[8]THPDMoi  (2)'!#REF!</definedName>
    <definedName name="nlmtc">'[8]t-h HA THE'!#REF!</definedName>
    <definedName name="nlnc">'[8]lam-moi'!#REF!</definedName>
    <definedName name="nlnc3p">#REF!</definedName>
    <definedName name="nlnc3pha">#REF!</definedName>
    <definedName name="NLTK1p">#REF!</definedName>
    <definedName name="nlvl">'[8]lam-moi'!#REF!</definedName>
    <definedName name="nlvl1">[8]chitiet!$G$302</definedName>
    <definedName name="nlvl3p">#REF!</definedName>
    <definedName name="NM">#REF!</definedName>
    <definedName name="NMS">#REF!</definedName>
    <definedName name="NMT">#REF!</definedName>
    <definedName name="nn">"5/5/5"</definedName>
    <definedName name="nn1p">#REF!</definedName>
    <definedName name="nn3p">#REF!</definedName>
    <definedName name="nnnc">'[8]lam-moi'!#REF!</definedName>
    <definedName name="nnnc3p">#REF!</definedName>
    <definedName name="nnvl">'[8]lam-moi'!#REF!</definedName>
    <definedName name="nnvl3p">#REF!</definedName>
    <definedName name="No">#REF!</definedName>
    <definedName name="NOCU">#REF!</definedName>
    <definedName name="nodalpartno">[52]SCoTT!$F$158</definedName>
    <definedName name="node3Cost">#REF!</definedName>
    <definedName name="NODEtimedisc">[52]Tables!$I$123:$L$127</definedName>
    <definedName name="NOK">#REF!</definedName>
    <definedName name="NOK2USD">#REF!</definedName>
    <definedName name="NokiaServiceClass">#REF!</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t_combined">"N"</definedName>
    <definedName name="Nov19Plan">'[73]Nov19 Plan'!$A$7:$CJ$144</definedName>
    <definedName name="NP_H">#REF!</definedName>
    <definedName name="NP_S">#REF!</definedName>
    <definedName name="NRYRTU1">#REF!</definedName>
    <definedName name="NRYRTU2">#REF!</definedName>
    <definedName name="nselects">#REF!</definedName>
    <definedName name="NSSCAT1">#REF!</definedName>
    <definedName name="NSSCAT2">#REF!</definedName>
    <definedName name="NT">[62]NT!$D$1:$D$65536</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oS" localSheetId="3">[88]!NToS</definedName>
    <definedName name="NToS" localSheetId="5">[88]!NToS</definedName>
    <definedName name="NToS" localSheetId="6">[88]!NToS</definedName>
    <definedName name="NToS">[88]!NToS</definedName>
    <definedName name="NTPRICECIT">#REF!</definedName>
    <definedName name="NTPRICESEL">#REF!</definedName>
    <definedName name="Num_Eng">#REF!</definedName>
    <definedName name="num_eq_lines">#REF!</definedName>
    <definedName name="Num_of_bsc">#REF!</definedName>
    <definedName name="Num_SS7_Channels">#REF!</definedName>
    <definedName name="number_of_circles">#REF!</definedName>
    <definedName name="nuoc">[48]gvl!$N$38</definedName>
    <definedName name="nv">#REF!</definedName>
    <definedName name="NW_CS_average_bhca_sub">#REF!</definedName>
    <definedName name="NW_CS_call_model">#REF!</definedName>
    <definedName name="NW_CS_CS_redundancy">#REF!</definedName>
    <definedName name="NW_CS_HW_version">#REF!</definedName>
    <definedName name="NW_CS_IWF_traff_sub">#REF!</definedName>
    <definedName name="NW_CS_system_release">#REF!</definedName>
    <definedName name="NW_MGW_merlang_sub">#REF!</definedName>
    <definedName name="NW_MGW_perc_AAL1">#REF!</definedName>
    <definedName name="NW_MGW_perc_AAL2">#REF!</definedName>
    <definedName name="NW_MGW_perc_AMR_ATM">#REF!</definedName>
    <definedName name="NW_MGW_perc_AMR_IP">#REF!</definedName>
    <definedName name="NW_MGW_perc_EC">#REF!</definedName>
    <definedName name="NW_MGW_perc_TDM_a">#REF!</definedName>
    <definedName name="NW_MGW_perc_TDM_b">#REF!</definedName>
    <definedName name="NW_MGW_perc_VoIP">#REF!</definedName>
    <definedName name="NW_MGW_phys_itf_ATM">#REF!</definedName>
    <definedName name="NW_MGW_phys_itf_IP">#REF!</definedName>
    <definedName name="NW_MGW_phys_itf_TDM_a">#REF!</definedName>
    <definedName name="NW_MGW_phys_itf_TDM_b">#REF!</definedName>
    <definedName name="NW_MGW_serv_card_AAL1">#REF!</definedName>
    <definedName name="NW_MGW_serv_card_AAL2">#REF!</definedName>
    <definedName name="NW_MGW_serv_card_AMR">#REF!</definedName>
    <definedName name="NW_MGW_serv_card_VoIP">#REF!</definedName>
    <definedName name="NW_MGW_TDM_optical_red">#REF!</definedName>
    <definedName name="NW_NP_2G_perc">#REF!</definedName>
    <definedName name="NW_NP_3G_perc">#REF!</definedName>
    <definedName name="NW_NP_bearer_trunk_util">#REF!</definedName>
    <definedName name="NW_NP_blocking">#REF!</definedName>
    <definedName name="NW_NP_ConfigBase">#REF!</definedName>
    <definedName name="NW_NP_ConfigBase2">#REF!</definedName>
    <definedName name="NW_NP_CS_CPU_util">#REF!</definedName>
    <definedName name="NW_NP_netw_standard">#REF!</definedName>
    <definedName name="NW_NP_num_CS">#REF!</definedName>
    <definedName name="NW_NP_num_IWF">#REF!</definedName>
    <definedName name="NW_NP_num_MGW">#REF!</definedName>
    <definedName name="NW_NP_ss7_link_load">#REF!</definedName>
    <definedName name="NW_NP_ss7_link_type">#REF!</definedName>
    <definedName name="NW_NP_sub">#REF!</definedName>
    <definedName name="NW_NP_sub_port">#REF!</definedName>
    <definedName name="nx">'[8]THPDMoi  (2)'!#REF!</definedName>
    <definedName name="nxmtc">'[8]t-h HA THE'!#REF!</definedName>
    <definedName name="N販乗率_H">#REF!</definedName>
    <definedName name="N販乗率_S">#REF!</definedName>
    <definedName name="ObservationLog">[59]Pricelist!#REF!</definedName>
    <definedName name="Oceanfreight">#REF!</definedName>
    <definedName name="OCx_TDM_1_N_Max_SSlots">#REF!</definedName>
    <definedName name="OEM_Lic">#REF!</definedName>
    <definedName name="Offer">#REF!</definedName>
    <definedName name="offer_currency">#REF!</definedName>
    <definedName name="Offer_Number">#REF!</definedName>
    <definedName name="OFX_Size">#REF!</definedName>
    <definedName name="OH">#REF!</definedName>
    <definedName name="OLA">#REF!</definedName>
    <definedName name="old_data_type">#REF!</definedName>
    <definedName name="old_file">#REF!</definedName>
    <definedName name="old_path">#REF!</definedName>
    <definedName name="Old_Price">#REF!</definedName>
    <definedName name="OMCdiscount">#REF!</definedName>
    <definedName name="OMCRA0">#REF!</definedName>
    <definedName name="OMCRA1">#REF!</definedName>
    <definedName name="OMCRA2">#REF!</definedName>
    <definedName name="OMCRA3">#REF!</definedName>
    <definedName name="OMCRA4">#REF!</definedName>
    <definedName name="OMCRB1">#REF!</definedName>
    <definedName name="OMCRB2">#REF!</definedName>
    <definedName name="OMCRB3">#REF!</definedName>
    <definedName name="OMCRB4">#REF!</definedName>
    <definedName name="OMCRB5">#REF!</definedName>
    <definedName name="OMCREXPENSES">#REF!</definedName>
    <definedName name="OMCREXPENSES0">#REF!</definedName>
    <definedName name="OMCREXPENSES1">#REF!</definedName>
    <definedName name="onservice">#REF!</definedName>
    <definedName name="ONU_POP">#REF!</definedName>
    <definedName name="ONU1000FTTB">#REF!</definedName>
    <definedName name="ONU100FTTB">#REF!</definedName>
    <definedName name="ONU100FTTC">#REF!</definedName>
    <definedName name="ONU250FTTB">#REF!</definedName>
    <definedName name="ONU250FTTB_BB">#REF!</definedName>
    <definedName name="ONU250FTTC">#REF!</definedName>
    <definedName name="ONU250FTTC_BB">#REF!</definedName>
    <definedName name="OP_BSS_E">#REF!</definedName>
    <definedName name="OPT_ACINDOOR">#REF!</definedName>
    <definedName name="OPT_BTSPS">#REF!</definedName>
    <definedName name="opt_HLR_mat">#REF!</definedName>
    <definedName name="opt_VMS_table">#REF!</definedName>
    <definedName name="OPTICS_ITP">#REF!</definedName>
    <definedName name="OPTICS_SSP">#REF!</definedName>
    <definedName name="OPTION_TOTAL_foreign">#REF!</definedName>
    <definedName name="OPTIONAL">#REF!</definedName>
    <definedName name="OrderTable" hidden="1">#REF!</definedName>
    <definedName name="osc">'[8]THPDMoi  (2)'!#REF!</definedName>
    <definedName name="OSSA">#REF!</definedName>
    <definedName name="OSSACell">#REF!</definedName>
    <definedName name="OSSALevel">#REF!</definedName>
    <definedName name="Other_Fees">#REF!</definedName>
    <definedName name="OTHER_PANEL">'[67]NEW-PANEL'!#REF!</definedName>
    <definedName name="other_service_rev">'[7]1.0 Assumptions'!#REF!</definedName>
    <definedName name="Otherbd">#REF!</definedName>
    <definedName name="Óu75">[28]chitiet!#REF!</definedName>
    <definedName name="OutOfCall">#REF!</definedName>
    <definedName name="Overhead_Costing_Method">#REF!</definedName>
    <definedName name="OWP_10">#REF!</definedName>
    <definedName name="OWP_4">#REF!</definedName>
    <definedName name="OWP_5">#REF!</definedName>
    <definedName name="OWP_6">#REF!</definedName>
    <definedName name="OWP_7">#REF!</definedName>
    <definedName name="OWP_8">#REF!</definedName>
    <definedName name="OWP_9">#REF!</definedName>
    <definedName name="OWP_Main">#REF!</definedName>
    <definedName name="OWP_Second">#REF!</definedName>
    <definedName name="OWP_Third">#REF!</definedName>
    <definedName name="P">'[1]PNT-QUOT-#3'!#REF!</definedName>
    <definedName name="p_libre">#REF!</definedName>
    <definedName name="p_libre_titre">#REF!</definedName>
    <definedName name="P064_2_2">#REF!</definedName>
    <definedName name="P064_2_4">#REF!</definedName>
    <definedName name="P06B_2_2">#REF!</definedName>
    <definedName name="P06B_2_4">#REF!</definedName>
    <definedName name="P12B_3_2">#REF!</definedName>
    <definedName name="P12B_3_4">#REF!</definedName>
    <definedName name="P12C_4_2">#REF!</definedName>
    <definedName name="P130_3_0.5">#REF!</definedName>
    <definedName name="P130_3_2">#REF!</definedName>
    <definedName name="p130_3_4">#REF!</definedName>
    <definedName name="P183_4_4">#REF!</definedName>
    <definedName name="P18B_4_0.5">#REF!</definedName>
    <definedName name="P18B_4_2">#REF!</definedName>
    <definedName name="P18B_4_4">#REF!</definedName>
    <definedName name="P18C_5_0.5">#REF!</definedName>
    <definedName name="P18C_5_2">#REF!</definedName>
    <definedName name="P18C_6_4">#REF!</definedName>
    <definedName name="P197_4_">#REF!</definedName>
    <definedName name="P197_4_0.5">#REF!</definedName>
    <definedName name="P197_4_2">#REF!</definedName>
    <definedName name="P24B_5_2">#REF!</definedName>
    <definedName name="P24B_5_4">#REF!</definedName>
    <definedName name="P260_5_0.5">#REF!</definedName>
    <definedName name="P260_5_2">#REF!</definedName>
    <definedName name="P260_6_4">#REF!</definedName>
    <definedName name="p3_frais_dep">#REF!,#REF!</definedName>
    <definedName name="p3_titre">#REF!</definedName>
    <definedName name="P30C_8_2">#REF!</definedName>
    <definedName name="P324_6_0.5">#REF!</definedName>
    <definedName name="P324_6_2">#REF!</definedName>
    <definedName name="P324_7_4">#REF!</definedName>
    <definedName name="P36B_7_0.5">#REF!</definedName>
    <definedName name="P36B_7_2">#REF!</definedName>
    <definedName name="P36B_8_4">#REF!</definedName>
    <definedName name="P3HE00002AA">#REF!</definedName>
    <definedName name="P3HE00002AADISCOUNT2018">#REF!</definedName>
    <definedName name="P3HE00020AA">[89]PART_DISCOUNT!$D$6</definedName>
    <definedName name="P3HE00020AADISCOUNT2021">#REF!</definedName>
    <definedName name="P3HE00021AA">#REF!</definedName>
    <definedName name="P3HE00021AADISCOUNT2022">#REF!</definedName>
    <definedName name="P3HE00022AA">#REF!</definedName>
    <definedName name="P3HE00022AADISCOUNT4055">#REF!</definedName>
    <definedName name="P3HE00024AA">[90]PART_DISCOUNT!$D$5</definedName>
    <definedName name="P3HE00024AADISCOUNT4050">[90]PART_DISCOUNT!$F$5</definedName>
    <definedName name="P3HE00025AA">#REF!</definedName>
    <definedName name="P3HE00025AADISCOUNT2022">#REF!</definedName>
    <definedName name="P3HE00027AA">#REF!</definedName>
    <definedName name="P3HE00027AADISCOUNT2023">#REF!</definedName>
    <definedName name="P3HE00027AADISCOUNT4050">[90]PART_DISCOUNT!$F$14</definedName>
    <definedName name="P3HE00028AADISCOUNT4050">#REF!</definedName>
    <definedName name="P3HE00032AA">#REF!</definedName>
    <definedName name="P3HE00032AADISCOUNT2022">#REF!</definedName>
    <definedName name="P3HE00034AA">#REF!</definedName>
    <definedName name="P3HE00034AADISCOUNT2023">#REF!</definedName>
    <definedName name="P3HE00107AA">#REF!</definedName>
    <definedName name="P3HE00107AADISCOUNT2024">#REF!</definedName>
    <definedName name="P3HE00222AA">#REF!</definedName>
    <definedName name="P3HE00222AADISCOUNT2024">#REF!</definedName>
    <definedName name="P3HE00229AA">[90]PART_DISCOUNT!$D$21</definedName>
    <definedName name="P3HE00229AADISCOUNT2021">[90]PART_DISCOUNT!$F$21</definedName>
    <definedName name="P3HE00231AADISCOUNT2021">[90]PART_DISCOUNT!$F$20</definedName>
    <definedName name="P3HE00233AADISCOUNT2021">[90]PART_DISCOUNT!$F$19</definedName>
    <definedName name="P3HE00241AB">[90]PART_DISCOUNT!$D$17</definedName>
    <definedName name="P3HE00241ABDISCOUNT4055">[90]PART_DISCOUNT!$F$17</definedName>
    <definedName name="P3HE00314AB">[90]PART_DISCOUNT!$D$16</definedName>
    <definedName name="P3HE00314ABDISCOUNT2018">[90]PART_DISCOUNT!$F$16</definedName>
    <definedName name="P3HE00316AA">[90]PART_DISCOUNT!$D$18</definedName>
    <definedName name="P3HE00316AADISCOUNT2021">[90]PART_DISCOUNT!$F$18</definedName>
    <definedName name="P3HE00317AA">[90]PART_DISCOUNT!$D$22</definedName>
    <definedName name="P3HE00317AADISCOUNT2021">[90]PART_DISCOUNT!$F$22</definedName>
    <definedName name="P3HE00470AA">#REF!</definedName>
    <definedName name="P3HE00564AA">[90]PART_DISCOUNT!$D$23</definedName>
    <definedName name="P3HE00564AADISCOUNT2024">[90]PART_DISCOUNT!$F$23</definedName>
    <definedName name="P3HE01012AA">#REF!</definedName>
    <definedName name="P3HE01012AADISCOUNT2018">#REF!</definedName>
    <definedName name="P3HE01014AA">#REF!</definedName>
    <definedName name="P3HE01014AADISCOUNT2021">#REF!</definedName>
    <definedName name="P3HE01015AA">#REF!</definedName>
    <definedName name="P3HE01015AADISCOUNT4057">#REF!</definedName>
    <definedName name="P3HE01022AA">#REF!</definedName>
    <definedName name="P3HE01022AADISCOUNT2022">#REF!</definedName>
    <definedName name="P3HE01024AA">#REF!</definedName>
    <definedName name="P3HE01024AADISCOUNT2021">#REF!</definedName>
    <definedName name="p4_frais_dep">#REF!,#REF!</definedName>
    <definedName name="p4_titre">#REF!</definedName>
    <definedName name="P42B_8_2">#REF!</definedName>
    <definedName name="P42C_11_2">#REF!</definedName>
    <definedName name="P460_10_4">#REF!</definedName>
    <definedName name="P460_8_0.5">#REF!</definedName>
    <definedName name="P460_9_2">#REF!</definedName>
    <definedName name="P590_10_0.5">#REF!</definedName>
    <definedName name="P590_11_2">#REF!</definedName>
    <definedName name="P590_13_4">#REF!</definedName>
    <definedName name="P90001010">[22]PART_DISCOUNT!$D$3</definedName>
    <definedName name="P90001010DISCOUNT">[22]PART_DISCOUNT!$F$3</definedName>
    <definedName name="P90001014">#REF!</definedName>
    <definedName name="P90001014DISCOUNT">#REF!</definedName>
    <definedName name="P90003809">[22]PART_DISCOUNT!$D$15</definedName>
    <definedName name="P90003809DISCOUNT">[22]PART_DISCOUNT!$F$15</definedName>
    <definedName name="P90003819">[22]PART_DISCOUNT!$D$14</definedName>
    <definedName name="P90003819DISCOUNT">[22]PART_DISCOUNT!$F$14</definedName>
    <definedName name="P90006001">[22]PART_DISCOUNT!$D$4</definedName>
    <definedName name="P90006001DISCOUNT">[22]PART_DISCOUNT!$F$4</definedName>
    <definedName name="P90006009">[22]PART_DISCOUNT!$D$8</definedName>
    <definedName name="P90006009DISCOUNT">[22]PART_DISCOUNT!$F$8</definedName>
    <definedName name="P90006010">#REF!</definedName>
    <definedName name="P90006010DISCOUNT">#REF!</definedName>
    <definedName name="P90007905DISCOUNT">#REF!</definedName>
    <definedName name="P90041157">#REF!</definedName>
    <definedName name="P90041157DISCOUNT">#REF!</definedName>
    <definedName name="P90043303">#REF!</definedName>
    <definedName name="P90043303DISCOUNT">#REF!</definedName>
    <definedName name="P90053011DISCOUNT">#REF!</definedName>
    <definedName name="P90055507DISCOUNT">#REF!</definedName>
    <definedName name="P90056508">[22]PART_DISCOUNT!$D$11</definedName>
    <definedName name="P90056508DISCOUNT">[22]PART_DISCOUNT!$F$11</definedName>
    <definedName name="P90056802">[22]PART_DISCOUNT!$D$12</definedName>
    <definedName name="P90056802DISCOUNT">[22]PART_DISCOUNT!$F$12</definedName>
    <definedName name="P90056903">[22]PART_DISCOUNT!$D$13</definedName>
    <definedName name="P90056903DISCOUNT">[22]PART_DISCOUNT!$F$13</definedName>
    <definedName name="P90061765">[91]PART_DISCOUNT!$D$23</definedName>
    <definedName name="P90061765DISCOUNT">[91]PART_DISCOUNT!$F$23</definedName>
    <definedName name="P90066705">[22]PART_DISCOUNT!$D$10</definedName>
    <definedName name="P90066705DISCOUNT">[22]PART_DISCOUNT!$F$10</definedName>
    <definedName name="P90067001">#REF!</definedName>
    <definedName name="P90067001DISCOUNT">#REF!</definedName>
    <definedName name="P90089001">[22]PART_DISCOUNT!$D$7</definedName>
    <definedName name="P90089001DISCOUNT">[22]PART_DISCOUNT!$F$7</definedName>
    <definedName name="P90152465">[91]PART_DISCOUNT!$D$22</definedName>
    <definedName name="P90152465DISCOUNT">[91]PART_DISCOUNT!$F$22</definedName>
    <definedName name="P90229301">[91]PART_DISCOUNT!$D$21</definedName>
    <definedName name="P90229301DISCOUNT">[91]PART_DISCOUNT!$F$21</definedName>
    <definedName name="P90229502">[91]PART_DISCOUNT!$D$18</definedName>
    <definedName name="P90229502DISCOUNT">[91]PART_DISCOUNT!$F$18</definedName>
    <definedName name="P90237801">[22]PART_DISCOUNT!$D$6</definedName>
    <definedName name="P90237801DISCOUNT">[22]PART_DISCOUNT!$F$6</definedName>
    <definedName name="P90254301">[92]PART_DISCOUNT!$D$20</definedName>
    <definedName name="P90254301DISCOUNT">[92]PART_DISCOUNT!$F$20</definedName>
    <definedName name="P90263501">#REF!</definedName>
    <definedName name="P90263501DISCOUNT">#REF!</definedName>
    <definedName name="P90276702">[91]PART_DISCOUNT!$D$17</definedName>
    <definedName name="P90276702DISCOUNT">[91]PART_DISCOUNT!$F$17</definedName>
    <definedName name="P90315201">#REF!</definedName>
    <definedName name="P90315201DISCOUNT">#REF!</definedName>
    <definedName name="P90334701">[91]PART_DISCOUNT!$D$6</definedName>
    <definedName name="P90334701DISCOUNT">[91]PART_DISCOUNT!$F$6</definedName>
    <definedName name="P90366905">#REF!</definedName>
    <definedName name="P90366905DISCOUNT">#REF!</definedName>
    <definedName name="P90366906">[22]PART_DISCOUNT!$D$5</definedName>
    <definedName name="P90366906DISCOUNT">[22]PART_DISCOUNT!$F$5</definedName>
    <definedName name="P90444202">[93]PART_DISCOUNT!$D$14</definedName>
    <definedName name="P90444401">[93]PART_DISCOUNT!$D$25</definedName>
    <definedName name="P90445101">[93]PART_DISCOUNT!$D$24</definedName>
    <definedName name="P90445102">[93]PART_DISCOUNT!$D$23</definedName>
    <definedName name="P90445102DISCOUNT2022">[93]PART_DISCOUNT!$F$23</definedName>
    <definedName name="P90445252">[93]PART_DISCOUNT!$D$17</definedName>
    <definedName name="P90445252DISCOUNT2021">[93]PART_DISCOUNT!$F$17</definedName>
    <definedName name="P90445303">[93]PART_DISCOUNT!$D$15</definedName>
    <definedName name="P90445303DISCOUNT2020">[93]PART_DISCOUNT!$F$15</definedName>
    <definedName name="P90445722">[93]PART_DISCOUNT!$D$20</definedName>
    <definedName name="P90445722DISCOUNT2022">[93]PART_DISCOUNT!$F$20</definedName>
    <definedName name="P90445944">[93]PART_DISCOUNT!$D$19</definedName>
    <definedName name="P90445944DISCOUNT2022">[93]PART_DISCOUNT!$F$19</definedName>
    <definedName name="P90446003">[93]PART_DISCOUNT!$D$22</definedName>
    <definedName name="P90446003DISCOUNT2022">[93]PART_DISCOUNT!$F$22</definedName>
    <definedName name="P90446202">[93]PART_DISCOUNT!$D$18</definedName>
    <definedName name="P90446202DISCOUNT2022">[93]PART_DISCOUNT!$F$18</definedName>
    <definedName name="P90467201">[91]PART_DISCOUNT!$D$12</definedName>
    <definedName name="P90467201DISCOUNT">[91]PART_DISCOUNT!$F$12</definedName>
    <definedName name="P90468601">[91]PART_DISCOUNT!$D$20</definedName>
    <definedName name="P90468601DISCOUNT">[91]PART_DISCOUNT!$F$20</definedName>
    <definedName name="P90490701">[91]PART_DISCOUNT!$D$3</definedName>
    <definedName name="P90490701DISCOUNT">[91]PART_DISCOUNT!$F$3</definedName>
    <definedName name="P9049093A">#REF!</definedName>
    <definedName name="P9049093ADISCOUNT2022">#REF!</definedName>
    <definedName name="P90608511">[91]PART_DISCOUNT!$D$4</definedName>
    <definedName name="P90608511DISCOUNT">[91]PART_DISCOUNT!$F$4</definedName>
    <definedName name="P90618423">#REF!</definedName>
    <definedName name="P90618423DISCOUNT">#REF!</definedName>
    <definedName name="P90622617">[91]PART_DISCOUNT!$D$5</definedName>
    <definedName name="P90622617DISCOUNT">[91]PART_DISCOUNT!$F$5</definedName>
    <definedName name="P90635132">[91]PART_DISCOUNT!$D$10</definedName>
    <definedName name="P90635132DISCOUNT">[91]PART_DISCOUNT!$F$10</definedName>
    <definedName name="P90649901">[93]PART_DISCOUNT!$D$16</definedName>
    <definedName name="P90649901DISCOUNT2021">[93]PART_DISCOUNT!$F$16</definedName>
    <definedName name="P90654002">[22]PART_DISCOUNT!$D$16</definedName>
    <definedName name="P90654002DISCOUNT">[22]PART_DISCOUNT!$F$16</definedName>
    <definedName name="P90669901">[94]PART_DISCOUNT!$D$4</definedName>
    <definedName name="P90674301">[93]PART_DISCOUNT!$D$21</definedName>
    <definedName name="P90674301DISCOUNT2022">[93]PART_DISCOUNT!$F$21</definedName>
    <definedName name="P90689301">[93]PART_DISCOUNT!$D$26</definedName>
    <definedName name="P90689301DISCOUNT2024">[93]PART_DISCOUNT!$F$26</definedName>
    <definedName name="P90703901">[94]PART_DISCOUNT!$D$9</definedName>
    <definedName name="P90738701">#REF!</definedName>
    <definedName name="P90738701DISCOUNT2020">#REF!</definedName>
    <definedName name="P90738901">#REF!</definedName>
    <definedName name="P90738901DISCOUNT2023">#REF!</definedName>
    <definedName name="P90741802">#REF!</definedName>
    <definedName name="P90741802DISCOUNT2024">#REF!</definedName>
    <definedName name="P90766201">[22]PART_DISCOUNT!$D$9</definedName>
    <definedName name="P90766201DISCOUNT">[22]PART_DISCOUNT!$F$9</definedName>
    <definedName name="P90769622">[92]PART_DISCOUNT!$D$9</definedName>
    <definedName name="P90769622DISCOUNT">[92]PART_DISCOUNT!$F$9</definedName>
    <definedName name="P90773101">[94]PART_DISCOUNT!$D$8</definedName>
    <definedName name="P90773201">[94]PART_DISCOUNT!$D$6</definedName>
    <definedName name="P90801701">[92]PART_DISCOUNT!$D$16</definedName>
    <definedName name="P90801701DISCOUNT">[92]PART_DISCOUNT!$F$16</definedName>
    <definedName name="P90819302">#REF!</definedName>
    <definedName name="P90819302DISCOUNT2023">#REF!</definedName>
    <definedName name="P90829101">#REF!</definedName>
    <definedName name="P90829101DISCOUNT2023">#REF!</definedName>
    <definedName name="P90830501">[92]PART_DISCOUNT!$D$15</definedName>
    <definedName name="P90830501DISCOUNT">[92]PART_DISCOUNT!$F$15</definedName>
    <definedName name="P90839611">#REF!</definedName>
    <definedName name="P90839611DISCOUNT2021">#REF!</definedName>
    <definedName name="P90847811">#REF!</definedName>
    <definedName name="P90847811DISCOUNT2022">#REF!</definedName>
    <definedName name="P90868711">[93]PART_DISCOUNT!$D$9</definedName>
    <definedName name="P90868711DISCOUNT2022">[93]PART_DISCOUNT!$F$9</definedName>
    <definedName name="P90897801">#REF!</definedName>
    <definedName name="P90897801DISCOUNT2022">#REF!</definedName>
    <definedName name="P90906001">#REF!</definedName>
    <definedName name="P90906001DISCOUNT2020">#REF!</definedName>
    <definedName name="P90915003">#REF!</definedName>
    <definedName name="P90915003DISCOUNT4056">#REF!</definedName>
    <definedName name="P90924402">#REF!</definedName>
    <definedName name="P90924402DISCOUNT">#REF!</definedName>
    <definedName name="P90977530">#REF!</definedName>
    <definedName name="P90977530DISCOUNT4057">#REF!</definedName>
    <definedName name="PA">#REF!</definedName>
    <definedName name="Packet_Capability">#REF!</definedName>
    <definedName name="PacketMatrix">#REF!</definedName>
    <definedName name="page">#REF!</definedName>
    <definedName name="ParmterService">#REF!</definedName>
    <definedName name="partno">#REF!</definedName>
    <definedName name="PAYS">#REF!</definedName>
    <definedName name="PC_ANT">#REF!</definedName>
    <definedName name="PCISlotMax">#REF!</definedName>
    <definedName name="PCosts">#REF!</definedName>
    <definedName name="pcs_f_g_cs_f">#REF!</definedName>
    <definedName name="pcs_f_g_cs_l">#REF!</definedName>
    <definedName name="pcs_o_g_cs_f">#REF!</definedName>
    <definedName name="pcs_o_g_cs_l">#REF!</definedName>
    <definedName name="pcs_t_g_cs_f">#REF!</definedName>
    <definedName name="pcs_t_g_cs_l">#REF!</definedName>
    <definedName name="PDC_large">#REF!</definedName>
    <definedName name="PDC_medium">#REF!</definedName>
    <definedName name="PDC_small">#REF!</definedName>
    <definedName name="PDHUXPRICE">#REF!</definedName>
    <definedName name="PDO" hidden="1">{"'Summary'!$A$1:$J$46"}</definedName>
    <definedName name="pdq" hidden="1">{"'Summary'!$A$1:$J$46"}</definedName>
    <definedName name="Pect_Groupe">#REF!</definedName>
    <definedName name="Pect_HGroupe">#REF!</definedName>
    <definedName name="PECTServices">#REF!</definedName>
    <definedName name="PEJM">'[1]COAT&amp;WRAP-QIOT-#3'!#REF!</definedName>
    <definedName name="penalty">#REF!</definedName>
    <definedName name="Percentage_upgrade">#REF!</definedName>
    <definedName name="PF">'[1]PNT-QUOT-#3'!#REF!</definedName>
    <definedName name="PF_FTM_01">#REF!</definedName>
    <definedName name="PF22_CostHW">#REF!</definedName>
    <definedName name="PF22_CostSW">#REF!</definedName>
    <definedName name="PF22_ListPriceHW">#REF!</definedName>
    <definedName name="PF22_ListPriceSW">#REF!</definedName>
    <definedName name="PF22upg_CostHW">#REF!</definedName>
    <definedName name="PF22upg_CostSW">#REF!</definedName>
    <definedName name="PF22upg_ListPriceHW">#REF!</definedName>
    <definedName name="PF22upg_ListPriceSW">#REF!</definedName>
    <definedName name="Phase_offset">#REF!</definedName>
    <definedName name="Phase_Table">#REF!</definedName>
    <definedName name="Phuly">#REF!</definedName>
    <definedName name="PJ">#REF!</definedName>
    <definedName name="PJリスク対策費">#REF!</definedName>
    <definedName name="PK">[95]DATA!$C$6:$P$119</definedName>
    <definedName name="PL_Summary">#REF!</definedName>
    <definedName name="PL_指示燈___P.B.___REST_P.B._壓扣開關">'[67]NEW-PANEL'!#REF!</definedName>
    <definedName name="Plage" localSheetId="3">[25]!catalogue</definedName>
    <definedName name="Plage" localSheetId="5">[25]!catalogue</definedName>
    <definedName name="Plage" localSheetId="6">[25]!catalogue</definedName>
    <definedName name="Plage">[25]!catalogue</definedName>
    <definedName name="Platform_cell">#REF!</definedName>
    <definedName name="PLitems">#REF!</definedName>
    <definedName name="PM">[96]IBASE!$AH$16:$AV$110</definedName>
    <definedName name="PM_TRX">#REF!</definedName>
    <definedName name="PMPRice">#REF!</definedName>
    <definedName name="port">#REF!</definedName>
    <definedName name="POTS_eq">#REF!</definedName>
    <definedName name="PPSPS">#REF!</definedName>
    <definedName name="PR_Summary">#REF!</definedName>
    <definedName name="PRA_eq">#REF!</definedName>
    <definedName name="Prdb">[97]Pricelist!$A$1:$C$72</definedName>
    <definedName name="Preject_managt">#REF!</definedName>
    <definedName name="prestation_fd_t12_dsg">#REF!</definedName>
    <definedName name="prestation_fd_t12_fl">#REF!</definedName>
    <definedName name="prestation_fd_t12_lot">#REF!</definedName>
    <definedName name="prestation_fd_t12_mn">#REF!</definedName>
    <definedName name="prestation_fd_t12_pr">#REF!</definedName>
    <definedName name="prestation_fd_t12_prt">#REF!</definedName>
    <definedName name="prestation_fd_t12_pru">#REF!</definedName>
    <definedName name="prestation_fd_t12_pv">#REF!</definedName>
    <definedName name="prestation_fd_t12_qtty">#REF!</definedName>
    <definedName name="prestation_fd_t34_dsg">#REF!</definedName>
    <definedName name="prestation_fd_t34_fl">#REF!</definedName>
    <definedName name="prestation_fd_t34_lot">#REF!</definedName>
    <definedName name="prestation_fd_t34_mn">#REF!</definedName>
    <definedName name="prestation_fd_t34_pr">#REF!</definedName>
    <definedName name="prestation_fd_t34_prt">#REF!</definedName>
    <definedName name="prestation_fd_t34_pru">#REF!</definedName>
    <definedName name="prestation_fd_t34_pv">#REF!</definedName>
    <definedName name="prestation_fd_t34_qtty">#REF!</definedName>
    <definedName name="prestation_fd_tg_dsg">#REF!</definedName>
    <definedName name="prestation_fd_tg_fl">#REF!</definedName>
    <definedName name="prestation_fd_tg_lot">#REF!</definedName>
    <definedName name="prestation_fd_tg_mn">#REF!</definedName>
    <definedName name="prestation_fd_tg_prt">#REF!</definedName>
    <definedName name="prestation_fd_tg_pru">#REF!</definedName>
    <definedName name="prestation_fd_tg_pv">#REF!</definedName>
    <definedName name="prestation_fd_tg_qtty">#REF!</definedName>
    <definedName name="prestation_fd_tgo_dsg">#REF!</definedName>
    <definedName name="prestation_fd_tgo_fl">#REF!</definedName>
    <definedName name="prestation_fd_tgo_lot">#REF!</definedName>
    <definedName name="prestation_fd_tgo_mn">#REF!</definedName>
    <definedName name="prestation_fd_tgo_prt">#REF!</definedName>
    <definedName name="prestation_fd_tgo_pru">#REF!</definedName>
    <definedName name="prestation_fd_tgo_pv">#REF!</definedName>
    <definedName name="prestation_fd_tgo_qtty">#REF!</definedName>
    <definedName name="prestation_gpma_tf_cs">#REF!</definedName>
    <definedName name="prestation_gpma_tf_sp">#REF!</definedName>
    <definedName name="prestation_gpma_to_cs">#REF!</definedName>
    <definedName name="prestation_gpma_to_sp">#REF!</definedName>
    <definedName name="prestation_t12_sp">#REF!</definedName>
    <definedName name="prestation_t34_sp">#REF!</definedName>
    <definedName name="PRICE">#REF!</definedName>
    <definedName name="price_day">#REF!</definedName>
    <definedName name="price_day_USD">#REF!</definedName>
    <definedName name="price_doc_day_trainee">#REF!</definedName>
    <definedName name="Price_doc_day_trainee_USD">#REF!</definedName>
    <definedName name="price_fix">#REF!</definedName>
    <definedName name="price_fix_USD">#REF!</definedName>
    <definedName name="price_trainee">#REF!</definedName>
    <definedName name="PRICE1">#REF!</definedName>
    <definedName name="PriceCOMPAQ">#REF!</definedName>
    <definedName name="PriceFTHWPF22">#REF!</definedName>
    <definedName name="PriceFTSWPF22">#REF!</definedName>
    <definedName name="PriceName1">#REF!</definedName>
    <definedName name="PriceName4">#REF!</definedName>
    <definedName name="Pricing_catalogue">#REF!</definedName>
    <definedName name="Pricing_Strategy">#REF!</definedName>
    <definedName name="_xlnm.Print_Area" localSheetId="0">'Bảng 1_TH KPDA'!$A$2:$K$26</definedName>
    <definedName name="_xlnm.Print_Area" localSheetId="1">'Bảng 2_TH LDTT'!$A$1:$G$15</definedName>
    <definedName name="_xlnm.Print_Area" localSheetId="2">'Bảng 3_Chi tiet LDTT'!$B$1:$N$48</definedName>
    <definedName name="_xlnm.Print_Area" localSheetId="3">'Bảng 4_Thue chuyen gia'!$A$1:$J$15</definedName>
    <definedName name="_xlnm.Print_Area" localSheetId="4">'Bảng 5_Nguyen lieu, nang luong'!$A$1:$P$13</definedName>
    <definedName name="_xlnm.Print_Area" localSheetId="5">'Bảng 6_Thiet bi, may moc'!$A$1:$N$34</definedName>
    <definedName name="_xlnm.Print_Area" localSheetId="6">'Bảng 7_Xay dung, sua chua'!$A$1:$K$16</definedName>
    <definedName name="_xlnm.Print_Area" localSheetId="7">'Bảng 8_Chi khac'!$A$1:$M$72</definedName>
    <definedName name="_xlnm.Print_Area">#REF!</definedName>
    <definedName name="Print_Area_MI">[98]ESTI.!$A$1:$U$52</definedName>
    <definedName name="Print_Area2">#REF!</definedName>
    <definedName name="print_ares">#REF!</definedName>
    <definedName name="Print_GM">#REF!</definedName>
    <definedName name="Print_Terms_Tatene">"Text 2"</definedName>
    <definedName name="_xlnm.Print_Titles" localSheetId="0">'Bảng 1_TH KPDA'!$5:$8</definedName>
    <definedName name="_xlnm.Print_Titles" localSheetId="1">'Bảng 2_TH LDTT'!$7:$8</definedName>
    <definedName name="_xlnm.Print_Titles" localSheetId="2">'Bảng 3_Chi tiet LDTT'!$4:$7</definedName>
    <definedName name="_xlnm.Print_Titles" localSheetId="3">'Bảng 4_Thue chuyen gia'!$5:$6</definedName>
    <definedName name="_xlnm.Print_Titles" localSheetId="4">'Bảng 5_Nguyen lieu, nang luong'!$3:$6</definedName>
    <definedName name="_xlnm.Print_Titles" localSheetId="5">'Bảng 6_Thiet bi, may moc'!$3:$6</definedName>
    <definedName name="_xlnm.Print_Titles" localSheetId="6">'Bảng 7_Xay dung, sua chua'!$3:$6</definedName>
    <definedName name="_xlnm.Print_Titles" localSheetId="7">'Bảng 8_Chi khac'!$4:$7</definedName>
    <definedName name="_xlnm.Print_Titles">#REF!</definedName>
    <definedName name="Print_Titles_MI">#REF!</definedName>
    <definedName name="PRINTA">#REF!</definedName>
    <definedName name="PRINTB">#REF!</definedName>
    <definedName name="PRINTC">#REF!</definedName>
    <definedName name="PriorityList">#REF!</definedName>
    <definedName name="prjName">#REF!</definedName>
    <definedName name="prjNo">#REF!</definedName>
    <definedName name="Probability">#REF!</definedName>
    <definedName name="ProdForm" hidden="1">#REF!</definedName>
    <definedName name="Product" hidden="1">#REF!</definedName>
    <definedName name="Product_Costs">#REF!</definedName>
    <definedName name="Produit">#REF!</definedName>
    <definedName name="produit_form">#REF!</definedName>
    <definedName name="PROJ">[32]LEGEND!$D$4</definedName>
    <definedName name="project_man2">#REF!</definedName>
    <definedName name="Project_specific_conditions">#REF!</definedName>
    <definedName name="ProjectDiscount">#REF!</definedName>
    <definedName name="ProjectList">#REF!</definedName>
    <definedName name="PROJECTMAN">#REF!</definedName>
    <definedName name="PROJECTMAN0">#REF!</definedName>
    <definedName name="PROJECTMAN1">#REF!</definedName>
    <definedName name="PROPOSAL">#REF!</definedName>
    <definedName name="Prov_01">#REF!</definedName>
    <definedName name="PSdiscount">#REF!</definedName>
    <definedName name="PST">#REF!</definedName>
    <definedName name="PTCT1">#REF!</definedName>
    <definedName name="PTCT2">#REF!</definedName>
    <definedName name="PTCT3">#REF!</definedName>
    <definedName name="PTDG_cau">#REF!</definedName>
    <definedName name="PtichDTL">[25]!PtichDTL</definedName>
    <definedName name="PTNC">'[8]DON GIA'!$G$227</definedName>
    <definedName name="PU_margin_row">#REF!</definedName>
    <definedName name="PU_margin_row2">#REF!</definedName>
    <definedName name="PV">#REF!</definedName>
    <definedName name="PV_Airplane_homebased">#REF!</definedName>
    <definedName name="PV_Airplane_ISC">#REF!</definedName>
    <definedName name="PV_DA_homebased">#REF!</definedName>
    <definedName name="PV_HR_Homebased">#REF!</definedName>
    <definedName name="PV_ISC_HR">#REF!</definedName>
    <definedName name="PV_localservices">#REF!</definedName>
    <definedName name="pv_tableau_achats_f">#REF!</definedName>
    <definedName name="pv_tableau_achats_o">#REF!</definedName>
    <definedName name="pv_tableau_pi_f">#REF!</definedName>
    <definedName name="pv_tableau_pi_o">#REF!</definedName>
    <definedName name="PXM_OC3_Pr">#REF!</definedName>
    <definedName name="PXM1_Pr">#REF!</definedName>
    <definedName name="PXM2_Pr">#REF!</definedName>
    <definedName name="Q">[8]giathanh1!#REF!</definedName>
    <definedName name="qa" localSheetId="3">[77]!K_1</definedName>
    <definedName name="qa" localSheetId="5">[77]!K_1</definedName>
    <definedName name="qa" localSheetId="6">[77]!K_1</definedName>
    <definedName name="qa">[77]!K_1</definedName>
    <definedName name="QF_SYS_AGENTNAME">#REF!</definedName>
    <definedName name="QF_SYS_BADRATIO">#REF!</definedName>
    <definedName name="QF_SYS_BRANCHOFFICE">#REF!</definedName>
    <definedName name="QF_SYS_COMPANYINFO">#REF!</definedName>
    <definedName name="QF_SYS_CTRLTEST">#REF!</definedName>
    <definedName name="QF_SYS_DDP">#REF!</definedName>
    <definedName name="QF_SYS_DEFAULT_CURRENCY">#REF!</definedName>
    <definedName name="QF_SYS_DEPARTMENTINFO">#REF!</definedName>
    <definedName name="QF_SYS_DLVYPLACE">#REF!</definedName>
    <definedName name="QF_SYS_EXCHANGE">#REF!</definedName>
    <definedName name="QF_SYS_OPERATOR">#REF!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SECURITY_FLAG">#REF!</definedName>
    <definedName name="QF_SYS_SPARMAXPER">#REF!</definedName>
    <definedName name="QF_SYS_SPDISCOUNT">#REF!</definedName>
    <definedName name="QF_SYS_TRADETERM">#REF!</definedName>
    <definedName name="QF_SYS_TRANSPORT">#REF!</definedName>
    <definedName name="QF_SYS_USE_ISSUENO">#REF!</definedName>
    <definedName name="QF_SYS_VALIDITY_DATE">#REF!</definedName>
    <definedName name="QFLAG_00034_EQUIPMENT_34_TOTALLISTPRICE">'[99]L1-Price Summary'!#REF!</definedName>
    <definedName name="QFLAG_00036_EQUIPMENT_36_TOTALLISTPRICE">'[99]L1-Price Summary'!#REF!</definedName>
    <definedName name="QFLAG_00050_EQUIPMENT_343_TOTALDISCOUNTPRICE_0">#REF!</definedName>
    <definedName name="QFLAG_00050_EQUIPMENT_343_TOTALLISTPRICE_0">#REF!</definedName>
    <definedName name="QFLAG_00260_EQUIPMENT_425_TOTALDISCOUNTPRICE_0">#REF!</definedName>
    <definedName name="QFLAG_00260_EQUIPMENT_425_TOTALLISTPRICE_0">#REF!</definedName>
    <definedName name="QFLAG_00500_SPAREPART_357_TOTALDISCOUNTPRICE_0">#REF!</definedName>
    <definedName name="QFLAG_00500_SPAREPART_357_TOTALLISTPRICE_0">#REF!</definedName>
    <definedName name="QFLAG_DECIMAL">#REF!</definedName>
    <definedName name="QFLAG_DescColumn">#REF!</definedName>
    <definedName name="QLAccura" hidden="1">{"Complete Spreadsheet",#N/A,FALSE,"BASIC"}</definedName>
    <definedName name="qqq">#REF!</definedName>
    <definedName name="qqqqq" hidden="1">{#N/A,#N/A,TRUE,"Config1";#N/A,#N/A,TRUE,"Config2";#N/A,#N/A,TRUE,"Config3";#N/A,#N/A,TRUE,"Config4";#N/A,#N/A,TRUE,"Config5";#N/A,#N/A,TRUE,"Config6";#N/A,#N/A,TRUE,"Config7"}</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tatus">#REF!</definedName>
    <definedName name="Qty">#REF!</definedName>
    <definedName name="Qty_of_eqpt.">#REF!</definedName>
    <definedName name="Quantity">#REF!</definedName>
    <definedName name="quotenum">#REF!</definedName>
    <definedName name="qzqzqz10">#REF!</definedName>
    <definedName name="qzqzqz11">#REF!</definedName>
    <definedName name="qzqzqz12">#REF!</definedName>
    <definedName name="qzqzqz13">#REF!</definedName>
    <definedName name="qzqzqz14">#REF!</definedName>
    <definedName name="qzqzqz15">#REF!</definedName>
    <definedName name="qzqzqz16">#REF!</definedName>
    <definedName name="qzqzqz17">#REF!</definedName>
    <definedName name="qzqzqz18">#REF!</definedName>
    <definedName name="qzqzqz19">#REF!</definedName>
    <definedName name="qzqzqz20">#REF!</definedName>
    <definedName name="qzqzqz21">#REF!</definedName>
    <definedName name="qzqzqz22">#REF!</definedName>
    <definedName name="qzqzqz23">#REF!</definedName>
    <definedName name="qzqzqz24">#REF!</definedName>
    <definedName name="qzqzqz25">#REF!</definedName>
    <definedName name="qzqzqz26">#REF!</definedName>
    <definedName name="qzqzqz27">#REF!</definedName>
    <definedName name="qzqzqz28">#REF!</definedName>
    <definedName name="qzqzqz29">#REF!</definedName>
    <definedName name="qzqzqz30">#REF!</definedName>
    <definedName name="qzqzqz31">#REF!</definedName>
    <definedName name="qzqzqz32">#REF!</definedName>
    <definedName name="qzqzqz6">#REF!</definedName>
    <definedName name="qzqzqz7">#REF!</definedName>
    <definedName name="qzqzqz8">#REF!</definedName>
    <definedName name="qzqzqz9">#REF!</definedName>
    <definedName name="R_GENERAL_RISK">#REF!</definedName>
    <definedName name="R_WAR_PROF">#REF!</definedName>
    <definedName name="ra11p">#REF!</definedName>
    <definedName name="ra13p">#REF!</definedName>
    <definedName name="Rack">[62]Rack!$D$1:$D$65536</definedName>
    <definedName name="rack1">'[8]THPDMoi  (2)'!#REF!</definedName>
    <definedName name="rack2">'[8]THPDMoi  (2)'!#REF!</definedName>
    <definedName name="rack3">'[8]THPDMoi  (2)'!#REF!</definedName>
    <definedName name="rack4">'[8]THPDMoi  (2)'!#REF!</definedName>
    <definedName name="radio">#REF!</definedName>
    <definedName name="radio_test_equipment">#REF!</definedName>
    <definedName name="RADIOPDH">#REF!</definedName>
    <definedName name="RADIOPDHUX">#REF!</definedName>
    <definedName name="RADIOSDH">#REF!</definedName>
    <definedName name="range">#REF!</definedName>
    <definedName name="RATE">'[100]27XX_28XX'!#REF!</definedName>
    <definedName name="ratem">#REF!</definedName>
    <definedName name="rates">#REF!</definedName>
    <definedName name="RCArea" hidden="1">#REF!</definedName>
    <definedName name="RCU_Area1">'[101]BSC Design'!$E$15:$K$41,'[101]BSC Design'!$E$57:$K$78,'[101]BSC Design'!$E$94:$K$115,'[101]BSC Design'!$E$131:$K$163,'[101]BSC Design'!$E$179:$K$189,'[101]BSC Design'!$E$205:$K$218,'[101]BSC Design'!$E$234:$K$260,'[101]BSC Design'!$E$276:$K$301,'[101]BSC Design'!#REF!,'[101]BSC Design'!#REF!,'[101]BSC Design'!#REF!,'[101]BSC Design'!#REF!,'[101]BSC Design'!#REF!,'[101]BSC Design'!#REF!,'[101]BSC Design'!#REF!</definedName>
    <definedName name="RCU_Area2">'[101]BSC Design'!#REF!,'[101]BSC Design'!#REF!,'[101]BSC Design'!#REF!,'[101]BSC Design'!#REF!,'[101]BSC Design'!#REF!,'[101]BSC Design'!#REF!,'[101]BSC Design'!#REF!,'[101]BSC Design'!#REF!,'[101]BSC Design'!#REF!,'[101]BSC Design'!#REF!,'[101]BSC Design'!#REF!,'[101]BSC Design'!#REF!,'[101]BSC Design'!#REF!,'[101]BSC Design'!#REF!,'[101]BSC Design'!#REF!,'[101]BSC Design'!#REF!</definedName>
    <definedName name="re_price">#REF!</definedName>
    <definedName name="RearSlotDatabase">#REF!</definedName>
    <definedName name="RearSlotIndex">#REF!</definedName>
    <definedName name="RearSlotLabels">#REF!</definedName>
    <definedName name="RECBSS">#REF!</definedName>
    <definedName name="RECMW">#REF!</definedName>
    <definedName name="RECNCIT">#REF!</definedName>
    <definedName name="RECNSEL">#REF!</definedName>
    <definedName name="RECOT">#REF!</definedName>
    <definedName name="RECOUT">#N/A</definedName>
    <definedName name="RECT_SW">#REF!</definedName>
    <definedName name="Redundancy_Scheme">#REF!</definedName>
    <definedName name="REF_A_DISC62148250">#REF!</definedName>
    <definedName name="REF_B_DISC62148250">#REF!</definedName>
    <definedName name="REF_C1_DISC62148250">#REF!</definedName>
    <definedName name="REF_C2_DISC62148250">#REF!</definedName>
    <definedName name="REF_C3_DISC62148250">#REF!</definedName>
    <definedName name="REF_D_DISC62148250">#REF!</definedName>
    <definedName name="REF_F_DISC62148250">#REF!</definedName>
    <definedName name="Ref_item_R22">#REF!</definedName>
    <definedName name="Ref_item_R22upg">#REF!</definedName>
    <definedName name="ref_prix">#REF!</definedName>
    <definedName name="Ref_to_Sell">#REF!</definedName>
    <definedName name="RefTableau">#REF!</definedName>
    <definedName name="REG">#REF!</definedName>
    <definedName name="reg_plane">#REF!</definedName>
    <definedName name="REGATTS">#REF!</definedName>
    <definedName name="regionto_erase">'[102]Price List'!$F$19:$F$20,'[102]Price List'!$F$77,'[102]Price List'!$F$101:$F$112,'[102]Price List'!$F$129:$F$130,'[102]Price List'!$F$184:$F$185,'[102]Price List'!$F$228:$F$231,'[102]Price List'!$F$266:$F$267,'[102]Price List'!$F$273:$F$276,'[102]Price List'!$F$296:$F$298</definedName>
    <definedName name="Release">#REF!</definedName>
    <definedName name="rembsc">#REF!</definedName>
    <definedName name="rembts">#REF!</definedName>
    <definedName name="remise2000">#REF!</definedName>
    <definedName name="remise2001">#REF!</definedName>
    <definedName name="remise99">#REF!</definedName>
    <definedName name="RemoteAccess">#REF!</definedName>
    <definedName name="Repair_Basic_Enh_SN">#REF!</definedName>
    <definedName name="Repair_Basic_Enh_VLN">#REF!</definedName>
    <definedName name="Repair_Basic_Std_LN">#REF!</definedName>
    <definedName name="Repair_Basic_Std_SN">#REF!</definedName>
    <definedName name="Repair_Basic_Std_VLN">#REF!</definedName>
    <definedName name="repair_costs">#REF!</definedName>
    <definedName name="Repair_L">#REF!</definedName>
    <definedName name="Repair_M">#REF!</definedName>
    <definedName name="Repair_Plus_Enh_LN">#REF!</definedName>
    <definedName name="Repair_Plus_Enh_SN">#REF!</definedName>
    <definedName name="Repair_Plus_Enh_VLN">#REF!</definedName>
    <definedName name="Repair_Plus_Std_LN">#REF!</definedName>
    <definedName name="Repair_Plus_Std_SN">#REF!</definedName>
    <definedName name="Repair_Plus_Std_VLN">#REF!</definedName>
    <definedName name="Repair_Premier_Enh_LN">#REF!</definedName>
    <definedName name="Repair_Premier_Enh_SN">#REF!</definedName>
    <definedName name="Repair_Premier_Enh_VLN">#REF!</definedName>
    <definedName name="Repair_Premier_Std_LN">#REF!</definedName>
    <definedName name="Repair_Premier_Std_SN">#REF!</definedName>
    <definedName name="Repair_Premier_Std_VLN">#REF!</definedName>
    <definedName name="Repair_S">#REF!</definedName>
    <definedName name="Repair_VL">#REF!</definedName>
    <definedName name="replacement_cost">#REF!</definedName>
    <definedName name="RepZeit">#REF!</definedName>
    <definedName name="res" hidden="1">{"MG-2002-F1",#N/A,FALSE,"PPU-Telemig";"MG-2002-F2",#N/A,FALSE,"PPU-Telemig";"MG-2002-F3",#N/A,FALSE,"PPU-Telemig";"MG-2002-F4",#N/A,FALSE,"PPU-Telemig";"MG-2003-F1",#N/A,FALSE,"PPU-Telemig";"MG-2004-F1",#N/A,FALSE,"PPU-Telemig"}</definedName>
    <definedName name="Resale">#REF!</definedName>
    <definedName name="ResourceList">#REF!</definedName>
    <definedName name="Resources">#REF!</definedName>
    <definedName name="Restric">#REF!</definedName>
    <definedName name="Result">'[49]Kết quả tính toán'!$A$3:$X$140</definedName>
    <definedName name="Retrofit">#REF!</definedName>
    <definedName name="reuse">'[7]1.0 Assumptions'!#REF!</definedName>
    <definedName name="RFE">#REF!</definedName>
    <definedName name="RFE_cost">#REF!</definedName>
    <definedName name="RFP003A">#REF!</definedName>
    <definedName name="RFP003B">#REF!</definedName>
    <definedName name="RFP003C">#REF!</definedName>
    <definedName name="RFP003D">#REF!</definedName>
    <definedName name="RFP003E">#REF!</definedName>
    <definedName name="RFP003F">#REF!</definedName>
    <definedName name="RFS">#REF!</definedName>
    <definedName name="ring1">#REF!</definedName>
    <definedName name="ring2">#REF!</definedName>
    <definedName name="Risk">#REF!</definedName>
    <definedName name="Rm_FF">#REF!</definedName>
    <definedName name="RMCG">#REF!</definedName>
    <definedName name="RMSP_LSY">#REF!</definedName>
    <definedName name="rng3630_Spare">#REF!</definedName>
    <definedName name="rng5620_NM">#REF!</definedName>
    <definedName name="rng7270_MSC">#REF!</definedName>
    <definedName name="rng7450_ESS_1">#REF!</definedName>
    <definedName name="rng7450_ESS_7">#REF!</definedName>
    <definedName name="rng7470_MSP">#REF!</definedName>
    <definedName name="rng7670_RSP">#REF!</definedName>
    <definedName name="rng7670_RSP_ESE">#REF!</definedName>
    <definedName name="rng7710_SR_c12">#REF!</definedName>
    <definedName name="rng7750_SR_4">#REF!</definedName>
    <definedName name="rng7750_SR_7">#REF!</definedName>
    <definedName name="rng7770_OBX">'[103]7770 OBX Matrix'!$A$5:$J$20</definedName>
    <definedName name="RNOdiscount">#REF!</definedName>
    <definedName name="RNPWKSA">#REF!</definedName>
    <definedName name="Roadfreight">#REF!</definedName>
    <definedName name="roamgrow">#REF!</definedName>
    <definedName name="RoamingCell">#REF!</definedName>
    <definedName name="roundup">#REF!</definedName>
    <definedName name="RPM_Pr">#REF!</definedName>
    <definedName name="RR" hidden="1">{"MG-2002-F1",#N/A,FALSE,"PPU-Telemig";"MG-2002-F2",#N/A,FALSE,"PPU-Telemig";"MG-2002-F3",#N/A,FALSE,"PPU-Telemig";"MG-2002-F4",#N/A,FALSE,"PPU-Telemig";"MG-2003-F1",#N/A,FALSE,"PPU-Telemig";"MG-2004-F1",#N/A,FALSE,"PPU-Telemig"}</definedName>
    <definedName name="RRA">#REF!</definedName>
    <definedName name="RRT_Cell">#REF!</definedName>
    <definedName name="rs_faf">[39]Policy!$F$5</definedName>
    <definedName name="rs16k_cm_nbr">[39]RSTN_Rules!$F$102</definedName>
    <definedName name="rs16k_pup">[39]Policy!$C$7</definedName>
    <definedName name="rs16k_reup">[39]Policy!$D$7</definedName>
    <definedName name="rs16k_slot_nbrs">[39]RSTN_Rules!$C$102</definedName>
    <definedName name="rs38k_pup">[39]Policy!$C$8</definedName>
    <definedName name="rs38k_reup">[39]Policy!$D$8</definedName>
    <definedName name="rs3k_base">[39]RSTN_Rules!$B$42</definedName>
    <definedName name="rs3k_pup">[39]Policy!$C$5</definedName>
    <definedName name="rs3k_reup">[39]Policy!$D$5</definedName>
    <definedName name="rs3k_slot_nbrs">[39]RSTN_Rules!$C$42</definedName>
    <definedName name="rs86k_base">[39]RSTN_Rules!$B$82</definedName>
    <definedName name="rs86k_cm">[39]RSTN_Rules!$E$82</definedName>
    <definedName name="rs86k_cm_nbr">[39]RSTN_Rules!$F$82</definedName>
    <definedName name="rs86k_pwr">[39]RSTN_Rules!$H$82</definedName>
    <definedName name="rs86k_slot_nbrs">[39]RSTN_Rules!$C$82</definedName>
    <definedName name="rs8k_cm_nbr">[39]RSTN_Rules!$F$62</definedName>
    <definedName name="rs8k_pup">[39]Policy!$C$6</definedName>
    <definedName name="rs8k_reup">[39]Policy!$D$6</definedName>
    <definedName name="rs8k_slot_nbrs">[39]RSTN_Rules!$C$62</definedName>
    <definedName name="RSA">#REF!</definedName>
    <definedName name="RSPriceHWPF22">#REF!</definedName>
    <definedName name="RSPriceSWPF22">#REF!</definedName>
    <definedName name="RT">'[1]COAT&amp;WRAP-QIOT-#3'!#REF!</definedName>
    <definedName name="RTEflag">#REF!</definedName>
    <definedName name="RTEG">#REF!</definedName>
    <definedName name="RTSP">#REF!</definedName>
    <definedName name="RTU_Radio">#REF!</definedName>
    <definedName name="RTU_SCP">#REF!</definedName>
    <definedName name="RTUDiscount">#REF!</definedName>
    <definedName name="RTUOptions">#REF!</definedName>
    <definedName name="RTUPlatform">#REF!</definedName>
    <definedName name="RTUService">#REF!</definedName>
    <definedName name="Rückkehrzeit">#REF!</definedName>
    <definedName name="RXGD">#REF!</definedName>
    <definedName name="s" hidden="1">{#N/A,#N/A,TRUE,"Config1";#N/A,#N/A,TRUE,"Config2";#N/A,#N/A,TRUE,"Config3";#N/A,#N/A,TRUE,"Config4";#N/A,#N/A,TRUE,"Config5";#N/A,#N/A,TRUE,"Config6";#N/A,#N/A,TRUE,"Config7"}</definedName>
    <definedName name="S_Dyn_EC">#REF!</definedName>
    <definedName name="S_incoterm_cost">#REF!</definedName>
    <definedName name="S_incoterm_price">#REF!</definedName>
    <definedName name="S_LOI_Alcaltel">#REF!</definedName>
    <definedName name="S2販直">#REF!</definedName>
    <definedName name="s75F29">[28]chitiet!#REF!</definedName>
    <definedName name="sa">#REF!</definedName>
    <definedName name="SACE">#REF!</definedName>
    <definedName name="Sale">#REF!</definedName>
    <definedName name="SALES_TAX">#REF!</definedName>
    <definedName name="SAM_ITP">#REF!</definedName>
    <definedName name="SAM_SSP">#REF!</definedName>
    <definedName name="SAM5620_ITP">#REF!</definedName>
    <definedName name="SAM5620_ITP_DISC">[104]Summary!$D$4</definedName>
    <definedName name="SAM5620_SSP">#REF!</definedName>
    <definedName name="SAM5620_SSP_Disc">[104]Summary!$C$4</definedName>
    <definedName name="SAPBEXrevision" hidden="1">7</definedName>
    <definedName name="SAPBEXsysID" hidden="1">"P57"</definedName>
    <definedName name="SAPBEXwbID" hidden="1">"3JX5BV41R2KVEX9FV6LB6ZNYC"</definedName>
    <definedName name="sau">'[20]Chiet tinh dz35'!$H$4</definedName>
    <definedName name="SAZlink">[59]Pricelist!#REF!</definedName>
    <definedName name="SB">[96]IBASE!$AH$7:$AL$14</definedName>
    <definedName name="SBSLOG1">#REF!</definedName>
    <definedName name="SBSLOG2">#REF!</definedName>
    <definedName name="SBSLOG3">#REF!</definedName>
    <definedName name="SBSLOGON">#REF!</definedName>
    <definedName name="SBU">#REF!</definedName>
    <definedName name="sc">#REF!</definedName>
    <definedName name="sce">#REF!</definedName>
    <definedName name="SCFE">#REF!</definedName>
    <definedName name="SCH">#REF!</definedName>
    <definedName name="SCP_Freq">#REF!</definedName>
    <definedName name="sd">#REF!</definedName>
    <definedName name="sd3p">'[8]lam-moi'!#REF!</definedName>
    <definedName name="SDDL">[37]QMCT!#REF!</definedName>
    <definedName name="sdfdsfsfsdgfs">#REF!</definedName>
    <definedName name="sdfhsrtjh">[58]XL4Poppy!$C$31</definedName>
    <definedName name="sdfsdfsf">#REF!</definedName>
    <definedName name="sdgf" hidden="1">{"COST",#N/A,FALSE,"SYNTHESE";"MARGIN",#N/A,FALSE,"SYNTHESE";"LOT_COM",#N/A,FALSE,"SYNTHESE"}</definedName>
    <definedName name="SDH">#REF!</definedName>
    <definedName name="SDH_detail" hidden="1">{"COST",#N/A,FALSE,"SYNTHESE";"MARGIN",#N/A,FALSE,"SYNTHESE";"LOT_COM",#N/A,FALSE,"SYNTHESE"}</definedName>
    <definedName name="SDMONG">#REF!</definedName>
    <definedName name="SDP_Freq">#REF!</definedName>
    <definedName name="sdsdgfsdgsdfg">[59]Pricelist!#REF!</definedName>
    <definedName name="sdsf">#REF!</definedName>
    <definedName name="second">#N/A</definedName>
    <definedName name="sel_pc">#REF!</definedName>
    <definedName name="sel_price">#REF!</definedName>
    <definedName name="SelectDésignation_QuandChangement">[25]!SelectDésignation_QuandChangement</definedName>
    <definedName name="SélectDésignation1_QuandChangement">[25]!SélectDésignation1_QuandChangement</definedName>
    <definedName name="Sell_CDE">#REF!</definedName>
    <definedName name="Sell_IN_Hardware">#REF!</definedName>
    <definedName name="Sell_RTU">#REF!</definedName>
    <definedName name="Senteon_SS7_CapReq">#REF!</definedName>
    <definedName name="Serv_Exster">#REF!</definedName>
    <definedName name="Serv_Local">#REF!</definedName>
    <definedName name="Service_Fr">#REF!</definedName>
    <definedName name="Service_Thai">#REF!</definedName>
    <definedName name="Serviceclass">#REF!</definedName>
    <definedName name="ServiceName1">#REF!</definedName>
    <definedName name="ServiceName2">#REF!</definedName>
    <definedName name="ServiceName3">#REF!</definedName>
    <definedName name="ServiceName4">#REF!</definedName>
    <definedName name="ServiceName5">#REF!</definedName>
    <definedName name="services">#REF!</definedName>
    <definedName name="ServNegFactor">#REF!</definedName>
    <definedName name="ServNegON">#REF!</definedName>
    <definedName name="Seven">#REF!</definedName>
    <definedName name="sff" hidden="1">{"'Sheet1'!$L$16"}</definedName>
    <definedName name="sgfnvb">#REF!,#REF!,#REF!,#REF!,#REF!,#REF!,#REF!,#REF!,#REF!,#REF!,#REF!,#REF!</definedName>
    <definedName name="sgnc">[8]gtrinh!#REF!</definedName>
    <definedName name="SGSN_2A">#REF!</definedName>
    <definedName name="sgvl">[8]gtrinh!#REF!</definedName>
    <definedName name="SH">'[63]Gia BTN'!$A$1:$A$65536</definedName>
    <definedName name="Shdm">'[35]Gia thau '!#REF!</definedName>
    <definedName name="Shelterdiscount">#REF!</definedName>
    <definedName name="shfkahfjka">#REF!</definedName>
    <definedName name="sht">'[8]THPDMoi  (2)'!#REF!</definedName>
    <definedName name="sht3p">'[8]lam-moi'!#REF!</definedName>
    <definedName name="simumarge_f_fch_cs">#REF!</definedName>
    <definedName name="simumarge_o_fch_cs">#REF!</definedName>
    <definedName name="site">#REF!</definedName>
    <definedName name="SITE_NUM">#REF!</definedName>
    <definedName name="sitea">#REF!</definedName>
    <definedName name="sitecv">#REF!</definedName>
    <definedName name="sitef">#REF!</definedName>
    <definedName name="SITP">#REF!</definedName>
    <definedName name="SITP_APPLICABLE">#REF!</definedName>
    <definedName name="SITP_Rate">#REF!</definedName>
    <definedName name="SITPRATE">#REF!</definedName>
    <definedName name="Six">#REF!</definedName>
    <definedName name="SIZE">#REF!</definedName>
    <definedName name="SL">#REF!</definedName>
    <definedName name="SL_CRD">#REF!</definedName>
    <definedName name="SL_CRS">#REF!</definedName>
    <definedName name="SL_CS">#REF!</definedName>
    <definedName name="SL_DD">#REF!</definedName>
    <definedName name="SLA">[26]Controls!$F$4:$F$6</definedName>
    <definedName name="sm">#REF!</definedName>
    <definedName name="SM_ABIS4_g1">#REF!</definedName>
    <definedName name="SM_ATER_g1">#REF!</definedName>
    <definedName name="SM_CAB_g1">#REF!</definedName>
    <definedName name="sm_cost">#REF!</definedName>
    <definedName name="SM_ext_CAB_g1">#REF!</definedName>
    <definedName name="small_TCH">#REF!</definedName>
    <definedName name="SmartRateFactor">#REF!</definedName>
    <definedName name="SmartRateON">#REF!</definedName>
    <definedName name="SMBI">#REF!</definedName>
    <definedName name="SMBS11">#REF!</definedName>
    <definedName name="SMBS13">#REF!</definedName>
    <definedName name="SMBS14">#REF!</definedName>
    <definedName name="SMC">#REF!</definedName>
    <definedName name="SMCind">#REF!</definedName>
    <definedName name="SMHW13">#REF!</definedName>
    <definedName name="SMHW14">#REF!</definedName>
    <definedName name="SMP_Freq">#REF!</definedName>
    <definedName name="SMSCell">#REF!</definedName>
    <definedName name="SNUS">[62]SNUS!$D$1:$D$65536</definedName>
    <definedName name="So_Chu.Drop1" localSheetId="3">[50]!So_Chu.Drop1</definedName>
    <definedName name="So_Chu.Drop1" localSheetId="5">[50]!So_Chu.Drop1</definedName>
    <definedName name="So_Chu.Drop1" localSheetId="6">[50]!So_Chu.Drop1</definedName>
    <definedName name="So_Chu.Drop1">[50]!So_Chu.Drop1</definedName>
    <definedName name="So_Chu.Drop3" localSheetId="3">[54]!So_Chu.Drop3</definedName>
    <definedName name="So_Chu.Drop3" localSheetId="5">[54]!So_Chu.Drop3</definedName>
    <definedName name="So_Chu.Drop3" localSheetId="6">[54]!So_Chu.Drop3</definedName>
    <definedName name="So_Chu.Drop3">[54]!So_Chu.Drop3</definedName>
    <definedName name="so_chu.So_Xau" localSheetId="3">[105]!so_chu.So_Xau</definedName>
    <definedName name="so_chu.So_Xau" localSheetId="5">[105]!so_chu.So_Xau</definedName>
    <definedName name="so_chu.So_Xau" localSheetId="6">[105]!so_chu.So_Xau</definedName>
    <definedName name="so_chu.So_Xau">[105]!so_chu.So_Xau</definedName>
    <definedName name="So_Xau" localSheetId="3">[50]!So_Xau</definedName>
    <definedName name="So_Xau" localSheetId="5">[50]!So_Xau</definedName>
    <definedName name="So_Xau" localSheetId="6">[50]!So_Xau</definedName>
    <definedName name="So_Xau">[50]!So_Xau</definedName>
    <definedName name="soc3p">#REF!</definedName>
    <definedName name="Soft_L">#REF!</definedName>
    <definedName name="Soft_M">#REF!</definedName>
    <definedName name="Soft_Premier_MN">#REF!</definedName>
    <definedName name="Soft_Premier_SN">#REF!</definedName>
    <definedName name="Soft_Premier_VLN">#REF!</definedName>
    <definedName name="Soft_S">#REF!</definedName>
    <definedName name="Soft_VL">#REF!</definedName>
    <definedName name="Software_Application">#REF!</definedName>
    <definedName name="software_load_list">#REF!</definedName>
    <definedName name="SOKO">#REF!</definedName>
    <definedName name="Solve_Basic_Enh_SN">#REF!</definedName>
    <definedName name="Solve_Basic_Enh_VLN">#REF!</definedName>
    <definedName name="Solve_Basic_Std_SN">#REF!</definedName>
    <definedName name="Solve_Basic_Std_VLN">#REF!</definedName>
    <definedName name="Solve_HG_L">#REF!</definedName>
    <definedName name="Solve_HG_M">#REF!</definedName>
    <definedName name="Solve_HG_S">#REF!</definedName>
    <definedName name="Solve_HG_VL">#REF!</definedName>
    <definedName name="Solve_Plus_Enh_SN">#REF!</definedName>
    <definedName name="Solve_Plus_Enh_VLN">#REF!</definedName>
    <definedName name="Solve_Plus_Std_SN">#REF!</definedName>
    <definedName name="Solve_Plus_Std_VLN">#REF!</definedName>
    <definedName name="Solve_Premier_Enh_SN">#REF!</definedName>
    <definedName name="Solve_Premier_Enh_VLN">#REF!</definedName>
    <definedName name="Solve_Premier_Std_MN">#REF!</definedName>
    <definedName name="Solve_Premier_Std_SN">#REF!</definedName>
    <definedName name="Solve_SG_L">#REF!</definedName>
    <definedName name="Solve_SG_M">#REF!</definedName>
    <definedName name="Solve_SG_S">#REF!</definedName>
    <definedName name="Solve_SG_V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119121</definedName>
    <definedName name="Sommaire_BTS">#REF!</definedName>
    <definedName name="Sontay">#REF!</definedName>
    <definedName name="SORT">#REF!</definedName>
    <definedName name="SORT_AREA">'[98]DI-ESTI'!$A$8:$R$489</definedName>
    <definedName name="Sous_Tr">#REF!</definedName>
    <definedName name="South_link">#REF!</definedName>
    <definedName name="SOW">#REF!</definedName>
    <definedName name="SP">'[1]PNT-QUOT-#3'!#REF!</definedName>
    <definedName name="sp_access_switch">#REF!</definedName>
    <definedName name="sp_asmb">#REF!</definedName>
    <definedName name="sp_bbu">#REF!</definedName>
    <definedName name="sp_bc">#REF!</definedName>
    <definedName name="sp_bcu">#REF!</definedName>
    <definedName name="sp_biua">#REF!</definedName>
    <definedName name="sp_clock_distrib">#REF!</definedName>
    <definedName name="sp_clock_gene">#REF!</definedName>
    <definedName name="SP_COM">#REF!</definedName>
    <definedName name="sp_combiner">#REF!</definedName>
    <definedName name="sp_converter">#REF!</definedName>
    <definedName name="SP_DCN">#REF!</definedName>
    <definedName name="SP_DOC">#REF!</definedName>
    <definedName name="sp_dtcc">#REF!</definedName>
    <definedName name="SP_E_MAT">#REF!</definedName>
    <definedName name="sp_fan">#REF!</definedName>
    <definedName name="sp_fan_board">#REF!</definedName>
    <definedName name="sp_g2_branc_switch">#REF!</definedName>
    <definedName name="sp_g2_sm_A_itfce">#REF!</definedName>
    <definedName name="sp_gp_switch">#REF!</definedName>
    <definedName name="sp_heat">#REF!</definedName>
    <definedName name="sp_heating">#REF!</definedName>
    <definedName name="SP_HP">#REF!</definedName>
    <definedName name="SP_INS">#REF!</definedName>
    <definedName name="SP_IO">#REF!</definedName>
    <definedName name="SP_IOB">#REF!</definedName>
    <definedName name="SP_ISA">#REF!</definedName>
    <definedName name="sp_lightning">#REF!</definedName>
    <definedName name="SP_MAT">#REF!</definedName>
    <definedName name="SP_NMS">#REF!</definedName>
    <definedName name="sp_osi">#REF!</definedName>
    <definedName name="SP_over_RP">#REF!</definedName>
    <definedName name="sp_ps_bsc">#REF!</definedName>
    <definedName name="sp_q1">#REF!</definedName>
    <definedName name="sp_rfe">#REF!</definedName>
    <definedName name="sp_sum">#REF!</definedName>
    <definedName name="sp_sys">#REF!</definedName>
    <definedName name="sp_tc_dr_board">#REF!</definedName>
    <definedName name="sp_tc_sm_control">#REF!</definedName>
    <definedName name="sp_tcuc">#REF!</definedName>
    <definedName name="sp_trx">#REF!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_Premier_Enh_MN">#REF!</definedName>
    <definedName name="Spare_Premier_Enh_SN">#REF!</definedName>
    <definedName name="Spare_Premier_Std_LN">#REF!</definedName>
    <definedName name="Spare_Premier_Std_MN">#REF!</definedName>
    <definedName name="Spare_Premier_Std_VLN">#REF!</definedName>
    <definedName name="SpareCell">#REF!</definedName>
    <definedName name="sparedn">#REF!</definedName>
    <definedName name="SpareMgt_L">#REF!</definedName>
    <definedName name="SpareMgt_M">#REF!</definedName>
    <definedName name="SpareMgt_S">#REF!</definedName>
    <definedName name="SpareMgt_VL">#REF!</definedName>
    <definedName name="SPAREPDH">#REF!</definedName>
    <definedName name="SPAREPDHUX">#REF!</definedName>
    <definedName name="Spares_ADM">#REF!</definedName>
    <definedName name="Spares_Radio">#REF!</definedName>
    <definedName name="SPARESDH">#REF!</definedName>
    <definedName name="SparesTab">#REF!</definedName>
    <definedName name="sparevt">#REF!</definedName>
    <definedName name="SPBFREI">#REF!</definedName>
    <definedName name="SPBIL1">#REF!</definedName>
    <definedName name="SPBIL2">#REF!</definedName>
    <definedName name="SPBMIS">#REF!</definedName>
    <definedName name="SPBPROJ">#REF!</definedName>
    <definedName name="SPBRETRO">#REF!</definedName>
    <definedName name="SPBWAR">#REF!</definedName>
    <definedName name="SPEC">#REF!</definedName>
    <definedName name="SPECHO1">#REF!</definedName>
    <definedName name="SPECHO2">#REF!</definedName>
    <definedName name="SpecialPrice" hidden="1">#REF!</definedName>
    <definedName name="SPECSUMMARY">#REF!</definedName>
    <definedName name="spectral_efficiency">'[7]1.0 Assumptions'!$D$26</definedName>
    <definedName name="SPEIR1">#REF!</definedName>
    <definedName name="SPEIR2">#REF!</definedName>
    <definedName name="SPENVE1">#REF!</definedName>
    <definedName name="SPENVE2">#REF!</definedName>
    <definedName name="SPHLR1">#REF!</definedName>
    <definedName name="SPHLR2">#REF!</definedName>
    <definedName name="spiff">'[7]1.0 Assumptions'!$D$114</definedName>
    <definedName name="SPIN1">#REF!</definedName>
    <definedName name="SPIN2">#REF!</definedName>
    <definedName name="SPINTER1">#REF!</definedName>
    <definedName name="SPINTER2">#REF!</definedName>
    <definedName name="spk1p">'[8]#REF'!#REF!</definedName>
    <definedName name="spk3p">'[8]lam-moi'!#REF!</definedName>
    <definedName name="split">#REF!</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MCR">#REF!</definedName>
    <definedName name="SPoRP">#REF!</definedName>
    <definedName name="spot_EUR_USD">#REF!</definedName>
    <definedName name="SPOTVAS1">#REF!</definedName>
    <definedName name="SPOTVAS2">#REF!</definedName>
    <definedName name="Sprack">#REF!</definedName>
    <definedName name="SPSMIM1">#REF!</definedName>
    <definedName name="SPSMIM2">#REF!</definedName>
    <definedName name="SPSPARE1">#REF!</definedName>
    <definedName name="SPSPARE2">#REF!</definedName>
    <definedName name="SPTVASCIT">#REF!</definedName>
    <definedName name="SPTVASSEL">#REF!</definedName>
    <definedName name="SPVM1">#REF!</definedName>
    <definedName name="SPVM2">#REF!</definedName>
    <definedName name="SQAPage1">#REF!</definedName>
    <definedName name="SQAPAGE2">#REF!</definedName>
    <definedName name="SQAPage3">#REF!</definedName>
    <definedName name="SR7_ITP">#REF!</definedName>
    <definedName name="SR7_SSP">#REF!</definedName>
    <definedName name="SR7710_ITP">#REF!</definedName>
    <definedName name="SR7710_SSP">#REF!</definedName>
    <definedName name="SRM_Pr">#REF!</definedName>
    <definedName name="SRPorDAM">#REF!</definedName>
    <definedName name="SRS">#REF!</definedName>
    <definedName name="SRV">#REF!</definedName>
    <definedName name="ss">"6/6/6"</definedName>
    <definedName name="SS7_Scena">#REF!</definedName>
    <definedName name="SS7_Type">#REF!</definedName>
    <definedName name="SS7Slots">#REF!</definedName>
    <definedName name="ssd">#REF!</definedName>
    <definedName name="SSP_7250">[76]Summary!$C$7</definedName>
    <definedName name="SSP_7750MDA">[76]Summary!$C$5</definedName>
    <definedName name="SSP_SCU_HC" localSheetId="3">(1+0.25*R_UMTS)/7</definedName>
    <definedName name="SSP_SCU_HC" localSheetId="5">(1+0.25*R_UMTS)/7</definedName>
    <definedName name="SSP_SCU_HC" localSheetId="6">(1+0.25*R_UMTS)/7</definedName>
    <definedName name="SSP_SCU_HC">(1+0.25*R_UMTS)/7</definedName>
    <definedName name="SSP_SCU_HC1" localSheetId="3">(1+0.25*R_UMTS)/7</definedName>
    <definedName name="SSP_SCU_HC1" localSheetId="5">(1+0.25*R_UMTS)/7</definedName>
    <definedName name="SSP_SCU_HC1" localSheetId="6">(1+0.25*R_UMTS)/7</definedName>
    <definedName name="SSP_SCU_HC1">(1+0.25*R_UMTS)/7</definedName>
    <definedName name="SSP_SCU_HC2" localSheetId="3">(1+0.25*R_UMTS)/7</definedName>
    <definedName name="SSP_SCU_HC2" localSheetId="5">(1+0.25*R_UMTS)/7</definedName>
    <definedName name="SSP_SCU_HC2" localSheetId="6">(1+0.25*R_UMTS)/7</definedName>
    <definedName name="SSP_SCU_HC2">(1+0.25*R_UMTS)/7</definedName>
    <definedName name="SSP7670ESE">#REF!</definedName>
    <definedName name="SSP7670RSP">#REF!</definedName>
    <definedName name="SSPC7750">#REF!</definedName>
    <definedName name="SSPNIC">#REF!</definedName>
    <definedName name="SSPOEM">#REF!</definedName>
    <definedName name="SSPOEMKrone">#REF!</definedName>
    <definedName name="SSPSUN">#REF!</definedName>
    <definedName name="SSPTelco1">#REF!</definedName>
    <definedName name="SSPTelco2">#REF!</definedName>
    <definedName name="ssss" hidden="1">{#N/A,#N/A,TRUE,"Config1";#N/A,#N/A,TRUE,"Config2";#N/A,#N/A,TRUE,"Config3";#N/A,#N/A,TRUE,"Config4";#N/A,#N/A,TRUE,"Config5";#N/A,#N/A,TRUE,"Config6";#N/A,#N/A,TRUE,"Config7"}</definedName>
    <definedName name="ssssss" localSheetId="3">[25]!catalogue</definedName>
    <definedName name="ssssss" localSheetId="5">[25]!catalogue</definedName>
    <definedName name="ssssss" localSheetId="6">[25]!catalogue</definedName>
    <definedName name="ssssss">[25]!catalogue</definedName>
    <definedName name="sssssss" localSheetId="3">[25]!catalogue</definedName>
    <definedName name="sssssss" localSheetId="5">[25]!catalogue</definedName>
    <definedName name="sssssss" localSheetId="6">[25]!catalogue</definedName>
    <definedName name="sssssss">[25]!catalogue</definedName>
    <definedName name="ssssssss" localSheetId="3">[25]!catalogue</definedName>
    <definedName name="ssssssss" localSheetId="5">[25]!catalogue</definedName>
    <definedName name="ssssssss" localSheetId="6">[25]!catalogue</definedName>
    <definedName name="ssssssss">[25]!catalogue</definedName>
    <definedName name="sssssssss">[31]XL4Poppy!$A$15</definedName>
    <definedName name="ssssssssss">[31]XL4Poppy!$B$1:$B$16</definedName>
    <definedName name="st">#REF!</definedName>
    <definedName name="ST09FR2M">#REF!</definedName>
    <definedName name="ST09FRAC">#REF!</definedName>
    <definedName name="ST09FRDC">#REF!</definedName>
    <definedName name="st3p">'[8]lam-moi'!#REF!</definedName>
    <definedName name="STAMPA">#REF!</definedName>
    <definedName name="STAMPA12">#REF!</definedName>
    <definedName name="STANDALONE_viaIP_SW_price_list_area">'[102]Price List'!$A$157:$H$208,'[102]Price List'!$A$88:$H$117</definedName>
    <definedName name="standard">#REF!</definedName>
    <definedName name="Star_Multidro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point1">'[26]BBA Repair Price'!$A$16</definedName>
    <definedName name="Startpoint2">'[26]BBA Repair Price (ASB)'!$A$16</definedName>
    <definedName name="Startpoint3">#REF!</definedName>
    <definedName name="Status">#REF!</definedName>
    <definedName name="StatusList">#REF!</definedName>
    <definedName name="StrCommercialNAD">#REF!</definedName>
    <definedName name="StrConfig">#REF!</definedName>
    <definedName name="StrCountry">#REF!</definedName>
    <definedName name="StrCountryManager">#REF!</definedName>
    <definedName name="StrCurrency">#REF!</definedName>
    <definedName name="StrCustomer">#REF!</definedName>
    <definedName name="StrIncoterm">#REF!</definedName>
    <definedName name="StrLanguage">#REF!</definedName>
    <definedName name="StrLeadingBD">#REF!</definedName>
    <definedName name="StrManager">#REF!</definedName>
    <definedName name="StrProject">#REF!</definedName>
    <definedName name="StrRelease">#REF!</definedName>
    <definedName name="STSE">#REF!</definedName>
    <definedName name="STSP">#REF!</definedName>
    <definedName name="STSR">#REF!</definedName>
    <definedName name="sub_total">#REF!</definedName>
    <definedName name="sub_total_afterdiscount">#REF!</definedName>
    <definedName name="sub_total_ref">#REF!</definedName>
    <definedName name="subcontractor_manhour_rate">#REF!</definedName>
    <definedName name="SUBNR1">#REF!</definedName>
    <definedName name="SUBNR2">#REF!</definedName>
    <definedName name="Subscriber_Experience">#REF!</definedName>
    <definedName name="subscribers">#REF!</definedName>
    <definedName name="Subtotals">#REF!</definedName>
    <definedName name="SUM">#REF!,#REF!</definedName>
    <definedName name="sumapr02">#REF!</definedName>
    <definedName name="sumaug02">#REF!</definedName>
    <definedName name="sumdec01">#REF!</definedName>
    <definedName name="sumfeb02">#REF!</definedName>
    <definedName name="sumjan02">#REF!</definedName>
    <definedName name="sumjil02">#REF!</definedName>
    <definedName name="sumjul02">#REF!</definedName>
    <definedName name="sumjum02">#REF!</definedName>
    <definedName name="sumjun02">#REF!</definedName>
    <definedName name="summar02">#REF!</definedName>
    <definedName name="SUMMARY">#REF!</definedName>
    <definedName name="summay02">#REF!</definedName>
    <definedName name="Supp_chg">MATCH("Supple*Outside*EU*", '[26]BBA Repair Price'!$A$12:$AZ$12,0)</definedName>
    <definedName name="Supp_CPU_DS10">#REF!</definedName>
    <definedName name="Supp_CPU_ES40">#REF!</definedName>
    <definedName name="SupportDiscount">#REF!</definedName>
    <definedName name="SW_price_list_area">'[102]Price List'!$A$48:$H$86,'[102]Price List'!$A$88:$H$117,'[102]Price List'!$A$157:$H$208</definedName>
    <definedName name="swap" localSheetId="3">L8C9</definedName>
    <definedName name="swap" localSheetId="5">L8C9</definedName>
    <definedName name="swap" localSheetId="6">L8C9</definedName>
    <definedName name="swap">L8C9</definedName>
    <definedName name="SWCB">#REF!</definedName>
    <definedName name="SWCC">#REF!</definedName>
    <definedName name="SWG">#REF!</definedName>
    <definedName name="Switches_per_CS_Engineer">#REF!</definedName>
    <definedName name="System_Description">#REF!</definedName>
    <definedName name="SystemControl">#REF!</definedName>
    <definedName name="S販直">#REF!</definedName>
    <definedName name="T">#REF!</definedName>
    <definedName name="T_Hoanvon" localSheetId="3">[50]!T_Hoanvon</definedName>
    <definedName name="T_Hoanvon" localSheetId="5">[50]!T_Hoanvon</definedName>
    <definedName name="T_Hoanvon" localSheetId="6">[50]!T_Hoanvon</definedName>
    <definedName name="T_Hoanvon">[50]!T_Hoanvon</definedName>
    <definedName name="T1_Pr">#REF!</definedName>
    <definedName name="t101p">#REF!</definedName>
    <definedName name="t103p">#REF!</definedName>
    <definedName name="t105mnc">'[8]thao-go'!#REF!</definedName>
    <definedName name="t10m">'[8]lam-moi'!#REF!</definedName>
    <definedName name="t10nc">'[8]lam-moi'!#REF!</definedName>
    <definedName name="t10nc1p">#REF!</definedName>
    <definedName name="t10ncm">'[8]lam-moi'!#REF!</definedName>
    <definedName name="t10vl">'[8]lam-moi'!#REF!</definedName>
    <definedName name="t10vl1p">#REF!</definedName>
    <definedName name="t121p">#REF!</definedName>
    <definedName name="t123p">#REF!</definedName>
    <definedName name="t12m">'[8]lam-moi'!#REF!</definedName>
    <definedName name="t12mnc">'[8]thao-go'!#REF!</definedName>
    <definedName name="t12nc">'[8]lam-moi'!#REF!</definedName>
    <definedName name="t12nc3p">'[8]CHITIET VL-NC'!$G$38</definedName>
    <definedName name="t12ncm">'[8]lam-moi'!#REF!</definedName>
    <definedName name="t12vl">'[8]lam-moi'!#REF!</definedName>
    <definedName name="t12vl3p">'[8]CHITIET VL-NC'!$G$34</definedName>
    <definedName name="t141p">#REF!</definedName>
    <definedName name="t143p">#REF!</definedName>
    <definedName name="t14m">'[8]lam-moi'!#REF!</definedName>
    <definedName name="t14mnc">'[8]thao-go'!#REF!</definedName>
    <definedName name="t14nc">'[8]lam-moi'!#REF!</definedName>
    <definedName name="t14nc3p">#REF!</definedName>
    <definedName name="t14ncm">'[8]lam-moi'!#REF!</definedName>
    <definedName name="T14vc">'[8]CHITIET VL-NC-TT -1p'!#REF!</definedName>
    <definedName name="t14vl">'[8]lam-moi'!#REF!</definedName>
    <definedName name="t14vl3p">#REF!</definedName>
    <definedName name="T203P">[8]VC!#REF!</definedName>
    <definedName name="t20m">'[8]lam-moi'!#REF!</definedName>
    <definedName name="t20ncm">'[8]lam-moi'!#REF!</definedName>
    <definedName name="t7m">'[8]THPDMoi  (2)'!#REF!</definedName>
    <definedName name="t7nc">'[8]lam-moi'!#REF!</definedName>
    <definedName name="t7vl">'[8]lam-moi'!#REF!</definedName>
    <definedName name="t84mnc">'[8]thao-go'!#REF!</definedName>
    <definedName name="t8m">'[8]THPDMoi  (2)'!#REF!</definedName>
    <definedName name="t8nc">'[8]lam-moi'!#REF!</definedName>
    <definedName name="t8vl">'[8]lam-moi'!#REF!</definedName>
    <definedName name="TAB8BTS">#REF!</definedName>
    <definedName name="table">#REF!</definedName>
    <definedName name="tablecosts">#REF!</definedName>
    <definedName name="tam">#REF!</definedName>
    <definedName name="TAMTINH">#REF!</definedName>
    <definedName name="tamung">#REF!</definedName>
    <definedName name="TANK">#REF!</definedName>
    <definedName name="target_SSP">#REF!</definedName>
    <definedName name="TAT">[26]Controls!$E$4:$E$6</definedName>
    <definedName name="Tax_Duty">#REF!</definedName>
    <definedName name="tax_rate">'[7]1.0 Assumptions'!$D$49</definedName>
    <definedName name="TaxTV">10%</definedName>
    <definedName name="TaxXL">5%</definedName>
    <definedName name="tbdd1p">'[8]lam-moi'!#REF!</definedName>
    <definedName name="tbdd3p">'[8]lam-moi'!#REF!</definedName>
    <definedName name="tbddsdl">'[8]lam-moi'!#REF!</definedName>
    <definedName name="TBI">'[8]TH XL'!#REF!</definedName>
    <definedName name="tbl_ProdInfo" hidden="1">#REF!</definedName>
    <definedName name="tbtn">#REF!</definedName>
    <definedName name="tbtr">'[8]TH XL'!#REF!</definedName>
    <definedName name="tbtram">#REF!</definedName>
    <definedName name="TC">#REF!</definedName>
    <definedName name="TC_CAB_g1">#REF!</definedName>
    <definedName name="tc_cabinet">#REF!</definedName>
    <definedName name="TC_EXT_caB_g1">#REF!</definedName>
    <definedName name="TC_FR_g1">#REF!</definedName>
    <definedName name="tc_hw">#REF!</definedName>
    <definedName name="TC_NHANH1">#REF!</definedName>
    <definedName name="tc_unit">#REF!</definedName>
    <definedName name="tc_unit_cost">#REF!</definedName>
    <definedName name="TCallCell">#REF!</definedName>
    <definedName name="TCdiscount">#REF!</definedName>
    <definedName name="Tcg2discount">#REF!</definedName>
    <definedName name="TCHSperSPAN">#REF!</definedName>
    <definedName name="TCUA">#REF!</definedName>
    <definedName name="tcxxnc">'[8]thao-go'!#REF!</definedName>
    <definedName name="td">'[8]THPDMoi  (2)'!#REF!</definedName>
    <definedName name="td10vl">'[8]#REF'!#REF!</definedName>
    <definedName name="td12nc">'[8]#REF'!#REF!</definedName>
    <definedName name="td1cnc">'[8]lam-moi'!#REF!</definedName>
    <definedName name="td1cvl">'[8]lam-moi'!#REF!</definedName>
    <definedName name="td1p">#REF!</definedName>
    <definedName name="TD1pnc">'[8]CHITIET VL-NC-TT -1p'!#REF!</definedName>
    <definedName name="TD1pvl">'[8]CHITIET VL-NC-TT -1p'!#REF!</definedName>
    <definedName name="td3p">#REF!</definedName>
    <definedName name="tdc84nc">'[8]thao-go'!#REF!</definedName>
    <definedName name="tdcnc">'[8]thao-go'!#REF!</definedName>
    <definedName name="tdgnc">'[8]lam-moi'!#REF!</definedName>
    <definedName name="tdgvl">'[8]lam-moi'!#REF!</definedName>
    <definedName name="tdhtnc">'[8]lam-moi'!#REF!</definedName>
    <definedName name="tdhtvl">'[8]lam-moi'!#REF!</definedName>
    <definedName name="TDM">#REF!</definedName>
    <definedName name="tdnc">[8]gtrinh!#REF!</definedName>
    <definedName name="tdnc1p">#REF!</definedName>
    <definedName name="tdnc3p">'[8]CHITIET VL-NC'!$G$28</definedName>
    <definedName name="tdt1pnc">[8]gtrinh!#REF!</definedName>
    <definedName name="tdt1pvl">[8]gtrinh!#REF!</definedName>
    <definedName name="tdt2cnc">'[8]lam-moi'!#REF!</definedName>
    <definedName name="tdt2cvl">[8]chitiet!#REF!</definedName>
    <definedName name="tdta_SortTransferOFFIT">#REF!</definedName>
    <definedName name="tdtr2cnc">#REF!</definedName>
    <definedName name="tdtr2cvl">#REF!</definedName>
    <definedName name="tdtrnc">[38]CHITIET!$G$513</definedName>
    <definedName name="tdtrvl">[38]CHITIET!$G$507</definedName>
    <definedName name="tdvl">[8]gtrinh!#REF!</definedName>
    <definedName name="tdvl1p">#REF!</definedName>
    <definedName name="tdvl3p">'[8]CHITIET VL-NC'!$G$23</definedName>
    <definedName name="TE1a1">#REF!</definedName>
    <definedName name="TE1b">#REF!</definedName>
    <definedName name="TE1c1">#REF!</definedName>
    <definedName name="TE1d">#REF!</definedName>
    <definedName name="TE1e1">#REF!</definedName>
    <definedName name="TE1f">#REF!</definedName>
    <definedName name="TE1g">#REF!</definedName>
    <definedName name="TE1h">#REF!</definedName>
    <definedName name="TE1i">#REF!</definedName>
    <definedName name="TE1j">#REF!</definedName>
    <definedName name="TE1k">#REF!</definedName>
    <definedName name="TE1l">#REF!</definedName>
    <definedName name="TE1m">#REF!</definedName>
    <definedName name="TE1n">#REF!</definedName>
    <definedName name="TE1o">#REF!</definedName>
    <definedName name="TE1p">#REF!</definedName>
    <definedName name="TE1q">#REF!</definedName>
    <definedName name="TECH_ASSIST_Europe">#REF!</definedName>
    <definedName name="TECH_ASSIST_eUROPE0">#REF!</definedName>
    <definedName name="tech_ASSIST_europe1">#REF!</definedName>
    <definedName name="tech_assist_europe2">#REF!</definedName>
    <definedName name="TECH_COST">#REF!</definedName>
    <definedName name="TECH_COST_IN_EURO">#REF!</definedName>
    <definedName name="Technical_support">#REF!</definedName>
    <definedName name="TechnicalDuree_cell">#REF!</definedName>
    <definedName name="ten">#REF!</definedName>
    <definedName name="tencongviec">#REF!</definedName>
    <definedName name="TenNgam">#REF!</definedName>
    <definedName name="TenTreo">#REF!</definedName>
    <definedName name="tenvc">[106]DGCT!$B$1:$B$65536</definedName>
    <definedName name="TERM">#REF!</definedName>
    <definedName name="test">[107]List_of_Material!$A$1:$EO$235</definedName>
    <definedName name="TEST1">#REF!</definedName>
    <definedName name="TEST2">#REF!</definedName>
    <definedName name="testdiscount">#REF!</definedName>
    <definedName name="Teste" localSheetId="3">L3C10</definedName>
    <definedName name="Teste" localSheetId="5">L3C10</definedName>
    <definedName name="Teste" localSheetId="6">L3C10</definedName>
    <definedName name="Teste">L3C10</definedName>
    <definedName name="TG">#REF!</definedName>
    <definedName name="TH_ENG_MAN_HOUR">#REF!</definedName>
    <definedName name="TH_PM_MAN_HOUR">#REF!</definedName>
    <definedName name="th3x15">[8]giathanh1!#REF!</definedName>
    <definedName name="thahb_p">#REF!</definedName>
    <definedName name="thahbco_p">#REF!</definedName>
    <definedName name="thahben_p">#REF!</definedName>
    <definedName name="THAI">#REF!</definedName>
    <definedName name="THAIind">#REF!</definedName>
    <definedName name="THAIrangsit">#REF!</definedName>
    <definedName name="THAN" hidden="1">{"'Sheet1'!$L$16"}</definedName>
    <definedName name="Thanhtien">[106]DGCT!$A$1:$J$65536</definedName>
    <definedName name="thanhtien_LMHD">#REF!</definedName>
    <definedName name="thanhtien_LMVQ">#REF!</definedName>
    <definedName name="thanhtien_MRHD">#REF!</definedName>
    <definedName name="thanhtien_MRVQ">#REF!</definedName>
    <definedName name="ThanhXuan110">'[108]KH-Q1,Q2,01'!#REF!</definedName>
    <definedName name="thcing">#REF!</definedName>
    <definedName name="themgio">#REF!</definedName>
    <definedName name="THGO1pnc">#REF!</definedName>
    <definedName name="thht">#REF!</definedName>
    <definedName name="THI">#REF!</definedName>
    <definedName name="THK">'[1]COAT&amp;WRAP-QIOT-#3'!#REF!</definedName>
    <definedName name="THKP160">'[8]dongia (2)'!#REF!</definedName>
    <definedName name="thkp3">#REF!</definedName>
    <definedName name="thlocae_p">#REF!</definedName>
    <definedName name="thlocen_p">#REF!</definedName>
    <definedName name="thtr15">[8]giathanh1!#REF!</definedName>
    <definedName name="thtt">#REF!</definedName>
    <definedName name="THUONG">#REF!</definedName>
    <definedName name="Tien">#REF!</definedName>
    <definedName name="Tiepdia">[8]Tiepdia!$A$1:$IV$65536</definedName>
    <definedName name="TierPricing">#REF!</definedName>
    <definedName name="TierPricingMatrix">#REF!</definedName>
    <definedName name="Tikiphone_20">#REF!</definedName>
    <definedName name="Tim_Lan_Xuat_Hien">#REF!</definedName>
    <definedName name="timedisc">[109]Tables!#REF!</definedName>
    <definedName name="TITAN">#REF!</definedName>
    <definedName name="titi">#REF!</definedName>
    <definedName name="tk">[25]!_9681LH</definedName>
    <definedName name="tke">[25]!_9681LH</definedName>
    <definedName name="TKYB">"TKYB"</definedName>
    <definedName name="TLAC120">#REF!</definedName>
    <definedName name="TLAC35">#REF!</definedName>
    <definedName name="TLAC50">#REF!</definedName>
    <definedName name="TLAC70">#REF!</definedName>
    <definedName name="TLAC95">#REF!</definedName>
    <definedName name="TM">#REF!</definedName>
    <definedName name="TM_21E1">'[27]Thiet bi'!#REF!</definedName>
    <definedName name="TM_63E1">'[27]Thiet bi'!#REF!</definedName>
    <definedName name="TM_8E1">'[27]Thiet bi'!#REF!</definedName>
    <definedName name="TMAG">#REF!</definedName>
    <definedName name="TMNPDH">#REF!</definedName>
    <definedName name="TMNSDH">#REF!</definedName>
    <definedName name="TN">[68]HESO!#REF!</definedName>
    <definedName name="tn1pinnc">'[8]thao-go'!#REF!</definedName>
    <definedName name="tn2mhnnc">'[8]thao-go'!#REF!</definedName>
    <definedName name="TNCM">'[8]CHITIET VL-NC-TT-3p'!#REF!</definedName>
    <definedName name="tnhnnc">'[8]thao-go'!#REF!</definedName>
    <definedName name="tnignc">'[8]thao-go'!#REF!</definedName>
    <definedName name="tnin190nc">'[8]thao-go'!#REF!</definedName>
    <definedName name="tnlnc">'[8]thao-go'!#REF!</definedName>
    <definedName name="tnnnc">'[8]thao-go'!#REF!</definedName>
    <definedName name="TongDthu">'[43]DOANH THU'!#REF!</definedName>
    <definedName name="tool_area">#REF!</definedName>
    <definedName name="tool1">#REF!</definedName>
    <definedName name="tool13001">#REF!</definedName>
    <definedName name="tool13002">#REF!</definedName>
    <definedName name="tool13007">#REF!</definedName>
    <definedName name="tool13013">#REF!</definedName>
    <definedName name="tool2">#REF!</definedName>
    <definedName name="tool3">#REF!</definedName>
    <definedName name="TOPO">#REF!</definedName>
    <definedName name="Tot_Price_Ext">#REF!</definedName>
    <definedName name="TOTAL">#REF!</definedName>
    <definedName name="TOTAL_BEFORE_DISCOUNT">#REF!</definedName>
    <definedName name="total_eq">#REF!</definedName>
    <definedName name="total_f_ecarts_cs">#REF!</definedName>
    <definedName name="total_f_ecarts_sp">#REF!</definedName>
    <definedName name="total_f_gpma_cs_f_w">#REF!</definedName>
    <definedName name="total_f_gpma_cs_l">#REF!</definedName>
    <definedName name="total_f_gpma_sp_f">#REF!</definedName>
    <definedName name="total_f_gpma_sp_l">#REF!</definedName>
    <definedName name="total_f_hpif_cs_f">#REF!</definedName>
    <definedName name="total_f_hpif_cs_l">#REF!</definedName>
    <definedName name="total_f_hpif_sp_f">#REF!</definedName>
    <definedName name="total_f_hpif_sp_l">#REF!</definedName>
    <definedName name="total_f_i1_sp_f">#REF!</definedName>
    <definedName name="total_f_i2_sp_f">#REF!</definedName>
    <definedName name="total_f_ip_cs_w">#REF!</definedName>
    <definedName name="total_f_ip_sp_w">#REF!</definedName>
    <definedName name="total_f_is_cs">#REF!</definedName>
    <definedName name="total_f_is_sp_w">#REF!</definedName>
    <definedName name="total_f_is_sp_w_l">#REF!</definedName>
    <definedName name="total_f_isg_cs_phase1">#REF!</definedName>
    <definedName name="total_f_le_cs_f">#REF!</definedName>
    <definedName name="total_f_le_cs_f_w">#REF!</definedName>
    <definedName name="total_f_le_cs_l">#REF!</definedName>
    <definedName name="total_f_le_cs_l_w">#REF!</definedName>
    <definedName name="total_f_le_sp_f_w">#REF!</definedName>
    <definedName name="total_f_le_sp_l_w">#REF!</definedName>
    <definedName name="total_f_op_cs">#REF!</definedName>
    <definedName name="total_f_op_cs_t_w">#REF!</definedName>
    <definedName name="total_f_os_cs">#REF!</definedName>
    <definedName name="total_f_os_cs_t_w">#REF!</definedName>
    <definedName name="total_f_ph_cs">#REF!</definedName>
    <definedName name="total_f_ph_cs_l_w">#REF!</definedName>
    <definedName name="total_f_ph_cs_w">#REF!</definedName>
    <definedName name="total_f_ph_sp">#REF!</definedName>
    <definedName name="total_f_ph_sp_w">#REF!</definedName>
    <definedName name="total_f_pic_cs_f">#REF!</definedName>
    <definedName name="total_f_pic_cs_l">#REF!</definedName>
    <definedName name="total_f_pm_cs">#REF!</definedName>
    <definedName name="total_f_po_cs">#REF!</definedName>
    <definedName name="total_f_po_cs_l_w">#REF!</definedName>
    <definedName name="total_f_po_cs_w">#REF!</definedName>
    <definedName name="total_f_po_sp">#REF!</definedName>
    <definedName name="total_f_po_sp_w">#REF!</definedName>
    <definedName name="total_f_ps_cs">#REF!</definedName>
    <definedName name="total_f_ps_cs_l_w">#REF!</definedName>
    <definedName name="total_f_ps_cs_w">#REF!</definedName>
    <definedName name="total_f_ps_sp">#REF!</definedName>
    <definedName name="total_f_ps_sp_w">#REF!</definedName>
    <definedName name="total_f_pu_cs_t_w">#REF!</definedName>
    <definedName name="total_f_pu_sp">#REF!</definedName>
    <definedName name="total_f_tr_cs_f">#REF!</definedName>
    <definedName name="total_f_tr_cs_f_w">#REF!</definedName>
    <definedName name="total_f_tr_cs_l">#REF!</definedName>
    <definedName name="total_f_tr_cs_l_w">#REF!</definedName>
    <definedName name="total_f_tr_cs_w">#REF!</definedName>
    <definedName name="total_f_tr_sp">#REF!</definedName>
    <definedName name="total_f_tr_sp_f_w">#REF!</definedName>
    <definedName name="total_f_tr_sp_l_w">#REF!</definedName>
    <definedName name="total_f_tr_sp_w">#REF!</definedName>
    <definedName name="total_f_w_cs_f">#REF!</definedName>
    <definedName name="total_ipis_fdp">#REF!</definedName>
    <definedName name="total_o_ecarts_cs">#REF!</definedName>
    <definedName name="total_o_ecarts_sp">#REF!</definedName>
    <definedName name="total_o_gpma_cs_f">#REF!</definedName>
    <definedName name="total_o_gpma_cs_f_w">#REF!</definedName>
    <definedName name="total_o_gpma_cs_l">#REF!</definedName>
    <definedName name="total_o_gpma_cs_w_l">#REF!</definedName>
    <definedName name="total_o_gpma_sp_f">#REF!</definedName>
    <definedName name="total_o_gpma_sp_l">#REF!</definedName>
    <definedName name="total_o_hpif_cs_f">#REF!</definedName>
    <definedName name="total_o_hpif_cs_l">#REF!</definedName>
    <definedName name="total_o_hpif_sp_f">#REF!</definedName>
    <definedName name="total_o_hpif_sp_l">#REF!</definedName>
    <definedName name="total_o_i3_sp_f">#REF!</definedName>
    <definedName name="total_o_i4_sp_f">#REF!</definedName>
    <definedName name="total_o_ip_cs_w">#REF!</definedName>
    <definedName name="total_o_ip_sp_w">#REF!</definedName>
    <definedName name="total_o_is_cs">#REF!</definedName>
    <definedName name="total_o_is_sp_w">#REF!</definedName>
    <definedName name="total_o_is_sp_w_l">#REF!</definedName>
    <definedName name="total_o_le_cs_f">#REF!</definedName>
    <definedName name="total_o_le_cs_f_w">#REF!</definedName>
    <definedName name="total_o_le_cs_l">#REF!</definedName>
    <definedName name="total_o_le_cs_l_w">#REF!</definedName>
    <definedName name="total_o_le_sp_f_w">#REF!</definedName>
    <definedName name="total_o_le_sp_l_w">#REF!</definedName>
    <definedName name="total_o_oa_cs">#REF!</definedName>
    <definedName name="total_o_oa_cs_t_w">#REF!</definedName>
    <definedName name="total_o_oc_cs">#REF!</definedName>
    <definedName name="total_o_oc_cs_t_w">#REF!</definedName>
    <definedName name="total_o_oi_cs">#REF!</definedName>
    <definedName name="total_o_oi_cs_t_w">#REF!</definedName>
    <definedName name="total_o_op_cs">#REF!</definedName>
    <definedName name="total_o_op_cs_t_w">#REF!</definedName>
    <definedName name="total_o_os_cs">#REF!</definedName>
    <definedName name="total_o_os_cs_t_w">#REF!</definedName>
    <definedName name="total_o_ph_cs_w">#REF!</definedName>
    <definedName name="total_o_pic_cs_f">#REF!</definedName>
    <definedName name="total_o_pic_cs_l">#REF!</definedName>
    <definedName name="total_o_pm_cs">#REF!</definedName>
    <definedName name="total_o_po_cs_f">#REF!</definedName>
    <definedName name="total_o_po_cs_w">#REF!</definedName>
    <definedName name="total_o_po_sp_f">#REF!</definedName>
    <definedName name="total_o_po_sp_l">#REF!</definedName>
    <definedName name="total_o_ps_cs_f_w">#REF!</definedName>
    <definedName name="total_o_ps_cs_w">#REF!</definedName>
    <definedName name="total_o_pu_sp">#REF!</definedName>
    <definedName name="total_o_pu_sp_w">#REF!</definedName>
    <definedName name="total_o_tr_cs_f">#REF!</definedName>
    <definedName name="total_o_tr_cs_f_w">#REF!</definedName>
    <definedName name="total_o_tr_cs_l">#REF!</definedName>
    <definedName name="total_o_tr_cs_l_w">#REF!</definedName>
    <definedName name="total_o_tr_cs_w">#REF!</definedName>
    <definedName name="total_o_tr_sp">#REF!</definedName>
    <definedName name="total_o_tr_sp_f_w">#REF!</definedName>
    <definedName name="total_o_tr_sp_l_w">#REF!</definedName>
    <definedName name="total_o_tr_sp_w">#REF!</definedName>
    <definedName name="Total_price_rows">#REF!,#REF!,#REF!,#REF!,#REF!,#REF!</definedName>
    <definedName name="total_service">#REF!</definedName>
    <definedName name="total_t_ecarts_cs">#REF!</definedName>
    <definedName name="total_t_ecarts_sp">#REF!</definedName>
    <definedName name="total_t_h_cs_w">#REF!</definedName>
    <definedName name="total_t_hpif_cs_f">#REF!</definedName>
    <definedName name="total_t_hpif_cs_l">#REF!</definedName>
    <definedName name="total_t_isa_sp">#REF!</definedName>
    <definedName name="total_t_isd_sp">#REF!</definedName>
    <definedName name="total_t_ise_sp">#REF!</definedName>
    <definedName name="total_t_isg_sp">#REF!</definedName>
    <definedName name="total_t_isi_sp">#REF!</definedName>
    <definedName name="total_t_ism_sp">#REF!</definedName>
    <definedName name="total_t_ist_sp">#REF!</definedName>
    <definedName name="total_t_le_cs_f">#REF!</definedName>
    <definedName name="total_t_le_cs_l">#REF!</definedName>
    <definedName name="total_t_o_cs">#REF!</definedName>
    <definedName name="total_t_o_cs_w">#REF!</definedName>
    <definedName name="total_t_oa_cs">#REF!</definedName>
    <definedName name="total_t_oa_cs_t_w">#REF!</definedName>
    <definedName name="total_t_oc_cs">#REF!</definedName>
    <definedName name="total_t_oc_cs_t_w">#REF!</definedName>
    <definedName name="total_t_oi_cs">#REF!</definedName>
    <definedName name="total_t_oi_cs_t_w">#REF!</definedName>
    <definedName name="total_t_op_cs">#REF!</definedName>
    <definedName name="total_t_op_cs_t_w">#REF!</definedName>
    <definedName name="total_t_os_cs">#REF!</definedName>
    <definedName name="total_t_os_cs_t_w">#REF!</definedName>
    <definedName name="total_t_ph_cs">#REF!</definedName>
    <definedName name="total_t_ph_cs_f">#REF!</definedName>
    <definedName name="total_t_ph_cs_l">#REF!</definedName>
    <definedName name="total_t_ph_cs_w">#REF!</definedName>
    <definedName name="total_t_pm_cs">#REF!</definedName>
    <definedName name="total_t_po_cs">#REF!</definedName>
    <definedName name="total_t_po_cs_f">#REF!</definedName>
    <definedName name="total_t_po_cs_w">#REF!</definedName>
    <definedName name="total_t_ps_cs">#REF!</definedName>
    <definedName name="total_t_ps_cs_f">#REF!</definedName>
    <definedName name="total_t_ps_cs_l">#REF!</definedName>
    <definedName name="total_t_ps_cs_w">#REF!</definedName>
    <definedName name="total_t_pu_sp">#REF!</definedName>
    <definedName name="total_t_s_cs">#REF!</definedName>
    <definedName name="total_t_s_cs_f">#REF!</definedName>
    <definedName name="total_t_s_cs_w">#REF!</definedName>
    <definedName name="total_t_tr_cs_f">#REF!</definedName>
    <definedName name="total_t_tr_cs_l">#REF!</definedName>
    <definedName name="total_t_tr_cs_w">#REF!</definedName>
    <definedName name="total_t_tr_sp">#REF!</definedName>
    <definedName name="total_t_tr_sp_w">#REF!</definedName>
    <definedName name="Total_TCHs">#REF!</definedName>
    <definedName name="totalerrors">#REF!</definedName>
    <definedName name="TotalPriceColumeName">#REF!</definedName>
    <definedName name="Totals">#REF!</definedName>
    <definedName name="totot.xls" hidden="1">{#N/A,#N/A,TRUE,"Config1";#N/A,#N/A,TRUE,"Config2";#N/A,#N/A,TRUE,"Config3";#N/A,#N/A,TRUE,"Config4";#N/A,#N/A,TRUE,"Config5";#N/A,#N/A,TRUE,"Config6";#N/A,#N/A,TRUE,"Config7"}</definedName>
    <definedName name="TPLRP">#REF!</definedName>
    <definedName name="TR15HT">'[8]TONGKE-HT'!#REF!</definedName>
    <definedName name="TR16HT">'[8]TONGKE-HT'!#REF!</definedName>
    <definedName name="TR19HT">'[8]TONGKE-HT'!#REF!</definedName>
    <definedName name="tr1x15">[8]giathanh1!#REF!</definedName>
    <definedName name="TR20HT">'[8]TONGKE-HT'!#REF!</definedName>
    <definedName name="tr3x100">'[8]dongia (2)'!#REF!</definedName>
    <definedName name="Tra_don_gia_KS">#REF!</definedName>
    <definedName name="TRA_VAT_LIEU">#REF!</definedName>
    <definedName name="TRADE2">#REF!</definedName>
    <definedName name="traf2">#REF!</definedName>
    <definedName name="traffic">#REF!</definedName>
    <definedName name="traffic1">#REF!</definedName>
    <definedName name="traffic3">#REF!</definedName>
    <definedName name="trainee_cost">#REF!</definedName>
    <definedName name="trainee_daily_allowance">#REF!</definedName>
    <definedName name="trainee_daily_allowance_fee">#REF!</definedName>
    <definedName name="trainee_extra_welcome">#REF!</definedName>
    <definedName name="trainee_extra_welcome_fee">#REF!</definedName>
    <definedName name="trainee_lunch">#REF!</definedName>
    <definedName name="trainee_lunch_fee">#REF!</definedName>
    <definedName name="trainee_price">#REF!</definedName>
    <definedName name="trainee_return_paris">#REF!</definedName>
    <definedName name="trainee_return_paris_fee">#REF!</definedName>
    <definedName name="trainee_ticket_paris_oth">#REF!</definedName>
    <definedName name="trainee_transfer_paris_site">#REF!</definedName>
    <definedName name="trainee_welcome_brest">#REF!</definedName>
    <definedName name="trainee_welcome_paris">#REF!</definedName>
    <definedName name="trainee_welcome_paris_fee">#REF!</definedName>
    <definedName name="trainee_welcome_site">#REF!</definedName>
    <definedName name="trainee_welcome_site_fee">#REF!</definedName>
    <definedName name="trainer_air_ticket">#REF!</definedName>
    <definedName name="trainer_cost">#REF!</definedName>
    <definedName name="trainer_daily_allowance">#REF!</definedName>
    <definedName name="trainer_day_fee">#REF!</definedName>
    <definedName name="trainer_price">#REF!</definedName>
    <definedName name="trainer_return_ticket">#REF!</definedName>
    <definedName name="trainer_site_paris">#REF!</definedName>
    <definedName name="trainer_site_paris_fee">#REF!</definedName>
    <definedName name="Training_ADM">#REF!</definedName>
    <definedName name="Training_CMM">#REF!</definedName>
    <definedName name="Training_DAM">#REF!</definedName>
    <definedName name="Training_DS10">#REF!</definedName>
    <definedName name="Training_DS10ES40">#REF!</definedName>
    <definedName name="training_duration_day">#REF!</definedName>
    <definedName name="training_duration_week">#REF!</definedName>
    <definedName name="Training_ES40">#REF!</definedName>
    <definedName name="Training_PF">#REF!</definedName>
    <definedName name="Training_PP">#REF!</definedName>
    <definedName name="Training_Radio">#REF!</definedName>
    <definedName name="training_site">#REF!</definedName>
    <definedName name="training_Unix">#REF!</definedName>
    <definedName name="trainingDiscount">#REF!</definedName>
    <definedName name="TRAM">#REF!</definedName>
    <definedName name="tram100">'[8]dongia (2)'!#REF!</definedName>
    <definedName name="tram1x25">'[8]dongia (2)'!#REF!</definedName>
    <definedName name="Trang_thieát_bò_phoøng_thí_nghieäm">[11]Sheet1!#REF!</definedName>
    <definedName name="TRANO">#REF!</definedName>
    <definedName name="TRANSFORMER">'[67]NEW-PANEL'!#REF!</definedName>
    <definedName name="transformer_1a">#REF!</definedName>
    <definedName name="transformer_1b">#REF!</definedName>
    <definedName name="transpor_srv_time">#REF!</definedName>
    <definedName name="Transport">#REF!</definedName>
    <definedName name="Transport_Table">#REF!</definedName>
    <definedName name="TransportationMode">#REF!</definedName>
    <definedName name="TransportCell">#REF!</definedName>
    <definedName name="Transportfee18">#REF!</definedName>
    <definedName name="Transportyp">#REF!</definedName>
    <definedName name="transprice">#REF!</definedName>
    <definedName name="trash">#REF!,#REF!,#REF!,#REF!,#REF!,#REF!,#REF!,#REF!,#REF!,#REF!,#REF!,#REF!</definedName>
    <definedName name="Travel_acceptance">#REF!</definedName>
    <definedName name="Travel_instal">#REF!</definedName>
    <definedName name="Travel_maintenance">#REF!</definedName>
    <definedName name="Travel_management">#REF!</definedName>
    <definedName name="Travel_other">#REF!</definedName>
    <definedName name="Travel_technical">#REF!</definedName>
    <definedName name="Travel_training">#REF!</definedName>
    <definedName name="TravelDaysRate">#REF!</definedName>
    <definedName name="trips_per_month">#REF!</definedName>
    <definedName name="tru10mtc">'[8]t-h HA THE'!#REF!</definedName>
    <definedName name="tru8mtc">'[8]t-h HA THE'!#REF!</definedName>
    <definedName name="truc" hidden="1">{"'Sheet1'!$L$16"}</definedName>
    <definedName name="truePFcell">#REF!</definedName>
    <definedName name="TRUNGHI">#REF!</definedName>
    <definedName name="trx">#REF!</definedName>
    <definedName name="trxa">#REF!</definedName>
    <definedName name="trxcv">#REF!</definedName>
    <definedName name="trxdiscount">#REF!</definedName>
    <definedName name="trxf">#REF!</definedName>
    <definedName name="Ts">#REF!</definedName>
    <definedName name="TSCC">#REF!</definedName>
    <definedName name="TSCM13">#REF!</definedName>
    <definedName name="TSCM14">#REF!</definedName>
    <definedName name="TSCP">#REF!</definedName>
    <definedName name="TSEP">#REF!</definedName>
    <definedName name="TT">'[63]Chi Tiet'!$A$1:$H$65536</definedName>
    <definedName name="TT_1P">#REF!</definedName>
    <definedName name="TT_3p">#REF!</definedName>
    <definedName name="tt1pnc">'[8]lam-moi'!#REF!</definedName>
    <definedName name="tt1pvl">'[8]lam-moi'!#REF!</definedName>
    <definedName name="tt3pnc">'[8]lam-moi'!#REF!</definedName>
    <definedName name="tt3pvl">'[8]lam-moi'!#REF!</definedName>
    <definedName name="ttbt">#REF!</definedName>
    <definedName name="TTDD">[8]TDTKP!$E$44+[8]TDTKP!$F$44+[8]TDTKP!$G$44</definedName>
    <definedName name="TTDD3P">[8]TDTKP1!#REF!</definedName>
    <definedName name="TTDDCT3p">[8]TDTKP1!#REF!</definedName>
    <definedName name="tti">'[36]Cac Thong So '!$C$10</definedName>
    <definedName name="TTK3p">'[8]TONGKE3p '!$C$295</definedName>
    <definedName name="TTN">#REF!</definedName>
    <definedName name="ttronmk">#REF!</definedName>
    <definedName name="ttt">'[18]CT Thang Mo'!$B$309:$M$309</definedName>
    <definedName name="tttb">'[18]CT Thang Mo'!$B$431:$I$431</definedName>
    <definedName name="tuan" localSheetId="3">[110]!Drop2</definedName>
    <definedName name="tuan" localSheetId="5">[110]!Drop2</definedName>
    <definedName name="tuan" localSheetId="6">[110]!Drop2</definedName>
    <definedName name="tuan">[110]!Drop2</definedName>
    <definedName name="tum">#REF!</definedName>
    <definedName name="TV">#REF!</definedName>
    <definedName name="tv75nc">#REF!</definedName>
    <definedName name="tv75vl">#REF!</definedName>
    <definedName name="tx1pignc">'[8]thao-go'!#REF!</definedName>
    <definedName name="tx1pindnc">'[8]thao-go'!#REF!</definedName>
    <definedName name="tx1pingnc">'[8]thao-go'!#REF!</definedName>
    <definedName name="tx1pintnc">'[8]thao-go'!#REF!</definedName>
    <definedName name="tx1pitnc">'[8]thao-go'!#REF!</definedName>
    <definedName name="tx2mhnnc">'[8]thao-go'!#REF!</definedName>
    <definedName name="tx2mitnc">'[8]thao-go'!#REF!</definedName>
    <definedName name="TXGM">#REF!</definedName>
    <definedName name="txhnnc">'[8]thao-go'!#REF!</definedName>
    <definedName name="txig1nc">'[8]thao-go'!#REF!</definedName>
    <definedName name="txin190nc">'[8]thao-go'!#REF!</definedName>
    <definedName name="txinnc">'[8]thao-go'!#REF!</definedName>
    <definedName name="txit1nc">'[8]thao-go'!#REF!</definedName>
    <definedName name="ty_le">#REF!</definedName>
    <definedName name="ty_le_BTN">#REF!</definedName>
    <definedName name="Tygia">#REF!</definedName>
    <definedName name="Typ_bord">#REF!</definedName>
    <definedName name="TYPE">#REF!</definedName>
    <definedName name="Typempt">#REF!</definedName>
    <definedName name="tz">#REF!</definedName>
    <definedName name="udbom">#REF!</definedName>
    <definedName name="Unit_1">#REF!</definedName>
    <definedName name="Unit_2">#REF!</definedName>
    <definedName name="Unit_3">#REF!</definedName>
    <definedName name="unite_de_compte_ecarts_f">#REF!</definedName>
    <definedName name="unite_de_compte_ecarts_o">#REF!</definedName>
    <definedName name="unite_de_compte_ecartsautre_f">#REF!</definedName>
    <definedName name="unite_de_compte_ecartsautre_o">#REF!</definedName>
    <definedName name="unite_de_compte_fraisdep_f">#REF!</definedName>
    <definedName name="unite_de_compte_fraisdep_f_w">#REF!</definedName>
    <definedName name="unite_de_compte_fraisdep_o">#REF!</definedName>
    <definedName name="unite_de_compte_fraisdep_o_w">#REF!</definedName>
    <definedName name="UnitPriceColumeName">#REF!</definedName>
    <definedName name="UP">#REF!,#REF!,#REF!,#REF!,#REF!,#REF!,#REF!,#REF!,#REF!,#REF!,#REF!</definedName>
    <definedName name="UP_first_item" localSheetId="3">L141C4</definedName>
    <definedName name="UP_first_item" localSheetId="5">L141C4</definedName>
    <definedName name="UP_first_item" localSheetId="6">L141C4</definedName>
    <definedName name="UP_first_item">L141C4</definedName>
    <definedName name="Upg_operation">#REF!</definedName>
    <definedName name="UpgPremiumTable">[109]Tables!#REF!</definedName>
    <definedName name="Upgrade">#REF!</definedName>
    <definedName name="Upgrade_Kit">#REF!</definedName>
    <definedName name="Upgrade_Kit_V9.2">#REF!</definedName>
    <definedName name="uplift">[39]Riverstone!$B$3</definedName>
    <definedName name="us">46</definedName>
    <definedName name="USD">'[111]M7i M10i'!#REF!</definedName>
    <definedName name="USD_Euro">#REF!</definedName>
    <definedName name="USD_Euro_currency">#REF!</definedName>
    <definedName name="USD_to_MYR">#REF!</definedName>
    <definedName name="USDrate">#REF!</definedName>
    <definedName name="USDtoEUR">#REF!</definedName>
    <definedName name="UssdCell">#REF!</definedName>
    <definedName name="USY_OTH">#REF!</definedName>
    <definedName name="utgiÎgt">[112]XL4Poppy!$B$1:$B$16</definedName>
    <definedName name="Utran1">#REF!</definedName>
    <definedName name="uyen" hidden="1">{#N/A,#N/A,TRUE,"BT M200 da 10x20"}</definedName>
    <definedName name="v" hidden="1">{#N/A,#N/A,TRUE,"Config1";#N/A,#N/A,TRUE,"Config2";#N/A,#N/A,TRUE,"Config3";#N/A,#N/A,TRUE,"Config4";#N/A,#N/A,TRUE,"Config5";#N/A,#N/A,TRUE,"Config6";#N/A,#N/A,TRUE,"Config7"}</definedName>
    <definedName name="Valley">#REF!</definedName>
    <definedName name="VariablePacketInterfaces">#REF!</definedName>
    <definedName name="VARIINST">#REF!</definedName>
    <definedName name="VARIPURC">#REF!</definedName>
    <definedName name="VAT">#REF!</definedName>
    <definedName name="vatlieu">'[47]Vat Lieu '!$B$1:$G$65536</definedName>
    <definedName name="vc3.">'[18]CT  PL'!$B$125:$H$125</definedName>
    <definedName name="vca">'[18]CT  PL'!$B$25:$H$25</definedName>
    <definedName name="vccot">#REF!</definedName>
    <definedName name="vccot.">'[18]CT  PL'!$B$8:$H$8</definedName>
    <definedName name="vcdbt">'[18]CT Thang Mo'!$B$220:$I$220</definedName>
    <definedName name="vcdc.">'[113]Chi tiet'!#REF!</definedName>
    <definedName name="vcdd">'[18]CT Thang Mo'!$B$182:$H$182</definedName>
    <definedName name="VCDD3p">'[8]KPVC-BD '!#REF!</definedName>
    <definedName name="vcdt">'[18]CT Thang Mo'!$B$406:$I$406</definedName>
    <definedName name="vcdtb">'[18]CT Thang Mo'!$B$432:$I$432</definedName>
    <definedName name="VCHT">#REF!</definedName>
    <definedName name="vctb">#REF!</definedName>
    <definedName name="vctt">'[18]CT  PL'!$B$288:$H$288</definedName>
    <definedName name="VCVBT1">'[8]VCV-BE-TONG'!$G$11</definedName>
    <definedName name="VCVBT2">'[8]VCV-BE-TONG'!$G$17</definedName>
    <definedName name="vd3p">#REF!</definedName>
    <definedName name="VDCLY">[37]QMCT!#REF!</definedName>
    <definedName name="Vehicule">#REF!</definedName>
    <definedName name="Version">#REF!</definedName>
    <definedName name="viaIP100_and_INVISION_price_list_area">'[102]Price List'!$A$211:$H$270,'[102]Price List'!$A$271:$H$277</definedName>
    <definedName name="vl">'[106]Gia VL'!$A$1:$C$65536</definedName>
    <definedName name="vl1p">#REF!</definedName>
    <definedName name="vl3p">#REF!</definedName>
    <definedName name="Vlcap0.7">#REF!</definedName>
    <definedName name="VLcap1">#REF!</definedName>
    <definedName name="vldd">'[8]TH XL'!#REF!</definedName>
    <definedName name="vldn400">#REF!</definedName>
    <definedName name="vldn600">#REF!</definedName>
    <definedName name="VLHC">[8]TNHCHINH!$I$38</definedName>
    <definedName name="vltr">'[8]TH XL'!#REF!</definedName>
    <definedName name="vltram">#REF!</definedName>
    <definedName name="vms_table">#REF!</definedName>
    <definedName name="VMSTable">#REF!</definedName>
    <definedName name="vn">#REF!</definedName>
    <definedName name="vnkk">#REF!</definedName>
    <definedName name="VOC">#REF!</definedName>
    <definedName name="VoIPLoggers">[59]Pricelist!#REF!</definedName>
    <definedName name="Voltage">#REF!</definedName>
    <definedName name="vr3p">#REF!</definedName>
    <definedName name="VSM_1_N_Max_Slots">#REF!</definedName>
    <definedName name="VSM_Capability">#REF!</definedName>
    <definedName name="VT">#REF!</definedName>
    <definedName name="vt1pbs">'[8]lam-moi'!#REF!</definedName>
    <definedName name="vtbs">'[8]lam-moi'!#REF!</definedName>
    <definedName name="VVVVVV" hidden="1">{"'Sheet1'!$L$16"}</definedName>
    <definedName name="VXR_OC3_Pr">#REF!</definedName>
    <definedName name="VXR_Pr">#REF!</definedName>
    <definedName name="W">#REF!</definedName>
    <definedName name="waerung1">#REF!</definedName>
    <definedName name="waerung2">#REF!</definedName>
    <definedName name="waerung3">#REF!</definedName>
    <definedName name="waerung4">#REF!</definedName>
    <definedName name="WarDuringCell">#REF!</definedName>
    <definedName name="warranty">#REF!</definedName>
    <definedName name="WB1G">#REF!</definedName>
    <definedName name="WB2G">#REF!</definedName>
    <definedName name="Wd">#REF!</definedName>
    <definedName name="WFM">[59]Pricelist!#REF!</definedName>
    <definedName name="What_are_the_special_arrangements_for_EBR__Belgium_?">#REF!</definedName>
    <definedName name="What_are_the_special_arrangements_for_EED__Germany_?">#REF!</definedName>
    <definedName name="What_are_the_special_arrangements_for_ETM__Netherlands_Holland_?">#REF!</definedName>
    <definedName name="What_do_I_do_if_the_course_required_is_not_in_the_course_list?">#REF!</definedName>
    <definedName name="What_is_the_purpose_of_the_Remote_Access_field_s_?">#REF!</definedName>
    <definedName name="What_numbers_should_I_use_in_the_instructor_expenses_section?">#REF!</definedName>
    <definedName name="What_revision_number_should_I_use?">#REF!</definedName>
    <definedName name="What_value_should_I_use_in_the_Travel_Days_field_s_?">#REF!</definedName>
    <definedName name="WiLL_large">#REF!</definedName>
    <definedName name="WiLL_medium">#REF!</definedName>
    <definedName name="WiLL_small">#REF!</definedName>
    <definedName name="wrn.BAOCAO." hidden="1">{#N/A,#N/A,FALSE,"sum";#N/A,#N/A,FALSE,"MARTV";#N/A,#N/A,FALSE,"APRTV"}</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udget._.Plan." hidden="1">{#N/A,#N/A,TRUE,"Sheet1"}</definedName>
    <definedName name="wrn.chi._.tiÆt." hidden="1">{#N/A,#N/A,FALSE,"Chi tiÆt"}</definedName>
    <definedName name="wrn.Complete._.Spreadsheet." hidden="1">{"Complete Spreadsheet",#N/A,FALSE,"BASIC"}</definedName>
    <definedName name="wrn.Customer._.with._.Site._.Equipment." hidden="1">{"Customer with Site Equipment",#N/A,FALSE,"BASIC"}</definedName>
    <definedName name="wrn.Customer._.with._.Site._.Pricing." hidden="1">{"Customer with Site Pricing",#N/A,FALSE,"BASIC"}</definedName>
    <definedName name="wrn.DEV_SYNTHESE." hidden="1">{"COST",#N/A,FALSE,"SYNTHESE";"MARGIN",#N/A,FALSE,"SYNTHESE";"LOT_COM",#N/A,FALSE,"SYNTHESE"}</definedName>
    <definedName name="wrn.DEV_SYNTHESE._loc" hidden="1">{"COST",#N/A,FALSE,"SYNTHESE";"MARGIN",#N/A,FALSE,"SYNTHESE";"LOT_COM",#N/A,FALSE,"SYNTHESE"}</definedName>
    <definedName name="wrn.Equipment._.List." hidden="1">{"Equipment List",#N/A,FALSE,"BASIC"}</definedName>
    <definedName name="wrn.INSTALLATION." hidden="1">{#N/A,#N/A,FALSE,"Sheet1"}</definedName>
    <definedName name="wrn.inv._.budget." hidden="1">{"invbud-1",#N/A,FALSE,"A";"invbud-1CW",#N/A,FALSE,"A";"Desinvesteringen",#N/A,FALSE,"C"}</definedName>
    <definedName name="wrn.LPU._.MG." hidden="1">{"MG-2002-F1",#N/A,FALSE,"PPU-Telemig";"MG-2002-F2",#N/A,FALSE,"PPU-Telemig";"MG-2002-F3",#N/A,FALSE,"PPU-Telemig";"MG-2002-F4",#N/A,FALSE,"PPU-Telemig";"MG-2003-F1",#N/A,FALSE,"PPU-Telemig";"MG-2004-F1",#N/A,FALSE,"PPU-Telemig"}</definedName>
    <definedName name="wrn.vd." hidden="1">{#N/A,#N/A,TRUE,"BT M200 da 10x20"}</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BTS2_loc"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set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W" hidden="1">{"MG-2002-F1",#N/A,FALSE,"PPU-Telemig";"MG-2002-F2",#N/A,FALSE,"PPU-Telemig";"MG-2002-F3",#N/A,FALSE,"PPU-Telemig";"MG-2002-F4",#N/A,FALSE,"PPU-Telemig";"MG-2003-F1",#N/A,FALSE,"PPU-Telemig";"MG-2004-F1",#N/A,FALSE,"PPU-Telemig"}</definedName>
    <definedName name="X">#REF!</definedName>
    <definedName name="X.25">#REF!</definedName>
    <definedName name="x17dnc">[8]chitiet!#REF!</definedName>
    <definedName name="x17dvl">[8]chitiet!#REF!</definedName>
    <definedName name="x17knc">[8]chitiet!#REF!</definedName>
    <definedName name="x17kvl">[8]chitiet!#REF!</definedName>
    <definedName name="X1pFCOnc">'[8]CHITIET VL-NC-TT -1p'!#REF!</definedName>
    <definedName name="X1pFCOvc">'[8]CHITIET VL-NC-TT -1p'!#REF!</definedName>
    <definedName name="X1pFCOvl">'[8]CHITIET VL-NC-TT -1p'!#REF!</definedName>
    <definedName name="x1pignc">'[8]lam-moi'!#REF!</definedName>
    <definedName name="X1pIGvc">'[8]CHITIET VL-NC-TT -1p'!#REF!</definedName>
    <definedName name="x1pigvl">'[8]lam-moi'!#REF!</definedName>
    <definedName name="x1pind">#REF!</definedName>
    <definedName name="x1pindnc">'[8]lam-moi'!#REF!</definedName>
    <definedName name="x1pindvl">'[8]lam-moi'!#REF!</definedName>
    <definedName name="x1ping">#REF!</definedName>
    <definedName name="x1pingnc">'[8]lam-moi'!#REF!</definedName>
    <definedName name="x1pingvl">'[8]lam-moi'!#REF!</definedName>
    <definedName name="x1pint">#REF!</definedName>
    <definedName name="x1pintnc">'[8]lam-moi'!#REF!</definedName>
    <definedName name="X1pINTvc">'[8]CHITIET VL-NC-TT -1p'!#REF!</definedName>
    <definedName name="x1pintvl">'[8]lam-moi'!#REF!</definedName>
    <definedName name="x1pitnc">'[8]lam-moi'!#REF!</definedName>
    <definedName name="X1pITvc">'[8]CHITIET VL-NC-TT -1p'!#REF!</definedName>
    <definedName name="x1pitvl">'[8]lam-moi'!#REF!</definedName>
    <definedName name="x20knc">[8]chitiet!#REF!</definedName>
    <definedName name="x20kvl">[8]chitiet!#REF!</definedName>
    <definedName name="x22knc">[8]chitiet!#REF!</definedName>
    <definedName name="x22kvl">[8]chitiet!#REF!</definedName>
    <definedName name="x2mig1nc">'[8]lam-moi'!#REF!</definedName>
    <definedName name="x2mig1vl">'[8]lam-moi'!#REF!</definedName>
    <definedName name="x2min1nc">'[8]lam-moi'!#REF!</definedName>
    <definedName name="x2min1vl">'[8]lam-moi'!#REF!</definedName>
    <definedName name="x2mit1vl">'[8]lam-moi'!#REF!</definedName>
    <definedName name="x2mitnc">'[8]lam-moi'!#REF!</definedName>
    <definedName name="xc_pc">#REF!</definedName>
    <definedName name="xc_price">#REF!</definedName>
    <definedName name="XCCT">0.5</definedName>
    <definedName name="XDM">#REF!</definedName>
    <definedName name="XDMON">#REF!</definedName>
    <definedName name="xdsnc">[8]gtrinh!#REF!</definedName>
    <definedName name="xdsvl">[8]gtrinh!#REF!</definedName>
    <definedName name="xemay">'[47]Gia Ca may '!$B$1:$S$65536</definedName>
    <definedName name="xfco">#REF!</definedName>
    <definedName name="xfco3p">#REF!</definedName>
    <definedName name="xfconc">[38]CHITIET!$G$173</definedName>
    <definedName name="xfconc3p">'[8]CHITIET VL-NC'!$G$94</definedName>
    <definedName name="xfcotnc">#REF!</definedName>
    <definedName name="xfcotvl">#REF!</definedName>
    <definedName name="xfcovl">[38]CHITIET!$G$169</definedName>
    <definedName name="xfcovl3p">'[8]CHITIET VL-NC'!$G$90</definedName>
    <definedName name="xfnc">'[8]lam-moi'!#REF!</definedName>
    <definedName name="xfvl">'[8]lam-moi'!#REF!</definedName>
    <definedName name="xh">#REF!</definedName>
    <definedName name="xhn">#REF!</definedName>
    <definedName name="xhnnc">'[8]lam-moi'!#REF!</definedName>
    <definedName name="xhnvl">'[8]lam-moi'!#REF!</definedName>
    <definedName name="xig">#REF!</definedName>
    <definedName name="xig1">#REF!</definedName>
    <definedName name="xig1nc">'[8]lam-moi'!#REF!</definedName>
    <definedName name="xig1p">#REF!</definedName>
    <definedName name="xig1pnc">'[8]lam-moi'!#REF!</definedName>
    <definedName name="xig1pvl">'[8]lam-moi'!#REF!</definedName>
    <definedName name="xig1vl">'[8]lam-moi'!#REF!</definedName>
    <definedName name="xig2nc">'[8]lam-moi'!#REF!</definedName>
    <definedName name="xig2vl">'[8]lam-moi'!#REF!</definedName>
    <definedName name="xig3p">#REF!</definedName>
    <definedName name="xiggnc">'[8]CHITIET VL-NC'!$G$57</definedName>
    <definedName name="xiggvl">'[8]CHITIET VL-NC'!$G$53</definedName>
    <definedName name="xignc">'[8]lam-moi'!#REF!</definedName>
    <definedName name="xignc3p">#REF!</definedName>
    <definedName name="xigvl">'[8]lam-moi'!#REF!</definedName>
    <definedName name="xigvl3p">#REF!</definedName>
    <definedName name="xin">#REF!</definedName>
    <definedName name="xin190">#REF!</definedName>
    <definedName name="xin1903p">#REF!</definedName>
    <definedName name="xin190nc">'[8]lam-moi'!#REF!</definedName>
    <definedName name="xin190nc3p">'[8]CHITIET VL-NC'!$G$76</definedName>
    <definedName name="xin190vl">'[8]lam-moi'!#REF!</definedName>
    <definedName name="xin190vl3p">'[8]CHITIET VL-NC'!$G$72</definedName>
    <definedName name="xin2903p">#REF!</definedName>
    <definedName name="xin290nc3p">#REF!</definedName>
    <definedName name="xin290vl3p">#REF!</definedName>
    <definedName name="xin3p">#REF!</definedName>
    <definedName name="xin901nc">'[8]lam-moi'!#REF!</definedName>
    <definedName name="xin901vl">'[8]lam-moi'!#REF!</definedName>
    <definedName name="xind">#REF!</definedName>
    <definedName name="xind1p">#REF!</definedName>
    <definedName name="xind1pnc">'[8]lam-moi'!#REF!</definedName>
    <definedName name="xind1pvl">'[8]lam-moi'!#REF!</definedName>
    <definedName name="xind3p">#REF!</definedName>
    <definedName name="xindnc">'[8]lam-moi'!#REF!</definedName>
    <definedName name="xindnc1p">#REF!</definedName>
    <definedName name="xindnc3p">'[8]CHITIET VL-NC'!$G$85</definedName>
    <definedName name="xindvl">'[8]lam-moi'!#REF!</definedName>
    <definedName name="xindvl1p">#REF!</definedName>
    <definedName name="xindvl3p">'[8]CHITIET VL-NC'!$G$80</definedName>
    <definedName name="xing1p">#REF!</definedName>
    <definedName name="xing1pnc">'[8]lam-moi'!#REF!</definedName>
    <definedName name="xing1pvl">'[8]lam-moi'!#REF!</definedName>
    <definedName name="xingnc1p">#REF!</definedName>
    <definedName name="xingvl1p">#REF!</definedName>
    <definedName name="xinnc">'[8]lam-moi'!#REF!</definedName>
    <definedName name="xinnc3p">#REF!</definedName>
    <definedName name="xint1p">#REF!</definedName>
    <definedName name="xinvl">'[8]lam-moi'!#REF!</definedName>
    <definedName name="xinvl3p">#REF!</definedName>
    <definedName name="xit">#REF!</definedName>
    <definedName name="xit1">#REF!</definedName>
    <definedName name="xit1nc">'[8]lam-moi'!#REF!</definedName>
    <definedName name="xit1p">#REF!</definedName>
    <definedName name="xit1pnc">'[8]lam-moi'!#REF!</definedName>
    <definedName name="xit1pvl">'[8]lam-moi'!#REF!</definedName>
    <definedName name="xit1vl">'[8]lam-moi'!#REF!</definedName>
    <definedName name="xit2nc">'[8]lam-moi'!#REF!</definedName>
    <definedName name="xit2nc3p">#REF!</definedName>
    <definedName name="xit2vl">'[8]lam-moi'!#REF!</definedName>
    <definedName name="xit2vl3p">#REF!</definedName>
    <definedName name="xit3p">#REF!</definedName>
    <definedName name="xitnc">'[8]lam-moi'!#REF!</definedName>
    <definedName name="xitnc3p">#REF!</definedName>
    <definedName name="xittnc">'[8]CHITIET VL-NC'!$G$48</definedName>
    <definedName name="xittvl">'[8]CHITIET VL-NC'!$G$44</definedName>
    <definedName name="xitvl">'[8]lam-moi'!#REF!</definedName>
    <definedName name="xitvl3p">#REF!</definedName>
    <definedName name="XM">#REF!</definedName>
    <definedName name="XR">#REF!</definedName>
    <definedName name="xr1nc">'[8]lam-moi'!#REF!</definedName>
    <definedName name="xr1vl">'[8]lam-moi'!#REF!</definedName>
    <definedName name="XRat">#REF!</definedName>
    <definedName name="XRate">#REF!</definedName>
    <definedName name="xtr3pnc">[8]gtrinh!#REF!</definedName>
    <definedName name="xtr3pvl">[8]gtrinh!#REF!</definedName>
    <definedName name="xxx" localSheetId="3">[25]!catalogue</definedName>
    <definedName name="xxx" localSheetId="5">[25]!catalogue</definedName>
    <definedName name="xxx" localSheetId="6">[25]!catalogue</definedName>
    <definedName name="xxx">[25]!catalogue</definedName>
    <definedName name="xxxx" localSheetId="3">[25]!catalogue</definedName>
    <definedName name="xxxx" localSheetId="5">[25]!catalogue</definedName>
    <definedName name="xxxx" localSheetId="6">[25]!catalogue</definedName>
    <definedName name="xxxx">[25]!catalogue</definedName>
    <definedName name="xxxxxx" localSheetId="3">[25]!catalogue</definedName>
    <definedName name="xxxxxx" localSheetId="5">[25]!catalogue</definedName>
    <definedName name="xxxxxx" localSheetId="6">[25]!catalogue</definedName>
    <definedName name="xxxxxx">[25]!catalogue</definedName>
    <definedName name="xxxxxxx" localSheetId="3">[25]!catalogue</definedName>
    <definedName name="xxxxxxx" localSheetId="5">[25]!catalogue</definedName>
    <definedName name="xxxxxxx" localSheetId="6">[25]!catalogue</definedName>
    <definedName name="xxxxxxx">[25]!catalogue</definedName>
    <definedName name="Year">#REF!</definedName>
    <definedName name="year_index">#REF!</definedName>
    <definedName name="YesNo">#REF!</definedName>
    <definedName name="YvNgam">#REF!</definedName>
    <definedName name="YvTreo">#REF!</definedName>
    <definedName name="yyy">#REF!</definedName>
    <definedName name="ZERO">#REF!</definedName>
    <definedName name="ZMF">#REF!</definedName>
    <definedName name="zone">#REF!</definedName>
    <definedName name="zone_d_impression_add.costs">#REF!,#REF!,#REF!</definedName>
    <definedName name="zone_d_impression_Preipis">#REF!</definedName>
    <definedName name="Zugriffsicherheit1">#REF!</definedName>
    <definedName name="Zugriffsicherheit2">#REF!</definedName>
    <definedName name="Zugriffsicherheit3">#REF!</definedName>
    <definedName name="ZYX">#REF!</definedName>
    <definedName name="ZZZ">#REF!</definedName>
    <definedName name="zzzzzzzzzzz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전">#REF!</definedName>
    <definedName name="주택사업본부">#REF!</definedName>
    <definedName name="철구사업본부">#REF!</definedName>
    <definedName name="一般管理費">#REF!</definedName>
    <definedName name="事業部乗率_H">#REF!</definedName>
    <definedName name="事業部乗率_S">#REF!</definedName>
    <definedName name="値引率_H">#REF!</definedName>
    <definedName name="値引率_S">#REF!</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内金利_H">#REF!</definedName>
    <definedName name="社内金利_S">#REF!</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2" l="1"/>
  <c r="I34" i="9"/>
  <c r="I33" i="9"/>
  <c r="J33" i="9" s="1"/>
  <c r="H33" i="9"/>
  <c r="I28" i="9" l="1"/>
  <c r="H12" i="9"/>
  <c r="H13" i="9"/>
  <c r="H15" i="9"/>
  <c r="H16" i="9"/>
  <c r="H17" i="9"/>
  <c r="H19" i="9"/>
  <c r="H20" i="9"/>
  <c r="H21" i="9"/>
  <c r="H23" i="9"/>
  <c r="H24" i="9"/>
  <c r="H25" i="9"/>
  <c r="H26" i="9"/>
  <c r="H27" i="9"/>
  <c r="H28" i="9"/>
  <c r="H30" i="9"/>
  <c r="H31" i="9"/>
  <c r="H32" i="9"/>
  <c r="H34" i="9"/>
  <c r="H36" i="9"/>
  <c r="H37" i="9"/>
  <c r="H38" i="9"/>
  <c r="H39" i="9"/>
  <c r="H40" i="9"/>
  <c r="H42" i="9"/>
  <c r="H43" i="9"/>
  <c r="H44" i="9"/>
  <c r="H46" i="9"/>
  <c r="H47" i="9"/>
  <c r="I24" i="9"/>
  <c r="K2" i="9"/>
  <c r="D10" i="2" s="1"/>
  <c r="J2" i="9"/>
  <c r="D9" i="2" s="1"/>
  <c r="L2" i="9"/>
  <c r="D11" i="2" s="1"/>
  <c r="H11" i="9"/>
  <c r="D12" i="2"/>
  <c r="E33" i="12" l="1"/>
  <c r="E32" i="12"/>
  <c r="E31" i="12"/>
  <c r="E30" i="12"/>
  <c r="E29" i="12"/>
  <c r="E66" i="12"/>
  <c r="E65" i="12"/>
  <c r="E64" i="12"/>
  <c r="E63" i="12"/>
  <c r="E62" i="12"/>
  <c r="E61" i="12"/>
  <c r="E60" i="12"/>
  <c r="E59" i="12"/>
  <c r="E52" i="12"/>
  <c r="E57" i="12"/>
  <c r="E56" i="12"/>
  <c r="E55" i="12"/>
  <c r="E54" i="12"/>
  <c r="E53" i="12"/>
  <c r="E51" i="12" s="1"/>
  <c r="E47" i="12"/>
  <c r="E46" i="12"/>
  <c r="E44" i="12"/>
  <c r="E43" i="12"/>
  <c r="E42" i="12"/>
  <c r="E41" i="12"/>
  <c r="E40" i="12"/>
  <c r="E37" i="12"/>
  <c r="E35" i="12" s="1"/>
  <c r="E36" i="12"/>
  <c r="E19" i="12"/>
  <c r="E18" i="12"/>
  <c r="E17" i="12"/>
  <c r="E16" i="12"/>
  <c r="E15" i="12"/>
  <c r="I31" i="9" l="1"/>
  <c r="J31" i="9" s="1"/>
  <c r="G22" i="9"/>
  <c r="I27" i="9"/>
  <c r="J27" i="9" s="1"/>
  <c r="I26" i="9"/>
  <c r="J26" i="9" s="1"/>
  <c r="I25" i="9"/>
  <c r="J25" i="9" s="1"/>
  <c r="J24" i="9"/>
  <c r="G18" i="9"/>
  <c r="G14" i="9"/>
  <c r="G10" i="9"/>
  <c r="H22" i="9" l="1"/>
  <c r="G35" i="9"/>
  <c r="E22" i="9"/>
  <c r="F29" i="9"/>
  <c r="E29" i="9"/>
  <c r="H29" i="9" s="1"/>
  <c r="I32" i="9"/>
  <c r="J32" i="9" s="1"/>
  <c r="J34" i="9"/>
  <c r="I30" i="9"/>
  <c r="J30" i="9" s="1"/>
  <c r="F3" i="9"/>
  <c r="J28" i="9"/>
  <c r="F35" i="9"/>
  <c r="I29" i="9" l="1"/>
  <c r="G45" i="9"/>
  <c r="G41" i="9" l="1"/>
  <c r="F10" i="9"/>
  <c r="G10" i="57" l="1"/>
  <c r="G9" i="57"/>
  <c r="G8" i="57"/>
  <c r="G7" i="57"/>
  <c r="F41" i="9" l="1"/>
  <c r="E41" i="9"/>
  <c r="H41" i="9" s="1"/>
  <c r="I44" i="9"/>
  <c r="J44" i="9" s="1"/>
  <c r="I43" i="9"/>
  <c r="J43" i="9" s="1"/>
  <c r="I42" i="9"/>
  <c r="E35" i="9"/>
  <c r="H35" i="9" s="1"/>
  <c r="I40" i="9"/>
  <c r="J40" i="9" s="1"/>
  <c r="I39" i="9"/>
  <c r="J39" i="9" s="1"/>
  <c r="I38" i="9"/>
  <c r="J38" i="9" s="1"/>
  <c r="I37" i="9"/>
  <c r="I36" i="9"/>
  <c r="J36" i="9" s="1"/>
  <c r="I23" i="9"/>
  <c r="F22" i="9"/>
  <c r="G8" i="9"/>
  <c r="F18" i="9"/>
  <c r="E18" i="9"/>
  <c r="H18" i="9" s="1"/>
  <c r="J37" i="9" l="1"/>
  <c r="I35" i="9"/>
  <c r="I41" i="9"/>
  <c r="J41" i="9" s="1"/>
  <c r="J42" i="9"/>
  <c r="E45" i="9"/>
  <c r="H45" i="9" s="1"/>
  <c r="F45" i="9"/>
  <c r="J35" i="9" l="1"/>
  <c r="E12" i="2"/>
  <c r="G12" i="2" l="1"/>
  <c r="G66" i="12"/>
  <c r="G65" i="12"/>
  <c r="E11" i="2" l="1"/>
  <c r="I20" i="9" l="1"/>
  <c r="I17" i="9"/>
  <c r="I16" i="9"/>
  <c r="I15" i="9"/>
  <c r="J16" i="9" l="1"/>
  <c r="F49" i="12" l="1"/>
  <c r="G49" i="12" s="1"/>
  <c r="E34" i="12"/>
  <c r="E28" i="12" l="1"/>
  <c r="E27" i="12" s="1"/>
  <c r="F27" i="12" l="1"/>
  <c r="G27" i="12" s="1"/>
  <c r="I21" i="9" l="1"/>
  <c r="I19" i="9"/>
  <c r="J19" i="9" s="1"/>
  <c r="I22" i="9" l="1"/>
  <c r="J22" i="9" s="1"/>
  <c r="I18" i="9"/>
  <c r="J18" i="9" s="1"/>
  <c r="J21" i="9"/>
  <c r="J20" i="9"/>
  <c r="J23" i="9"/>
  <c r="K12" i="9" l="1"/>
  <c r="A12" i="9"/>
  <c r="K11" i="9"/>
  <c r="A11" i="9"/>
  <c r="A47" i="9" l="1"/>
  <c r="A46" i="9"/>
  <c r="A45" i="9"/>
  <c r="I46" i="9" l="1"/>
  <c r="I47" i="9"/>
  <c r="J47" i="9" s="1"/>
  <c r="I45" i="9" l="1"/>
  <c r="F14" i="1"/>
  <c r="E58" i="12" l="1"/>
  <c r="H50" i="12"/>
  <c r="H69" i="12" s="1"/>
  <c r="I69" i="12"/>
  <c r="J58" i="12" l="1"/>
  <c r="K58" i="12" s="1"/>
  <c r="G58" i="12"/>
  <c r="F9" i="12"/>
  <c r="F8" i="12"/>
  <c r="E26" i="12"/>
  <c r="E25" i="12"/>
  <c r="E24" i="12"/>
  <c r="E22" i="12"/>
  <c r="E21" i="12"/>
  <c r="E14" i="12" l="1"/>
  <c r="E23" i="12"/>
  <c r="G23" i="12" s="1"/>
  <c r="F23" i="12" s="1"/>
  <c r="E39" i="12"/>
  <c r="E50" i="12"/>
  <c r="E20" i="12"/>
  <c r="E45" i="12"/>
  <c r="E13" i="12" l="1"/>
  <c r="F50" i="12"/>
  <c r="G51" i="12"/>
  <c r="G50" i="12" s="1"/>
  <c r="E38" i="12"/>
  <c r="F48" i="12" s="1"/>
  <c r="G13" i="12" l="1"/>
  <c r="F13" i="12" s="1"/>
  <c r="E12" i="12"/>
  <c r="F38" i="12"/>
  <c r="G48" i="12"/>
  <c r="F12" i="12" l="1"/>
  <c r="F69" i="12" s="1"/>
  <c r="E69" i="12"/>
  <c r="G69" i="12" l="1"/>
  <c r="G12" i="12"/>
  <c r="C16" i="1"/>
  <c r="D16" i="1" s="1"/>
  <c r="E16" i="1" s="1"/>
  <c r="G8" i="55" l="1"/>
  <c r="G9" i="55"/>
  <c r="G10" i="55"/>
  <c r="G12" i="55"/>
  <c r="G7" i="55"/>
  <c r="H7" i="55" s="1"/>
  <c r="H28" i="55" l="1"/>
  <c r="F28" i="55"/>
  <c r="G28" i="55" l="1"/>
  <c r="D14" i="1" s="1"/>
  <c r="E14" i="1" s="1"/>
  <c r="C14" i="1"/>
  <c r="I7" i="3"/>
  <c r="M15" i="12" l="1"/>
  <c r="L15" i="12"/>
  <c r="K15" i="12"/>
  <c r="J15" i="12"/>
  <c r="D10" i="56"/>
  <c r="J7" i="56"/>
  <c r="I10" i="56"/>
  <c r="F7" i="56"/>
  <c r="E9" i="56"/>
  <c r="D7" i="56"/>
  <c r="K7" i="56"/>
  <c r="H9" i="56"/>
  <c r="G7" i="56"/>
  <c r="C10" i="56" l="1"/>
  <c r="E10" i="56"/>
  <c r="F10" i="56"/>
  <c r="G10" i="56"/>
  <c r="H10" i="56"/>
  <c r="F9" i="56"/>
  <c r="J10" i="56"/>
  <c r="K10" i="56"/>
  <c r="I7" i="56"/>
  <c r="I9" i="56"/>
  <c r="D9" i="56"/>
  <c r="G9" i="56"/>
  <c r="D8" i="56"/>
  <c r="G8" i="56"/>
  <c r="J9" i="56"/>
  <c r="C9" i="56"/>
  <c r="K9" i="56"/>
  <c r="H7" i="56"/>
  <c r="H8" i="56"/>
  <c r="E7" i="56"/>
  <c r="E8" i="56"/>
  <c r="F8" i="56"/>
  <c r="I8" i="56"/>
  <c r="J8" i="56"/>
  <c r="C8" i="56"/>
  <c r="K8" i="56"/>
  <c r="J16" i="55"/>
  <c r="J13" i="55" s="1"/>
  <c r="K24" i="55"/>
  <c r="K20" i="55" s="1"/>
  <c r="K16" i="55" s="1"/>
  <c r="K13" i="55" s="1"/>
  <c r="K11" i="55" s="1"/>
  <c r="K9" i="55" s="1"/>
  <c r="K7" i="55" s="1"/>
  <c r="L24" i="55"/>
  <c r="L20" i="55" s="1"/>
  <c r="L16" i="55" s="1"/>
  <c r="L13" i="55" s="1"/>
  <c r="L11" i="55" s="1"/>
  <c r="L9" i="55" s="1"/>
  <c r="L7" i="55" s="1"/>
  <c r="M24" i="55"/>
  <c r="M20" i="55" s="1"/>
  <c r="M16" i="55" s="1"/>
  <c r="M13" i="55" s="1"/>
  <c r="M11" i="55" s="1"/>
  <c r="M9" i="55" s="1"/>
  <c r="M7" i="55" s="1"/>
  <c r="I16" i="55"/>
  <c r="I13" i="55" s="1"/>
  <c r="N24" i="55"/>
  <c r="N20" i="55" s="1"/>
  <c r="N16" i="55" s="1"/>
  <c r="N13" i="55" s="1"/>
  <c r="N11" i="55" s="1"/>
  <c r="N9" i="55" s="1"/>
  <c r="N7" i="55" s="1"/>
  <c r="O17" i="9" l="1"/>
  <c r="A14" i="9"/>
  <c r="A10" i="9"/>
  <c r="J15" i="9" l="1"/>
  <c r="I11" i="9"/>
  <c r="I12" i="9"/>
  <c r="E10" i="2" l="1"/>
  <c r="I10" i="9"/>
  <c r="J12" i="9"/>
  <c r="J17" i="9"/>
  <c r="J46" i="9"/>
  <c r="J11" i="9"/>
  <c r="E9" i="2" l="1"/>
  <c r="J10" i="9"/>
  <c r="J29" i="9"/>
  <c r="J45" i="9" l="1"/>
  <c r="A15" i="9"/>
  <c r="K14" i="9"/>
  <c r="L14" i="9"/>
  <c r="M14" i="9"/>
  <c r="N14" i="9"/>
  <c r="O16" i="9"/>
  <c r="O15" i="9" s="1"/>
  <c r="O14" i="9" s="1"/>
  <c r="L10" i="9"/>
  <c r="M10" i="9"/>
  <c r="K10" i="9"/>
  <c r="N10" i="9"/>
  <c r="O10" i="9"/>
  <c r="F13" i="2"/>
  <c r="F11" i="2"/>
  <c r="F10" i="2"/>
  <c r="F9" i="2"/>
  <c r="G9" i="2" s="1"/>
  <c r="K8" i="9" l="1"/>
  <c r="F14" i="2"/>
  <c r="M8" i="9"/>
  <c r="N8" i="9"/>
  <c r="A17" i="9"/>
  <c r="A16" i="9"/>
  <c r="O8" i="9"/>
  <c r="L8" i="9"/>
  <c r="I14" i="9" l="1"/>
  <c r="E14" i="9"/>
  <c r="H14" i="9" s="1"/>
  <c r="F14" i="9"/>
  <c r="F8" i="9" s="1"/>
  <c r="C9" i="1" l="1"/>
  <c r="I8" i="9"/>
  <c r="D9" i="1"/>
  <c r="J14" i="9"/>
  <c r="L18" i="12"/>
  <c r="M18" i="12" s="1"/>
  <c r="J18" i="12"/>
  <c r="K18" i="12" s="1"/>
  <c r="J53" i="12" l="1"/>
  <c r="J12" i="12" l="1"/>
  <c r="K12" i="12" s="1"/>
  <c r="J11" i="12"/>
  <c r="K11" i="12" s="1"/>
  <c r="J52" i="12" l="1"/>
  <c r="J51" i="12"/>
  <c r="J44" i="12"/>
  <c r="J43" i="12"/>
  <c r="J47" i="12"/>
  <c r="J65" i="12"/>
  <c r="J57" i="12"/>
  <c r="J56" i="12"/>
  <c r="J55" i="12"/>
  <c r="J54" i="12"/>
  <c r="J48" i="12"/>
  <c r="K51" i="12" l="1"/>
  <c r="K55" i="12"/>
  <c r="K57" i="12"/>
  <c r="K53" i="12"/>
  <c r="K52" i="12"/>
  <c r="K54" i="12"/>
  <c r="K56" i="12"/>
  <c r="K65" i="12"/>
  <c r="K48" i="12"/>
  <c r="K47" i="12"/>
  <c r="J46" i="12"/>
  <c r="M10" i="12"/>
  <c r="L10" i="12"/>
  <c r="K10" i="12"/>
  <c r="J10" i="12"/>
  <c r="M19" i="12"/>
  <c r="L19" i="12"/>
  <c r="K19" i="12"/>
  <c r="J19" i="12"/>
  <c r="M68" i="12"/>
  <c r="L68" i="12"/>
  <c r="M49" i="12"/>
  <c r="L49" i="12"/>
  <c r="J49" i="12"/>
  <c r="M41" i="12"/>
  <c r="L41" i="12"/>
  <c r="K49" i="12" l="1"/>
  <c r="K9" i="12"/>
  <c r="K8" i="12" s="1"/>
  <c r="J16" i="12"/>
  <c r="M16" i="12"/>
  <c r="M9" i="12"/>
  <c r="M8" i="12" s="1"/>
  <c r="M39" i="12"/>
  <c r="L39" i="12"/>
  <c r="L9" i="12"/>
  <c r="L8" i="12" s="1"/>
  <c r="K16" i="12"/>
  <c r="L16" i="12"/>
  <c r="K46" i="12"/>
  <c r="K44" i="12"/>
  <c r="K43" i="12"/>
  <c r="J9" i="12"/>
  <c r="J8" i="12" s="1"/>
  <c r="J45" i="12"/>
  <c r="J41" i="12" s="1"/>
  <c r="K45" i="12" l="1"/>
  <c r="P7" i="3"/>
  <c r="O7" i="3"/>
  <c r="K41" i="12" l="1"/>
  <c r="J68" i="12" l="1"/>
  <c r="J39" i="12" s="1"/>
  <c r="K68" i="12" l="1"/>
  <c r="K39" i="12" s="1"/>
  <c r="M7" i="3" l="1"/>
  <c r="N7" i="3" l="1"/>
  <c r="G11" i="55" l="1"/>
  <c r="G13" i="55"/>
  <c r="G13" i="2" l="1"/>
  <c r="G11" i="2"/>
  <c r="G10" i="2"/>
  <c r="G14" i="2" s="1"/>
  <c r="E10" i="9" l="1"/>
  <c r="E8" i="9" s="1"/>
  <c r="D14" i="2"/>
  <c r="F9" i="1" l="1"/>
  <c r="E14" i="2"/>
  <c r="L7" i="3"/>
  <c r="J8" i="9" l="1"/>
  <c r="E9" i="1" l="1"/>
  <c r="C13" i="1"/>
  <c r="D13" i="1" l="1"/>
  <c r="D17" i="1" s="1"/>
  <c r="E13" i="1"/>
  <c r="F13" i="1"/>
  <c r="F17" i="1" s="1"/>
  <c r="C17" i="1" l="1"/>
  <c r="E17" i="1"/>
</calcChain>
</file>

<file path=xl/sharedStrings.xml><?xml version="1.0" encoding="utf-8"?>
<sst xmlns="http://schemas.openxmlformats.org/spreadsheetml/2006/main" count="365" uniqueCount="202">
  <si>
    <t>TT</t>
  </si>
  <si>
    <t>Nội dung</t>
  </si>
  <si>
    <t>Tổng số</t>
  </si>
  <si>
    <t>Nguồn vốn</t>
  </si>
  <si>
    <t>Kinh phí</t>
  </si>
  <si>
    <t>Khác</t>
  </si>
  <si>
    <t>Tổng cộng</t>
  </si>
  <si>
    <t>DỰ TOÁN KINH PHÍ DỰ ÁN</t>
  </si>
  <si>
    <t>Đơn vị: triệu đồng</t>
  </si>
  <si>
    <t>Đơn vị đo</t>
  </si>
  <si>
    <t>Số lượng</t>
  </si>
  <si>
    <t>Đơn giá</t>
  </si>
  <si>
    <t>Thành tiền</t>
  </si>
  <si>
    <t>Cộng:</t>
  </si>
  <si>
    <t>I</t>
  </si>
  <si>
    <t>II</t>
  </si>
  <si>
    <t>Vận chuyển lắp đặt</t>
  </si>
  <si>
    <t>Cộng</t>
  </si>
  <si>
    <t>Chi phí khác</t>
  </si>
  <si>
    <t>Chức danh</t>
  </si>
  <si>
    <t>Kỹ thuật viên, nhân viên hỗ trợ</t>
  </si>
  <si>
    <t>Thành viên</t>
  </si>
  <si>
    <t>Chi khác</t>
  </si>
  <si>
    <t>III</t>
  </si>
  <si>
    <t>Nội dung các khoản chi</t>
  </si>
  <si>
    <t>Nội dung công việc</t>
  </si>
  <si>
    <t>Chi trả dịch vụ thuê ngoài phục vụ hoạt động nghiên cứu</t>
  </si>
  <si>
    <t>Thiết bị, máy móc</t>
  </si>
  <si>
    <t>GIẢI TRÌNH CÁC KHOẢN CHI</t>
  </si>
  <si>
    <t>Tổng kinh phí</t>
  </si>
  <si>
    <t>Giai đoạn 1</t>
  </si>
  <si>
    <t>Giai đoạn 2</t>
  </si>
  <si>
    <t>Giai đoạn 3</t>
  </si>
  <si>
    <t>Ngoài Quỹ phát triển khoa học và công nghệ của Tập đoàn</t>
  </si>
  <si>
    <t xml:space="preserve">Trả công lao động </t>
  </si>
  <si>
    <t>Thuê chuyên gia</t>
  </si>
  <si>
    <t>Trong nước</t>
  </si>
  <si>
    <t>Ngoài ngước</t>
  </si>
  <si>
    <t>Xây dựng, sửa chữa nhỏ</t>
  </si>
  <si>
    <t>(*) Các căn cứ xây dựng dự toán: liệt kê các quyết định phê duyệt định mức, văn bản hướng dẫn, ...</t>
  </si>
  <si>
    <t>1) Quyết định số 118/QĐ-VNPT-HĐTV-NCPT ngày 26/08/2019 của Chủ tịch Hội đồng thành viên về việc ban hành Quy chế khoa học và công nghệ của Tập đoàn Bưu chính Viễn thông Việt Nam</t>
  </si>
  <si>
    <t>3) Quyết định số 45/QĐ-VNPT-HĐTV-KHĐT-NCPT ngày 16/04/2020 của Hội đồng thành viên về việc ban hành Khung định mức chi tiêu và sử dụng Quỹ phát triển khoa học công nghệ của Tập đoàn Bưu chính Viễn thông Việt Nam</t>
  </si>
  <si>
    <t>2) Quyết định số 119/QĐ-VNPT-HĐTV-NCPT ngày 26/08/2019 của Chủ tịch Hội đồng thành viên về việc ban hành Quy chế quản lý Quỹ phát triển khoa học và công nghệ của Tập đoàn Bưu chính Viễn thông Việt Nam</t>
  </si>
  <si>
    <t>Tổng số người</t>
  </si>
  <si>
    <t>Tổng số ngày công quy đổi</t>
  </si>
  <si>
    <t>Tổng kinh phí (triệu đồng)</t>
  </si>
  <si>
    <t>TỔNG HỢP DỰ TOÁN CÔNG LAO ĐỘNG TRỰC TIẾP</t>
  </si>
  <si>
    <t>Khoản 1a. Công lao động trực tiếp</t>
  </si>
  <si>
    <t>Chủ nhiệm dự án NCPT</t>
  </si>
  <si>
    <t>DỰ TOÁN CHI TIẾT CÔNG LAO ĐỘNG TRỰC TIẾP</t>
  </si>
  <si>
    <t>Tổng kinh phí
(Tc)</t>
  </si>
  <si>
    <t>IV</t>
  </si>
  <si>
    <t xml:space="preserve"> Tổng cộng</t>
  </si>
  <si>
    <t>Khoản 1b. Thuê chuyên gia</t>
  </si>
  <si>
    <t>Họ và tên, học hàm, học vị</t>
  </si>
  <si>
    <t>Quốc tịch</t>
  </si>
  <si>
    <t>Chuyên gia trong nước</t>
  </si>
  <si>
    <t>…</t>
  </si>
  <si>
    <t>Thuộc tổ chức</t>
  </si>
  <si>
    <t>Nội dung thực hiện</t>
  </si>
  <si>
    <t>Thời gian thực hiện quy đổi (tháng)</t>
  </si>
  <si>
    <t>Mức lương tháng theo hợp đồng</t>
  </si>
  <si>
    <t>Tổng</t>
  </si>
  <si>
    <t>Chuyên gia ngoài nước</t>
  </si>
  <si>
    <t>Khoản 2. Nguyên vật liệu, năng lượng</t>
  </si>
  <si>
    <t>Khoản 3. Thiết bị, máy móc</t>
  </si>
  <si>
    <t>…..........</t>
  </si>
  <si>
    <t>Thiết bị, máy móc  điều chuyển từ tổ chức khác đến</t>
  </si>
  <si>
    <t>Thuê thiết bị (ghi tên thiết bị, thời gian thuê)</t>
  </si>
  <si>
    <t>V</t>
  </si>
  <si>
    <t>Thiết bị công nghệ mua mới</t>
  </si>
  <si>
    <t>VI</t>
  </si>
  <si>
    <t>VII</t>
  </si>
  <si>
    <t>Bảo dưỡng, sửa chữa</t>
  </si>
  <si>
    <t>Khoản 4. Xây dựng, sửa chữa nhỏ</t>
  </si>
  <si>
    <r>
      <t>Chi phí xây dựng ...... m</t>
    </r>
    <r>
      <rPr>
        <vertAlign val="superscript"/>
        <sz val="10"/>
        <color rgb="FF000000"/>
        <rFont val="Times New Roman"/>
        <family val="1"/>
        <charset val="163"/>
      </rPr>
      <t>2</t>
    </r>
    <r>
      <rPr>
        <sz val="10"/>
        <color rgb="FF000000"/>
        <rFont val="Times New Roman"/>
        <family val="1"/>
        <charset val="163"/>
      </rPr>
      <t xml:space="preserve"> nhà xưởng, PTN</t>
    </r>
  </si>
  <si>
    <r>
      <t>Chi phí sửa chữa ...... m</t>
    </r>
    <r>
      <rPr>
        <vertAlign val="superscript"/>
        <sz val="10"/>
        <color rgb="FF000000"/>
        <rFont val="Times New Roman"/>
        <family val="1"/>
        <charset val="163"/>
      </rPr>
      <t>2</t>
    </r>
    <r>
      <rPr>
        <sz val="10"/>
        <color rgb="FF000000"/>
        <rFont val="Times New Roman"/>
        <family val="1"/>
        <charset val="163"/>
      </rPr>
      <t xml:space="preserve"> nhà xưởng, PTN</t>
    </r>
  </si>
  <si>
    <t>Chi phí lắp đặt hệ thống điện, nước</t>
  </si>
  <si>
    <t>Khoản 5. Chi khác</t>
  </si>
  <si>
    <t>Đoàn ra (nước đến, số người, số ngày, số lần,...)</t>
  </si>
  <si>
    <t xml:space="preserve">Đoàn vào (số người, số ngày, số lần...) </t>
  </si>
  <si>
    <t>Số lượng tiêu thụ/
Năm</t>
  </si>
  <si>
    <t>Công suất tiêu thụ</t>
  </si>
  <si>
    <t>Đơn vị: đồng</t>
  </si>
  <si>
    <r>
      <t>Thiết bị hiện có của tổ chức chủ trì tham gia thực hiện dự án</t>
    </r>
    <r>
      <rPr>
        <b/>
        <vertAlign val="superscript"/>
        <sz val="10"/>
        <rFont val="Times New Roman"/>
        <family val="1"/>
      </rPr>
      <t>5</t>
    </r>
  </si>
  <si>
    <r>
      <t>Khấu hao thiết bị</t>
    </r>
    <r>
      <rPr>
        <b/>
        <vertAlign val="superscript"/>
        <sz val="10"/>
        <rFont val="Times New Roman"/>
        <family val="1"/>
      </rPr>
      <t>6</t>
    </r>
  </si>
  <si>
    <r>
      <rPr>
        <vertAlign val="superscript"/>
        <sz val="10"/>
        <rFont val="Times New Roman"/>
        <family val="1"/>
      </rPr>
      <t>5</t>
    </r>
    <r>
      <rPr>
        <sz val="10"/>
        <rFont val="Times New Roman"/>
        <family val="1"/>
      </rPr>
      <t xml:space="preserve"> Chỉ ghi tên thiết bị và giá trị còn lại, không cộng vào tổng kinh phí.</t>
    </r>
  </si>
  <si>
    <r>
      <rPr>
        <vertAlign val="superscript"/>
        <sz val="10"/>
        <rFont val="Times New Roman"/>
        <family val="1"/>
      </rPr>
      <t>6</t>
    </r>
    <r>
      <rPr>
        <sz val="10"/>
        <rFont val="Times New Roman"/>
        <family val="1"/>
      </rPr>
      <t xml:space="preserve"> Chỉ khai mục này khi  cơ quan chủ trì là doanh nghiệp.</t>
    </r>
  </si>
  <si>
    <t>VAT</t>
  </si>
  <si>
    <t>Thiết bị phần cứng</t>
  </si>
  <si>
    <t>Phần mềm</t>
  </si>
  <si>
    <r>
      <rPr>
        <b/>
        <i/>
        <u/>
        <sz val="10"/>
        <color theme="1"/>
        <rFont val="Times New Roman"/>
        <family val="1"/>
      </rPr>
      <t>Ghi chú:</t>
    </r>
    <r>
      <rPr>
        <i/>
        <sz val="10"/>
        <color theme="1"/>
        <rFont val="Times New Roman"/>
        <family val="1"/>
      </rPr>
      <t xml:space="preserve"> </t>
    </r>
  </si>
  <si>
    <t>a</t>
  </si>
  <si>
    <t>b</t>
  </si>
  <si>
    <t>a.</t>
  </si>
  <si>
    <t>Chủ tịch hội đồng</t>
  </si>
  <si>
    <t>Phó chủ tịch hội đồng</t>
  </si>
  <si>
    <t>Ủy viên hội đồng</t>
  </si>
  <si>
    <t>Thư ký hành chính</t>
  </si>
  <si>
    <t>Đại biểu tham dự</t>
  </si>
  <si>
    <t>b.</t>
  </si>
  <si>
    <t>Chi nhận xét, đánh giá</t>
  </si>
  <si>
    <t>Nhận xét của Ủy viên hội đồng</t>
  </si>
  <si>
    <t>Nhận xét của Ủy viên phản biện</t>
  </si>
  <si>
    <t>Chi họp hội đồng</t>
  </si>
  <si>
    <t>Tổ trưởng</t>
  </si>
  <si>
    <t>c.</t>
  </si>
  <si>
    <t>d.</t>
  </si>
  <si>
    <t>Chủ trì hội thảo</t>
  </si>
  <si>
    <t>Thư ký hội thảo</t>
  </si>
  <si>
    <t>Báo cáo viên</t>
  </si>
  <si>
    <t>Thành viên tham dự</t>
  </si>
  <si>
    <t>e.</t>
  </si>
  <si>
    <t>Nước uống, hoa quả, bánh kẹo…</t>
  </si>
  <si>
    <t>f.</t>
  </si>
  <si>
    <t>Văn phòng phẩm, tài liệu</t>
  </si>
  <si>
    <t>Dịch tài liệu (định mức chi theo quy định hiện hành của Tập đoàn)</t>
  </si>
  <si>
    <r>
      <rPr>
        <b/>
        <sz val="10"/>
        <color theme="1"/>
        <rFont val="Times New Roman"/>
        <family val="1"/>
      </rPr>
      <t xml:space="preserve">Hợp tác quốc tế </t>
    </r>
    <r>
      <rPr>
        <sz val="10"/>
        <color theme="1"/>
        <rFont val="Times New Roman"/>
        <family val="1"/>
      </rPr>
      <t>(định mức chi theo quy định hiện hành của Tập đoàn)</t>
    </r>
  </si>
  <si>
    <r>
      <rPr>
        <b/>
        <sz val="10"/>
        <color theme="1"/>
        <rFont val="Times New Roman"/>
        <family val="1"/>
      </rPr>
      <t>Chi phí quản lý dự án</t>
    </r>
    <r>
      <rPr>
        <sz val="10"/>
        <color theme="1"/>
        <rFont val="Times New Roman"/>
        <family val="1"/>
      </rPr>
      <t xml:space="preserve"> (định mức chi theo quy định hiện hành của Tập đoàn) </t>
    </r>
  </si>
  <si>
    <t>Nguyên, vật liệu, năng lượng</t>
  </si>
  <si>
    <t>Hội thảo 1</t>
  </si>
  <si>
    <t>Hội thảo 2</t>
  </si>
  <si>
    <t>c</t>
  </si>
  <si>
    <t>*</t>
  </si>
  <si>
    <t>Đã tính chiết khấu 40% so với biểu giá của IDC</t>
  </si>
  <si>
    <t>PHỤ LỤC</t>
  </si>
  <si>
    <t>TVC</t>
  </si>
  <si>
    <t>7 = 4 x 5 x 6</t>
  </si>
  <si>
    <t>CNNV</t>
  </si>
  <si>
    <t>……….</t>
  </si>
  <si>
    <t>Xây dựng thuyết minh nhiệm vụ KH&amp;CN</t>
  </si>
  <si>
    <t>Chức danh nghiên cứu</t>
  </si>
  <si>
    <t>Tổng số người thực hiện</t>
  </si>
  <si>
    <t>Tiền công theo ngày (Tcn)</t>
  </si>
  <si>
    <t>Số ngày công quy đổi (Snc)</t>
  </si>
  <si>
    <t>Quỹ phát triển khoa học và Công nghệ của Tổng công ty</t>
  </si>
  <si>
    <t>Ngoài quỹ phảt triển khoa học và Công nghệ của Tổng công ty</t>
  </si>
  <si>
    <t>TKKH</t>
  </si>
  <si>
    <t>A</t>
  </si>
  <si>
    <t>B</t>
  </si>
  <si>
    <t>Đơn vị: Triệu đồng</t>
  </si>
  <si>
    <t>Thành viên chính</t>
  </si>
  <si>
    <t>Chi tư vấn đánh giá nghiệm thu nhiệm vụ KHCN cấp Tổng công ty</t>
  </si>
  <si>
    <t>Chi tư vấn đánh giá nghiệm thu nhiệm vụ KHCN cấp cơ sở</t>
  </si>
  <si>
    <t>Chi tư vấn tuyển chọn, tổ chức cá nhân chủ trì thực hiện nhiệm vụ KHCN</t>
  </si>
  <si>
    <t>Chi thẩm định nội dung, tài chính của nhiệm vụ KHCN</t>
  </si>
  <si>
    <r>
      <rPr>
        <b/>
        <sz val="10"/>
        <color theme="1"/>
        <rFont val="Times New Roman"/>
        <family val="1"/>
      </rPr>
      <t>Chi điều tra, khảo sát thu thập số liệu</t>
    </r>
    <r>
      <rPr>
        <sz val="10"/>
        <color theme="1"/>
        <rFont val="Times New Roman"/>
        <family val="1"/>
      </rPr>
      <t xml:space="preserve"> (định mức chi theo quy định hiện hành của Tập đoàn)</t>
    </r>
  </si>
  <si>
    <t>Quỹ Phát triển khoa học và công nghệ của Tổng công ty</t>
  </si>
  <si>
    <t>Ngoài Quỹ phát triển khoa học và công nghệ của Tổng công ty</t>
  </si>
  <si>
    <t>Ngoài Quỹ Phát triển khoa học và công nghệ của Tổng công ty</t>
  </si>
  <si>
    <t>Ủy viên phản biện</t>
  </si>
  <si>
    <t>Photo, ấn loát tài liệu</t>
  </si>
  <si>
    <t>Văn phòng phẩm</t>
  </si>
  <si>
    <t xml:space="preserve"> Thư ký khoa học</t>
  </si>
  <si>
    <t>Thành viên thực hiện</t>
  </si>
  <si>
    <t>Thu thập dữ liệu</t>
  </si>
  <si>
    <t>Tiền xử lý dữ liệu</t>
  </si>
  <si>
    <t>Cài đặt hệ thống</t>
  </si>
  <si>
    <t>Xây dựng tài liệu hướng dẫn cài đặt</t>
  </si>
  <si>
    <t>Xây dựng tài liệu hướng dẫn vận hành</t>
  </si>
  <si>
    <t>Xây dựng tài liệu hướng dẫn sử dụng</t>
  </si>
  <si>
    <t>Báo cáo tổng hợp kết quả thực hiện nhiệm vụ KHCN</t>
  </si>
  <si>
    <t>Báo cáo tóm tắt kết quả thực hiện nhiệm vụ KHCN</t>
  </si>
  <si>
    <t>Chức danh thực hiện nhiệm vụ KHCN</t>
  </si>
  <si>
    <t xml:space="preserve">Cấp độ của Nhiệm vụ KHCN </t>
  </si>
  <si>
    <t>Hệ số tiền công theo tháng (H)</t>
  </si>
  <si>
    <t>Mức lương cơ sở theo quy định (Lcs)</t>
  </si>
  <si>
    <t>Số ngày công thực hiện trong tháng theo quy định</t>
  </si>
  <si>
    <t>Chủ nhiệm nhiệm vụ KHCN</t>
  </si>
  <si>
    <t>TCT</t>
  </si>
  <si>
    <t>Thành viên thực hiện chính, Thư ký Khoa học</t>
  </si>
  <si>
    <t>Thành viên tham gia thực hiện</t>
  </si>
  <si>
    <r>
      <t xml:space="preserve">Dự toán tiền công của chức danh (Tcn)
</t>
    </r>
    <r>
      <rPr>
        <i/>
        <sz val="12"/>
        <color rgb="FF000000"/>
        <rFont val="Times New Roman"/>
        <family val="1"/>
      </rPr>
      <t>(Tcn=Lcs x H/22)</t>
    </r>
  </si>
  <si>
    <t>ĐƠN GIÁ NHÂN CÔNG THỰC HIỆN</t>
  </si>
  <si>
    <t>Nội dung nghiên cứu</t>
  </si>
  <si>
    <t>Nội dung 7: Thử nghiệm hệ thống</t>
  </si>
  <si>
    <t>Nội dung 8: Xây dựng tài liệu sản phẩm cho hệ thống</t>
  </si>
  <si>
    <t xml:space="preserve">Nội dung 9: Báo cáo kết quả thực hiện nhiệm vụ khoa học công nghệ dự án nghiên cứu phát triển </t>
  </si>
  <si>
    <t>Xây dựng module phân đoạn video thành hình ảnh</t>
  </si>
  <si>
    <t>Kỹ thuật phân đoạn video thành hình ảnh</t>
  </si>
  <si>
    <t>Deep Learning và các thư viện trong xử lý ảnh</t>
  </si>
  <si>
    <t>Nội dung 4: Nghiên cứu ứng dụng Trí tuệ nhân tạo (Artificial Intelligence) trong computer vision</t>
  </si>
  <si>
    <t>Nghiên cứu thuật toán Multiple Instance Learning và ứng dụng</t>
  </si>
  <si>
    <t>Nghiên cứu mô hình mạng Bidirectional Long Short-Term Memory (BLSTM) neural networks và một số ứng dụng</t>
  </si>
  <si>
    <t>Nghiên cứu mạng 3D convolutional neural network và ứng dụng trong phân loại video</t>
  </si>
  <si>
    <t>Nội dung 6: Thiết kế hệ thống Generation Football Highlights</t>
  </si>
  <si>
    <t>Xây dựng module phát hiện và phân loại sự kiện bóng đá</t>
  </si>
  <si>
    <t>Xây dựng module tạo video highlight từ các sự kiện bóng đá</t>
  </si>
  <si>
    <t>Xây dựng platform Generation Football Highlights</t>
  </si>
  <si>
    <t>Nội dung 3: Nghiên cứu xu hướng công nghệ, và ứng dụng của video summarization</t>
  </si>
  <si>
    <t>Phân loại tóm tắt video</t>
  </si>
  <si>
    <t>Phương pháp tóm tắt video</t>
  </si>
  <si>
    <t>Sự cần thiết và ứng dụng của tóm tắt video</t>
  </si>
  <si>
    <t>Nội dung 2:  Khảo sát thị trường xem highlights thể thao và tiềm năng đối với dịch vụ MyTV</t>
  </si>
  <si>
    <t>Huấn luyện mô hình</t>
  </si>
  <si>
    <t>Tổng hợp và đánh giá kết quả thử nghiệm</t>
  </si>
  <si>
    <t>Nghiên cứu phương án phát triển dịch vụ highlights bóng đá trên MyTV</t>
  </si>
  <si>
    <t>Khảo sát view highlights bóng đá của một số kênh youtube</t>
  </si>
  <si>
    <t>Đặc điểm của loại hình video highlights bóng đá</t>
  </si>
  <si>
    <t>Tổng quan về dịch vụ MyTV và tiềm năng phát triển dịch vụ highlights bóng đá</t>
  </si>
  <si>
    <t>Nội dung 5: Nghiên cứu lựa chọn công nghệ cho mô hình tự động tạo video highlights bóng đá</t>
  </si>
  <si>
    <t>Chi quản lý chung dự án của đơn vị chủ trì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</si>
</sst>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 _₫_-;\-* #,##0.00\ _₫_-;_-* &quot;-&quot;??\ _₫_-;_-@_-"/>
    <numFmt numFmtId="165" formatCode="_-* #,##0\ _₫_-;\-* #,##0\ _₫_-;_-* &quot;-&quot;??\ _₫_-;_-@_-"/>
    <numFmt numFmtId="166" formatCode="#,##0_ ;\-#,##0\ "/>
    <numFmt numFmtId="167" formatCode="#,##0.00;[Red]#,##0.00"/>
  </numFmts>
  <fonts count="49" x14ac:knownFonts="1">
    <font>
      <sz val="11"/>
      <color theme="1"/>
      <name val="Calibri"/>
      <family val="2"/>
      <charset val="163"/>
      <scheme val="minor"/>
    </font>
    <font>
      <sz val="11"/>
      <color theme="1"/>
      <name val="Calibri"/>
      <family val="2"/>
      <charset val="163"/>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b/>
      <sz val="12"/>
      <color theme="1"/>
      <name val="Times New Roman"/>
      <family val="1"/>
    </font>
    <font>
      <b/>
      <sz val="10"/>
      <color rgb="FF000000"/>
      <name val="Times New Roman"/>
      <family val="1"/>
    </font>
    <font>
      <sz val="10"/>
      <color rgb="FF000000"/>
      <name val="Times New Roman"/>
      <family val="1"/>
    </font>
    <font>
      <b/>
      <sz val="10"/>
      <color rgb="FFFF0000"/>
      <name val="Times New Roman"/>
      <family val="1"/>
    </font>
    <font>
      <i/>
      <sz val="10"/>
      <color rgb="FF000000"/>
      <name val="Times New Roman"/>
      <family val="1"/>
    </font>
    <font>
      <b/>
      <sz val="14"/>
      <color theme="1"/>
      <name val="Times New Roman"/>
      <family val="1"/>
    </font>
    <font>
      <i/>
      <sz val="10"/>
      <color theme="1"/>
      <name val="Times New Roman"/>
      <family val="1"/>
    </font>
    <font>
      <b/>
      <sz val="10"/>
      <color theme="1"/>
      <name val="Times New Roman"/>
      <family val="1"/>
    </font>
    <font>
      <b/>
      <i/>
      <sz val="10"/>
      <color theme="1"/>
      <name val="Times New Roman"/>
      <family val="1"/>
    </font>
    <font>
      <sz val="10"/>
      <color rgb="FFFF0000"/>
      <name val="Times New Roman"/>
      <family val="1"/>
    </font>
    <font>
      <sz val="12"/>
      <name val="Times New Roman"/>
      <family val="1"/>
    </font>
    <font>
      <sz val="12"/>
      <name val=".VnArial"/>
      <family val="2"/>
    </font>
    <font>
      <sz val="12"/>
      <color rgb="FFFF0000"/>
      <name val="Times New Roman"/>
      <family val="1"/>
    </font>
    <font>
      <sz val="10"/>
      <name val="Times New Roman"/>
      <family val="1"/>
    </font>
    <font>
      <b/>
      <sz val="12"/>
      <name val="Times New Roman"/>
      <family val="1"/>
    </font>
    <font>
      <b/>
      <i/>
      <u/>
      <sz val="10"/>
      <color theme="1"/>
      <name val="Times New Roman"/>
      <family val="1"/>
    </font>
    <font>
      <b/>
      <sz val="10"/>
      <name val="Times New Roman"/>
      <family val="1"/>
    </font>
    <font>
      <sz val="8"/>
      <name val="Calibri"/>
      <family val="2"/>
      <charset val="163"/>
      <scheme val="minor"/>
    </font>
    <font>
      <sz val="10"/>
      <color rgb="FF000000"/>
      <name val="Times New Roman"/>
      <family val="1"/>
      <charset val="163"/>
    </font>
    <font>
      <b/>
      <sz val="10"/>
      <color rgb="FF000000"/>
      <name val="Times New Roman"/>
      <family val="1"/>
      <charset val="163"/>
    </font>
    <font>
      <b/>
      <sz val="12"/>
      <color theme="1"/>
      <name val="Times New Roman"/>
      <family val="1"/>
      <charset val="163"/>
    </font>
    <font>
      <sz val="10"/>
      <name val="Times New Roman"/>
      <family val="1"/>
      <charset val="163"/>
    </font>
    <font>
      <b/>
      <i/>
      <sz val="10"/>
      <name val="Times New Roman"/>
      <family val="1"/>
      <charset val="163"/>
    </font>
    <font>
      <i/>
      <sz val="10"/>
      <color theme="1"/>
      <name val="Times New Roman"/>
      <family val="1"/>
      <charset val="163"/>
    </font>
    <font>
      <i/>
      <sz val="10"/>
      <color rgb="FFFF0000"/>
      <name val="Times New Roman"/>
      <family val="1"/>
      <charset val="163"/>
    </font>
    <font>
      <sz val="12"/>
      <color rgb="FF000000"/>
      <name val="Times New Roman"/>
      <family val="1"/>
      <charset val="163"/>
    </font>
    <font>
      <sz val="12"/>
      <name val="Times New Roman"/>
      <family val="1"/>
      <charset val="163"/>
    </font>
    <font>
      <b/>
      <sz val="10"/>
      <color theme="1"/>
      <name val="Times New Roman"/>
      <family val="1"/>
      <charset val="163"/>
    </font>
    <font>
      <b/>
      <i/>
      <sz val="10"/>
      <color rgb="FF000000"/>
      <name val="Times New Roman"/>
      <family val="1"/>
      <charset val="163"/>
    </font>
    <font>
      <sz val="10"/>
      <color theme="1"/>
      <name val="Times New Roman"/>
      <family val="1"/>
      <charset val="163"/>
    </font>
    <font>
      <vertAlign val="superscript"/>
      <sz val="10"/>
      <color rgb="FF000000"/>
      <name val="Times New Roman"/>
      <family val="1"/>
      <charset val="163"/>
    </font>
    <font>
      <b/>
      <sz val="10"/>
      <name val="Times New Roman"/>
      <family val="1"/>
      <charset val="163"/>
    </font>
    <font>
      <i/>
      <sz val="10"/>
      <name val="Times New Roman"/>
      <family val="1"/>
    </font>
    <font>
      <b/>
      <vertAlign val="superscript"/>
      <sz val="10"/>
      <name val="Times New Roman"/>
      <family val="1"/>
    </font>
    <font>
      <b/>
      <i/>
      <sz val="10"/>
      <name val="Times New Roman"/>
      <family val="1"/>
    </font>
    <font>
      <vertAlign val="superscript"/>
      <sz val="10"/>
      <name val="Times New Roman"/>
      <family val="1"/>
    </font>
    <font>
      <b/>
      <sz val="12"/>
      <name val="Times New Roman"/>
      <family val="1"/>
      <charset val="163"/>
    </font>
    <font>
      <b/>
      <sz val="16"/>
      <color theme="1"/>
      <name val="Times New Roman"/>
      <family val="1"/>
    </font>
    <font>
      <i/>
      <sz val="10"/>
      <color rgb="FFFF0000"/>
      <name val="Times New Roman"/>
      <family val="1"/>
    </font>
    <font>
      <i/>
      <sz val="12"/>
      <color theme="1"/>
      <name val="Times New Roman"/>
      <family val="1"/>
    </font>
    <font>
      <i/>
      <sz val="10"/>
      <color theme="0"/>
      <name val="Times New Roman"/>
      <family val="1"/>
    </font>
    <font>
      <b/>
      <i/>
      <sz val="10"/>
      <color rgb="FFFF0000"/>
      <name val="Times New Roman"/>
      <family val="1"/>
    </font>
    <font>
      <i/>
      <sz val="12"/>
      <color rgb="FF000000"/>
      <name val="Times New Roman"/>
      <family val="1"/>
    </font>
  </fonts>
  <fills count="12">
    <fill>
      <patternFill patternType="none"/>
    </fill>
    <fill>
      <patternFill patternType="gray125"/>
    </fill>
    <fill>
      <patternFill patternType="solid">
        <fgColor rgb="FF66FF66"/>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43" fontId="17" fillId="0" borderId="0" applyFont="0" applyFill="0" applyBorder="0" applyAlignment="0" applyProtection="0"/>
    <xf numFmtId="0" fontId="1" fillId="0" borderId="0"/>
    <xf numFmtId="164" fontId="1" fillId="0" borderId="0" applyFont="0" applyFill="0" applyBorder="0" applyAlignment="0" applyProtection="0"/>
  </cellStyleXfs>
  <cellXfs count="349">
    <xf numFmtId="0" fontId="0" fillId="0" borderId="0" xfId="0"/>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6" fillId="0" borderId="0" xfId="0" applyFont="1" applyAlignment="1">
      <alignment vertical="center"/>
    </xf>
    <xf numFmtId="0" fontId="3" fillId="0" borderId="0" xfId="0" applyFont="1" applyAlignment="1">
      <alignment vertical="center"/>
    </xf>
    <xf numFmtId="164" fontId="5" fillId="0" borderId="1" xfId="1" applyFont="1" applyBorder="1" applyAlignment="1">
      <alignment horizontal="center" vertical="center" wrapText="1"/>
    </xf>
    <xf numFmtId="0" fontId="3" fillId="2" borderId="0" xfId="0" applyFont="1" applyFill="1" applyAlignment="1">
      <alignment vertical="center"/>
    </xf>
    <xf numFmtId="164" fontId="4" fillId="0" borderId="1" xfId="1" applyFont="1" applyBorder="1" applyAlignment="1">
      <alignment horizontal="center" vertical="center" wrapText="1"/>
    </xf>
    <xf numFmtId="0" fontId="8" fillId="2" borderId="1" xfId="0" applyFont="1" applyFill="1" applyBorder="1" applyAlignment="1">
      <alignment horizontal="center" vertical="center" wrapText="1"/>
    </xf>
    <xf numFmtId="0" fontId="2" fillId="0" borderId="0" xfId="0" applyFont="1" applyAlignment="1">
      <alignment vertical="center" wrapText="1"/>
    </xf>
    <xf numFmtId="0" fontId="8" fillId="2" borderId="1" xfId="0" applyFont="1" applyFill="1" applyBorder="1" applyAlignment="1">
      <alignment horizontal="justify" vertical="center" wrapText="1"/>
    </xf>
    <xf numFmtId="0" fontId="3" fillId="0" borderId="0" xfId="0" applyFont="1" applyAlignment="1">
      <alignment vertical="center" wrapText="1"/>
    </xf>
    <xf numFmtId="0" fontId="9" fillId="0" borderId="0" xfId="0" applyFont="1" applyAlignment="1">
      <alignment vertical="center" wrapText="1"/>
    </xf>
    <xf numFmtId="164" fontId="8" fillId="0" borderId="1" xfId="1" applyFont="1" applyBorder="1" applyAlignment="1">
      <alignment horizontal="center" vertical="center" wrapText="1"/>
    </xf>
    <xf numFmtId="0" fontId="9" fillId="0" borderId="0" xfId="0" applyFont="1" applyAlignment="1">
      <alignment horizontal="center" vertical="center"/>
    </xf>
    <xf numFmtId="164" fontId="8" fillId="2" borderId="1" xfId="1" applyFont="1" applyFill="1" applyBorder="1" applyAlignment="1">
      <alignment horizontal="center" vertical="center" wrapText="1"/>
    </xf>
    <xf numFmtId="164" fontId="7" fillId="2" borderId="1" xfId="1" applyFont="1" applyFill="1" applyBorder="1" applyAlignment="1">
      <alignment horizontal="center" vertical="center" wrapText="1"/>
    </xf>
    <xf numFmtId="164" fontId="8" fillId="0" borderId="1" xfId="1" applyFont="1" applyBorder="1" applyAlignment="1">
      <alignment vertical="center" wrapText="1"/>
    </xf>
    <xf numFmtId="164" fontId="8" fillId="2" borderId="1" xfId="1" applyFont="1" applyFill="1" applyBorder="1" applyAlignment="1">
      <alignment vertical="center" wrapText="1"/>
    </xf>
    <xf numFmtId="164" fontId="7" fillId="0" borderId="1" xfId="1" applyFont="1" applyBorder="1" applyAlignment="1">
      <alignment vertical="center" wrapText="1"/>
    </xf>
    <xf numFmtId="0" fontId="13" fillId="0" borderId="0" xfId="0" applyFont="1" applyAlignment="1">
      <alignment vertical="center"/>
    </xf>
    <xf numFmtId="164" fontId="7" fillId="3" borderId="1" xfId="1" applyFont="1" applyFill="1" applyBorder="1" applyAlignment="1">
      <alignment vertical="center" wrapText="1"/>
    </xf>
    <xf numFmtId="0" fontId="13" fillId="3" borderId="0" xfId="0" applyFont="1" applyFill="1" applyAlignment="1">
      <alignment vertical="center"/>
    </xf>
    <xf numFmtId="0" fontId="9" fillId="0" borderId="1" xfId="0" applyFont="1" applyBorder="1" applyAlignment="1">
      <alignment vertical="center" wrapText="1"/>
    </xf>
    <xf numFmtId="0" fontId="8" fillId="3" borderId="1" xfId="0" applyFont="1" applyFill="1" applyBorder="1" applyAlignment="1">
      <alignment vertical="center" wrapText="1"/>
    </xf>
    <xf numFmtId="165" fontId="8" fillId="3" borderId="1" xfId="1" applyNumberFormat="1" applyFont="1" applyFill="1" applyBorder="1" applyAlignment="1">
      <alignment horizontal="center" vertical="center" wrapText="1"/>
    </xf>
    <xf numFmtId="0" fontId="3" fillId="3" borderId="0" xfId="0" applyFont="1" applyFill="1" applyAlignment="1">
      <alignment vertical="center" wrapText="1"/>
    </xf>
    <xf numFmtId="164" fontId="2" fillId="0" borderId="0" xfId="0" applyNumberFormat="1"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9" fillId="3" borderId="0" xfId="0" applyFont="1" applyFill="1" applyAlignment="1">
      <alignment horizontal="center" vertical="center"/>
    </xf>
    <xf numFmtId="0" fontId="18" fillId="0" borderId="0" xfId="0" applyFont="1" applyAlignment="1">
      <alignment horizontal="center" vertical="center"/>
    </xf>
    <xf numFmtId="164" fontId="3" fillId="0" borderId="0" xfId="0" applyNumberFormat="1" applyFont="1" applyAlignment="1">
      <alignment vertical="center"/>
    </xf>
    <xf numFmtId="0" fontId="8" fillId="0" borderId="1" xfId="0" quotePrefix="1" applyFont="1" applyBorder="1" applyAlignment="1">
      <alignment horizontal="justify" vertical="center" wrapText="1"/>
    </xf>
    <xf numFmtId="0" fontId="8" fillId="2" borderId="1" xfId="0" quotePrefix="1" applyFont="1" applyFill="1" applyBorder="1" applyAlignment="1">
      <alignment horizontal="justify" vertical="center" wrapText="1"/>
    </xf>
    <xf numFmtId="164" fontId="3" fillId="2" borderId="0" xfId="0" applyNumberFormat="1" applyFont="1" applyFill="1" applyAlignment="1">
      <alignment vertical="center"/>
    </xf>
    <xf numFmtId="9" fontId="8" fillId="0" borderId="1" xfId="1" applyNumberFormat="1" applyFont="1" applyBorder="1" applyAlignment="1">
      <alignment horizontal="center" vertical="center" wrapText="1"/>
    </xf>
    <xf numFmtId="164" fontId="3" fillId="0" borderId="0" xfId="1" applyFont="1" applyAlignment="1">
      <alignment vertical="center"/>
    </xf>
    <xf numFmtId="164" fontId="3" fillId="0" borderId="0" xfId="0" applyNumberFormat="1" applyFont="1" applyAlignment="1">
      <alignment vertical="center" wrapText="1"/>
    </xf>
    <xf numFmtId="0" fontId="3" fillId="0" borderId="1" xfId="0" applyFont="1" applyBorder="1" applyAlignment="1">
      <alignment horizontal="center" vertical="center" wrapText="1"/>
    </xf>
    <xf numFmtId="164" fontId="2" fillId="0" borderId="0" xfId="1" applyFont="1" applyAlignment="1">
      <alignment horizontal="right" vertical="center"/>
    </xf>
    <xf numFmtId="0" fontId="15" fillId="0" borderId="0" xfId="0" applyFont="1" applyAlignment="1">
      <alignment vertical="center" wrapText="1"/>
    </xf>
    <xf numFmtId="0" fontId="12" fillId="0" borderId="0" xfId="0" applyFont="1" applyAlignment="1">
      <alignment vertical="center" wrapText="1"/>
    </xf>
    <xf numFmtId="0" fontId="22" fillId="0" borderId="1" xfId="0" applyFont="1" applyBorder="1" applyAlignment="1">
      <alignment horizontal="center" vertical="center" wrapText="1"/>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165" fontId="9" fillId="0" borderId="1" xfId="1" applyNumberFormat="1" applyFont="1" applyBorder="1" applyAlignment="1">
      <alignment horizontal="center" vertical="center" wrapText="1"/>
    </xf>
    <xf numFmtId="0" fontId="24" fillId="0" borderId="1" xfId="0" applyFont="1" applyBorder="1" applyAlignment="1">
      <alignment horizontal="center" vertical="center" wrapText="1"/>
    </xf>
    <xf numFmtId="164" fontId="15" fillId="3" borderId="0" xfId="1" applyFont="1" applyFill="1" applyAlignment="1">
      <alignment vertical="center"/>
    </xf>
    <xf numFmtId="0" fontId="9" fillId="0" borderId="1" xfId="0" applyFont="1" applyBorder="1" applyAlignment="1">
      <alignment horizontal="left" vertical="center" wrapText="1"/>
    </xf>
    <xf numFmtId="0" fontId="9" fillId="0" borderId="0" xfId="0" applyFont="1" applyAlignment="1">
      <alignment horizontal="left" vertical="center" wrapText="1"/>
    </xf>
    <xf numFmtId="0" fontId="28" fillId="0" borderId="0" xfId="0" applyFont="1" applyAlignment="1">
      <alignment vertical="center" wrapText="1"/>
    </xf>
    <xf numFmtId="165" fontId="28" fillId="0" borderId="1" xfId="1" applyNumberFormat="1" applyFont="1" applyBorder="1" applyAlignment="1">
      <alignment horizontal="center" vertical="center" wrapText="1"/>
    </xf>
    <xf numFmtId="0" fontId="29" fillId="0" borderId="0" xfId="0" applyFont="1" applyAlignment="1">
      <alignment vertical="center" wrapText="1"/>
    </xf>
    <xf numFmtId="165" fontId="30" fillId="0" borderId="1" xfId="1" applyNumberFormat="1" applyFont="1" applyBorder="1" applyAlignment="1">
      <alignment horizontal="center" vertical="center" wrapText="1"/>
    </xf>
    <xf numFmtId="166" fontId="5"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6" fontId="4" fillId="0" borderId="1" xfId="1" applyNumberFormat="1" applyFont="1" applyBorder="1" applyAlignment="1">
      <alignment horizontal="center" vertical="center" wrapText="1"/>
    </xf>
    <xf numFmtId="0" fontId="26" fillId="0" borderId="0" xfId="0" applyFont="1" applyAlignment="1">
      <alignment vertical="center"/>
    </xf>
    <xf numFmtId="0" fontId="25" fillId="0" borderId="1" xfId="0" applyFont="1" applyBorder="1" applyAlignment="1">
      <alignment horizontal="center" vertical="center" wrapText="1"/>
    </xf>
    <xf numFmtId="0" fontId="33" fillId="0" borderId="0" xfId="0" applyFont="1" applyAlignment="1">
      <alignment vertical="center"/>
    </xf>
    <xf numFmtId="164" fontId="25" fillId="0" borderId="1" xfId="1" applyFont="1" applyBorder="1" applyAlignment="1">
      <alignment horizontal="center" vertical="center" wrapText="1"/>
    </xf>
    <xf numFmtId="164" fontId="33" fillId="0" borderId="0" xfId="0" applyNumberFormat="1" applyFont="1" applyAlignment="1">
      <alignment vertical="center"/>
    </xf>
    <xf numFmtId="0" fontId="25" fillId="0" borderId="1" xfId="0" quotePrefix="1" applyFont="1" applyBorder="1" applyAlignment="1">
      <alignment horizontal="center" vertical="center" wrapText="1"/>
    </xf>
    <xf numFmtId="0" fontId="24" fillId="0" borderId="1" xfId="0" applyFont="1" applyBorder="1" applyAlignment="1">
      <alignment horizontal="justify" vertical="center" wrapText="1"/>
    </xf>
    <xf numFmtId="0" fontId="35"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8" fillId="0" borderId="1" xfId="0" quotePrefix="1" applyFont="1" applyBorder="1" applyAlignment="1">
      <alignment horizontal="center" vertical="center" wrapText="1"/>
    </xf>
    <xf numFmtId="0" fontId="8" fillId="2" borderId="1" xfId="0" quotePrefix="1" applyFont="1" applyFill="1" applyBorder="1" applyAlignment="1">
      <alignment horizontal="center" vertical="center" wrapText="1"/>
    </xf>
    <xf numFmtId="0" fontId="3" fillId="0" borderId="0" xfId="0" applyFont="1" applyAlignment="1">
      <alignment horizontal="center" vertical="center"/>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2" fontId="6" fillId="0" borderId="0" xfId="0" applyNumberFormat="1" applyFont="1" applyAlignment="1">
      <alignment vertical="center"/>
    </xf>
    <xf numFmtId="2" fontId="2" fillId="0" borderId="0" xfId="0" applyNumberFormat="1" applyFont="1" applyAlignment="1">
      <alignment vertical="center"/>
    </xf>
    <xf numFmtId="2" fontId="8"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2" fontId="8" fillId="2" borderId="1" xfId="0" applyNumberFormat="1" applyFont="1" applyFill="1" applyBorder="1" applyAlignment="1">
      <alignment horizontal="center" vertical="center" wrapText="1"/>
    </xf>
    <xf numFmtId="2" fontId="3" fillId="0" borderId="0" xfId="0" applyNumberFormat="1" applyFont="1" applyAlignment="1">
      <alignment vertical="center"/>
    </xf>
    <xf numFmtId="0" fontId="37"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164" fontId="37" fillId="0" borderId="1" xfId="1" applyFont="1" applyBorder="1" applyAlignment="1">
      <alignment horizontal="center" vertical="center" wrapText="1"/>
    </xf>
    <xf numFmtId="0" fontId="37" fillId="0" borderId="0" xfId="0" applyFont="1" applyAlignment="1">
      <alignment vertical="center"/>
    </xf>
    <xf numFmtId="1" fontId="6" fillId="0" borderId="0" xfId="0" applyNumberFormat="1" applyFont="1" applyAlignment="1">
      <alignment vertical="center"/>
    </xf>
    <xf numFmtId="1" fontId="2" fillId="0" borderId="0" xfId="0" applyNumberFormat="1" applyFont="1" applyAlignment="1">
      <alignment vertical="center"/>
    </xf>
    <xf numFmtId="1" fontId="10" fillId="5" borderId="1" xfId="0" applyNumberFormat="1" applyFont="1" applyFill="1" applyBorder="1" applyAlignment="1">
      <alignment horizontal="center" vertical="center" wrapText="1"/>
    </xf>
    <xf numFmtId="1" fontId="37" fillId="0" borderId="1" xfId="1" applyNumberFormat="1" applyFont="1" applyBorder="1" applyAlignment="1">
      <alignment horizontal="center" vertical="center" wrapText="1"/>
    </xf>
    <xf numFmtId="1" fontId="34" fillId="0" borderId="1" xfId="1" applyNumberFormat="1" applyFont="1" applyBorder="1" applyAlignment="1">
      <alignment horizontal="center" vertical="center" wrapText="1"/>
    </xf>
    <xf numFmtId="1" fontId="8" fillId="2" borderId="1" xfId="1" applyNumberFormat="1" applyFont="1" applyFill="1" applyBorder="1" applyAlignment="1">
      <alignment horizontal="center" vertical="center" wrapText="1"/>
    </xf>
    <xf numFmtId="1" fontId="3" fillId="0" borderId="0" xfId="0" applyNumberFormat="1" applyFont="1" applyAlignment="1">
      <alignment vertical="center"/>
    </xf>
    <xf numFmtId="3" fontId="6" fillId="0" borderId="0" xfId="0" applyNumberFormat="1" applyFont="1" applyAlignment="1">
      <alignment vertical="center"/>
    </xf>
    <xf numFmtId="3" fontId="2" fillId="0" borderId="0" xfId="0" applyNumberFormat="1" applyFont="1" applyAlignment="1">
      <alignment vertical="center"/>
    </xf>
    <xf numFmtId="3" fontId="37" fillId="0" borderId="1" xfId="1" applyNumberFormat="1" applyFont="1" applyBorder="1" applyAlignment="1">
      <alignment horizontal="center" vertical="center" wrapText="1"/>
    </xf>
    <xf numFmtId="3" fontId="8" fillId="0" borderId="1" xfId="1" applyNumberFormat="1" applyFont="1" applyBorder="1" applyAlignment="1">
      <alignment horizontal="center" vertical="center" wrapText="1"/>
    </xf>
    <xf numFmtId="3" fontId="25"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wrapText="1"/>
    </xf>
    <xf numFmtId="3" fontId="3" fillId="0" borderId="0" xfId="0" applyNumberFormat="1" applyFont="1" applyAlignment="1">
      <alignment vertical="center"/>
    </xf>
    <xf numFmtId="3" fontId="7" fillId="6" borderId="1" xfId="0" applyNumberFormat="1"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0" fillId="0" borderId="0" xfId="0" applyFont="1" applyAlignment="1">
      <alignment vertical="center"/>
    </xf>
    <xf numFmtId="0" fontId="16" fillId="0" borderId="0" xfId="0" applyFont="1" applyAlignment="1">
      <alignment vertical="center"/>
    </xf>
    <xf numFmtId="0" fontId="19" fillId="0" borderId="1" xfId="0" applyFont="1" applyBorder="1" applyAlignment="1">
      <alignment horizontal="center" vertical="center" wrapText="1"/>
    </xf>
    <xf numFmtId="0" fontId="38" fillId="0" borderId="1" xfId="0" applyFont="1" applyBorder="1" applyAlignment="1">
      <alignment horizontal="center" vertical="center" wrapText="1"/>
    </xf>
    <xf numFmtId="164" fontId="22" fillId="0" borderId="1" xfId="1" applyFont="1" applyBorder="1" applyAlignment="1">
      <alignment horizontal="center" vertical="center" wrapText="1"/>
    </xf>
    <xf numFmtId="164" fontId="19" fillId="2" borderId="1" xfId="1" applyFont="1" applyFill="1" applyBorder="1" applyAlignment="1">
      <alignment horizontal="center" vertical="center" wrapText="1"/>
    </xf>
    <xf numFmtId="164" fontId="19" fillId="0" borderId="1" xfId="1" applyFont="1" applyBorder="1" applyAlignment="1">
      <alignment horizontal="center" vertical="center" wrapText="1"/>
    </xf>
    <xf numFmtId="0" fontId="19" fillId="0" borderId="0" xfId="0" applyFont="1" applyAlignment="1">
      <alignment vertical="center"/>
    </xf>
    <xf numFmtId="0" fontId="13" fillId="7" borderId="0" xfId="0" applyFont="1" applyFill="1" applyAlignment="1">
      <alignment vertical="center"/>
    </xf>
    <xf numFmtId="164" fontId="19" fillId="7" borderId="1" xfId="1" applyFont="1" applyFill="1" applyBorder="1" applyAlignment="1">
      <alignment horizontal="center" vertical="center" wrapText="1"/>
    </xf>
    <xf numFmtId="3" fontId="20" fillId="0" borderId="0" xfId="0" applyNumberFormat="1" applyFont="1" applyAlignment="1">
      <alignment vertical="center"/>
    </xf>
    <xf numFmtId="3" fontId="16" fillId="0" borderId="0" xfId="0" applyNumberFormat="1" applyFont="1" applyAlignment="1">
      <alignment vertical="center"/>
    </xf>
    <xf numFmtId="3" fontId="22" fillId="0" borderId="1" xfId="0" applyNumberFormat="1" applyFont="1" applyBorder="1" applyAlignment="1">
      <alignment horizontal="center" vertical="center" wrapText="1"/>
    </xf>
    <xf numFmtId="3" fontId="19" fillId="0" borderId="1" xfId="0" applyNumberFormat="1" applyFont="1" applyBorder="1" applyAlignment="1">
      <alignment horizontal="center" vertical="center" wrapText="1"/>
    </xf>
    <xf numFmtId="3" fontId="38" fillId="0" borderId="1" xfId="0" applyNumberFormat="1" applyFont="1" applyBorder="1" applyAlignment="1">
      <alignment horizontal="center" vertical="center" wrapText="1"/>
    </xf>
    <xf numFmtId="3" fontId="22" fillId="0" borderId="1" xfId="1" applyNumberFormat="1" applyFont="1" applyBorder="1" applyAlignment="1">
      <alignment horizontal="center" vertical="center" wrapText="1"/>
    </xf>
    <xf numFmtId="3" fontId="19" fillId="2" borderId="1" xfId="0" applyNumberFormat="1" applyFont="1" applyFill="1" applyBorder="1" applyAlignment="1">
      <alignment horizontal="center" vertical="center" wrapText="1"/>
    </xf>
    <xf numFmtId="3" fontId="19" fillId="2" borderId="1" xfId="1" applyNumberFormat="1" applyFont="1" applyFill="1" applyBorder="1" applyAlignment="1">
      <alignment horizontal="center" vertical="center" wrapText="1"/>
    </xf>
    <xf numFmtId="3" fontId="22" fillId="2" borderId="1" xfId="1" applyNumberFormat="1" applyFont="1" applyFill="1" applyBorder="1" applyAlignment="1">
      <alignment horizontal="center" vertical="center" wrapText="1"/>
    </xf>
    <xf numFmtId="3" fontId="19" fillId="0" borderId="1" xfId="1" applyNumberFormat="1" applyFont="1" applyBorder="1" applyAlignment="1">
      <alignment horizontal="center" vertical="center" wrapText="1"/>
    </xf>
    <xf numFmtId="3" fontId="19" fillId="7" borderId="1" xfId="1" applyNumberFormat="1" applyFont="1" applyFill="1" applyBorder="1" applyAlignment="1">
      <alignment horizontal="center" vertical="center" wrapText="1"/>
    </xf>
    <xf numFmtId="3" fontId="40" fillId="0" borderId="1" xfId="1" applyNumberFormat="1" applyFont="1" applyBorder="1" applyAlignment="1">
      <alignment horizontal="center" vertical="center" wrapText="1"/>
    </xf>
    <xf numFmtId="3" fontId="19" fillId="0" borderId="0" xfId="0" applyNumberFormat="1" applyFont="1" applyAlignment="1">
      <alignment vertical="center"/>
    </xf>
    <xf numFmtId="164" fontId="27" fillId="0" borderId="1" xfId="1" applyFont="1" applyBorder="1" applyAlignment="1">
      <alignment horizontal="center" vertical="center" wrapText="1"/>
    </xf>
    <xf numFmtId="164" fontId="27" fillId="2" borderId="1" xfId="1" applyFont="1" applyFill="1" applyBorder="1" applyAlignment="1">
      <alignment horizontal="center" vertical="center" wrapText="1"/>
    </xf>
    <xf numFmtId="164" fontId="37" fillId="2" borderId="1" xfId="1" applyFont="1" applyFill="1" applyBorder="1" applyAlignment="1">
      <alignment horizontal="center" vertical="center" wrapText="1"/>
    </xf>
    <xf numFmtId="10" fontId="37" fillId="0" borderId="1" xfId="1"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horizontal="justify" vertical="center" wrapText="1"/>
    </xf>
    <xf numFmtId="166" fontId="42" fillId="0" borderId="1" xfId="1" applyNumberFormat="1" applyFont="1" applyBorder="1" applyAlignment="1">
      <alignment horizontal="center" vertical="center" wrapText="1"/>
    </xf>
    <xf numFmtId="165" fontId="42" fillId="0" borderId="1" xfId="1" applyNumberFormat="1" applyFont="1" applyBorder="1" applyAlignment="1">
      <alignment horizontal="center" vertical="center" wrapText="1"/>
    </xf>
    <xf numFmtId="164" fontId="42" fillId="0" borderId="1" xfId="1"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justify" vertical="center" wrapText="1"/>
    </xf>
    <xf numFmtId="166" fontId="32" fillId="0" borderId="1" xfId="1" applyNumberFormat="1" applyFont="1" applyBorder="1" applyAlignment="1">
      <alignment horizontal="center" vertical="center" wrapText="1"/>
    </xf>
    <xf numFmtId="165" fontId="32" fillId="0" borderId="1" xfId="1" applyNumberFormat="1" applyFont="1" applyBorder="1" applyAlignment="1">
      <alignment horizontal="center" vertical="center" wrapText="1"/>
    </xf>
    <xf numFmtId="164" fontId="32" fillId="0" borderId="1" xfId="1" applyFont="1" applyBorder="1" applyAlignment="1">
      <alignment horizontal="center" vertical="center" wrapText="1"/>
    </xf>
    <xf numFmtId="0" fontId="27" fillId="0" borderId="0" xfId="0" applyFont="1" applyAlignment="1">
      <alignment vertical="center"/>
    </xf>
    <xf numFmtId="0" fontId="7"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10" borderId="0" xfId="0" applyFont="1" applyFill="1" applyAlignment="1">
      <alignment vertical="center"/>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3" fontId="1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3" fillId="0" borderId="1" xfId="0" quotePrefix="1" applyFont="1" applyBorder="1" applyAlignment="1">
      <alignment horizontal="left" vertical="center" wrapText="1"/>
    </xf>
    <xf numFmtId="3" fontId="7"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quotePrefix="1" applyFont="1" applyBorder="1" applyAlignment="1">
      <alignment horizontal="left" vertical="center" wrapText="1"/>
    </xf>
    <xf numFmtId="49" fontId="20" fillId="0" borderId="0" xfId="0" applyNumberFormat="1" applyFont="1" applyAlignment="1">
      <alignment vertical="center"/>
    </xf>
    <xf numFmtId="0" fontId="20" fillId="0" borderId="0" xfId="0" applyFont="1" applyAlignment="1">
      <alignment vertical="center" wrapText="1"/>
    </xf>
    <xf numFmtId="49" fontId="16" fillId="0" borderId="0" xfId="0" applyNumberFormat="1" applyFont="1" applyAlignment="1">
      <alignment vertical="center"/>
    </xf>
    <xf numFmtId="0" fontId="16" fillId="0" borderId="0" xfId="0" applyFont="1" applyAlignment="1">
      <alignment vertical="center" wrapText="1"/>
    </xf>
    <xf numFmtId="49" fontId="38"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0" fontId="22" fillId="0" borderId="1" xfId="0" applyFont="1" applyBorder="1" applyAlignment="1">
      <alignment horizontal="justify" vertical="center" wrapText="1"/>
    </xf>
    <xf numFmtId="49" fontId="19" fillId="0" borderId="1" xfId="0" applyNumberFormat="1" applyFont="1" applyBorder="1" applyAlignment="1">
      <alignment horizontal="center" vertical="center" wrapText="1"/>
    </xf>
    <xf numFmtId="0" fontId="19" fillId="0" borderId="1" xfId="0" applyFont="1" applyBorder="1" applyAlignment="1">
      <alignment horizontal="justify"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22" fillId="0" borderId="1" xfId="0" quotePrefix="1" applyFont="1" applyBorder="1" applyAlignment="1">
      <alignment horizontal="center" vertical="center" wrapText="1"/>
    </xf>
    <xf numFmtId="0" fontId="19" fillId="0" borderId="1" xfId="0" quotePrefix="1" applyFont="1" applyBorder="1" applyAlignment="1">
      <alignment horizontal="justify" vertical="center" wrapText="1"/>
    </xf>
    <xf numFmtId="49" fontId="19" fillId="0" borderId="0" xfId="0" applyNumberFormat="1" applyFont="1" applyAlignment="1">
      <alignment vertical="center"/>
    </xf>
    <xf numFmtId="0" fontId="19" fillId="0" borderId="0" xfId="0" applyFont="1" applyAlignment="1">
      <alignment vertical="center" wrapText="1"/>
    </xf>
    <xf numFmtId="3" fontId="33" fillId="0" borderId="0" xfId="0" applyNumberFormat="1" applyFont="1" applyAlignment="1">
      <alignment vertical="center"/>
    </xf>
    <xf numFmtId="3" fontId="35" fillId="0" borderId="0" xfId="0" applyNumberFormat="1" applyFont="1" applyAlignment="1">
      <alignment vertical="center"/>
    </xf>
    <xf numFmtId="3" fontId="3" fillId="2" borderId="0" xfId="0" applyNumberFormat="1" applyFont="1" applyFill="1" applyAlignment="1">
      <alignment vertical="center"/>
    </xf>
    <xf numFmtId="4" fontId="2" fillId="10" borderId="0" xfId="0" applyNumberFormat="1" applyFont="1" applyFill="1" applyAlignment="1">
      <alignment vertical="center"/>
    </xf>
    <xf numFmtId="4" fontId="7" fillId="9" borderId="1" xfId="0" applyNumberFormat="1" applyFont="1" applyFill="1" applyBorder="1" applyAlignment="1">
      <alignment horizontal="center" vertical="center" wrapText="1"/>
    </xf>
    <xf numFmtId="4" fontId="24" fillId="9" borderId="1" xfId="0" applyNumberFormat="1" applyFont="1" applyFill="1" applyBorder="1" applyAlignment="1">
      <alignment horizontal="center" vertical="center" wrapText="1"/>
    </xf>
    <xf numFmtId="4" fontId="10" fillId="4" borderId="1" xfId="0" applyNumberFormat="1" applyFont="1" applyFill="1" applyBorder="1" applyAlignment="1">
      <alignment horizontal="center" vertical="center" wrapText="1"/>
    </xf>
    <xf numFmtId="4" fontId="8" fillId="0" borderId="1" xfId="1" applyNumberFormat="1" applyFont="1" applyBorder="1" applyAlignment="1">
      <alignment horizontal="center" vertical="center" wrapText="1"/>
    </xf>
    <xf numFmtId="4" fontId="25" fillId="0" borderId="1" xfId="1" applyNumberFormat="1" applyFont="1" applyBorder="1" applyAlignment="1">
      <alignment horizontal="center" vertical="center" wrapText="1"/>
    </xf>
    <xf numFmtId="4" fontId="7" fillId="0" borderId="1" xfId="1" applyNumberFormat="1" applyFont="1" applyBorder="1" applyAlignment="1">
      <alignment horizontal="center" vertical="center" wrapText="1"/>
    </xf>
    <xf numFmtId="4" fontId="2" fillId="0" borderId="0" xfId="0" applyNumberFormat="1" applyFont="1" applyAlignment="1">
      <alignment vertical="center"/>
    </xf>
    <xf numFmtId="4" fontId="7" fillId="0" borderId="9" xfId="1" applyNumberFormat="1" applyFont="1" applyBorder="1" applyAlignment="1">
      <alignment horizontal="center" vertical="center" wrapText="1"/>
    </xf>
    <xf numFmtId="4" fontId="3" fillId="0" borderId="0" xfId="1" applyNumberFormat="1" applyFont="1" applyAlignment="1">
      <alignment vertical="center"/>
    </xf>
    <xf numFmtId="4" fontId="15" fillId="3" borderId="0" xfId="1" applyNumberFormat="1" applyFont="1" applyFill="1" applyAlignment="1">
      <alignment vertical="center"/>
    </xf>
    <xf numFmtId="0" fontId="22" fillId="0" borderId="0" xfId="0" applyFont="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3" fontId="10" fillId="0" borderId="1" xfId="0"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3" fontId="10" fillId="7" borderId="1" xfId="0" applyNumberFormat="1" applyFont="1" applyFill="1" applyBorder="1" applyAlignment="1">
      <alignment horizontal="center" vertical="center" wrapText="1"/>
    </xf>
    <xf numFmtId="3" fontId="38" fillId="0" borderId="1" xfId="1" applyNumberFormat="1" applyFont="1" applyBorder="1" applyAlignment="1">
      <alignment horizontal="center" vertical="center" wrapText="1"/>
    </xf>
    <xf numFmtId="165" fontId="9" fillId="0" borderId="0" xfId="1" applyNumberFormat="1" applyFont="1" applyBorder="1" applyAlignment="1">
      <alignment horizontal="center" vertical="center" wrapText="1"/>
    </xf>
    <xf numFmtId="165" fontId="9" fillId="0" borderId="3" xfId="1" applyNumberFormat="1" applyFont="1" applyBorder="1" applyAlignment="1">
      <alignment horizontal="center" vertical="center" wrapText="1"/>
    </xf>
    <xf numFmtId="3" fontId="44" fillId="0" borderId="1" xfId="1" applyNumberFormat="1" applyFont="1" applyBorder="1" applyAlignment="1">
      <alignment horizontal="center" vertical="center" wrapText="1"/>
    </xf>
    <xf numFmtId="165" fontId="44" fillId="0" borderId="1" xfId="1" applyNumberFormat="1" applyFont="1" applyBorder="1" applyAlignment="1">
      <alignment horizontal="center" vertical="center" wrapText="1"/>
    </xf>
    <xf numFmtId="165" fontId="44" fillId="0" borderId="0" xfId="1" applyNumberFormat="1" applyFont="1" applyBorder="1" applyAlignment="1">
      <alignment horizontal="center" vertical="center" wrapText="1"/>
    </xf>
    <xf numFmtId="0" fontId="44" fillId="0" borderId="0" xfId="0" applyFont="1" applyAlignment="1">
      <alignment vertical="center" wrapText="1"/>
    </xf>
    <xf numFmtId="165" fontId="22" fillId="0" borderId="0" xfId="1" applyNumberFormat="1" applyFont="1" applyBorder="1" applyAlignment="1">
      <alignment horizontal="center" vertical="center" wrapText="1"/>
    </xf>
    <xf numFmtId="0" fontId="13"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13" fillId="0" borderId="0" xfId="0" applyFont="1" applyAlignment="1">
      <alignment vertical="center" wrapText="1"/>
    </xf>
    <xf numFmtId="0" fontId="13" fillId="0" borderId="1" xfId="0" applyFont="1" applyBorder="1" applyAlignment="1">
      <alignment vertical="center" wrapText="1"/>
    </xf>
    <xf numFmtId="0" fontId="3" fillId="4" borderId="0" xfId="0" applyFont="1" applyFill="1" applyAlignment="1">
      <alignment vertical="center" wrapText="1"/>
    </xf>
    <xf numFmtId="0" fontId="8" fillId="4" borderId="1" xfId="0" applyFont="1" applyFill="1" applyBorder="1" applyAlignment="1">
      <alignment vertical="center" wrapText="1"/>
    </xf>
    <xf numFmtId="3" fontId="8" fillId="4" borderId="1" xfId="1" applyNumberFormat="1" applyFont="1" applyFill="1" applyBorder="1" applyAlignment="1">
      <alignment horizontal="center" vertical="center" wrapText="1"/>
    </xf>
    <xf numFmtId="0" fontId="8" fillId="4" borderId="1" xfId="0" applyFont="1" applyFill="1" applyBorder="1" applyAlignment="1">
      <alignment horizontal="left" vertical="center" wrapText="1"/>
    </xf>
    <xf numFmtId="0" fontId="2" fillId="0" borderId="0" xfId="0" applyFont="1" applyAlignment="1">
      <alignment horizontal="left" vertical="center" wrapText="1"/>
    </xf>
    <xf numFmtId="4" fontId="10" fillId="0" borderId="1" xfId="0" applyNumberFormat="1" applyFont="1" applyBorder="1" applyAlignment="1">
      <alignment horizontal="center" vertical="center" wrapText="1"/>
    </xf>
    <xf numFmtId="4" fontId="10" fillId="7" borderId="1" xfId="1" applyNumberFormat="1" applyFont="1" applyFill="1" applyBorder="1" applyAlignment="1">
      <alignment horizontal="center" vertical="center" wrapText="1"/>
    </xf>
    <xf numFmtId="4" fontId="38" fillId="0" borderId="1" xfId="1" applyNumberFormat="1" applyFont="1" applyBorder="1" applyAlignment="1">
      <alignment horizontal="center" vertical="center" wrapText="1"/>
    </xf>
    <xf numFmtId="4" fontId="10" fillId="0" borderId="1" xfId="1"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0" borderId="1" xfId="0" quotePrefix="1" applyFont="1" applyBorder="1" applyAlignment="1">
      <alignment vertical="center" wrapText="1"/>
    </xf>
    <xf numFmtId="0" fontId="44"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Alignment="1">
      <alignment horizontal="center" vertical="center" wrapText="1"/>
    </xf>
    <xf numFmtId="0" fontId="45" fillId="0" borderId="0" xfId="0" applyFont="1" applyAlignment="1">
      <alignment horizontal="center" vertical="center" wrapText="1"/>
    </xf>
    <xf numFmtId="4" fontId="8"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3" fillId="0" borderId="0" xfId="0" applyFont="1" applyAlignment="1">
      <alignment horizontal="left" vertical="center" wrapText="1"/>
    </xf>
    <xf numFmtId="3" fontId="12" fillId="0" borderId="0" xfId="0" applyNumberFormat="1" applyFont="1" applyAlignment="1">
      <alignment horizontal="center" vertical="center" wrapText="1"/>
    </xf>
    <xf numFmtId="3" fontId="10" fillId="3" borderId="1" xfId="0" applyNumberFormat="1" applyFont="1" applyFill="1" applyBorder="1" applyAlignment="1">
      <alignment horizontal="center" vertical="center" wrapText="1"/>
    </xf>
    <xf numFmtId="3" fontId="10" fillId="4" borderId="1" xfId="0" applyNumberFormat="1" applyFont="1" applyFill="1" applyBorder="1" applyAlignment="1">
      <alignment horizontal="center" vertical="center" wrapText="1"/>
    </xf>
    <xf numFmtId="3" fontId="45" fillId="0" borderId="0" xfId="0" applyNumberFormat="1" applyFont="1" applyAlignment="1">
      <alignment horizontal="center" vertical="center" wrapText="1"/>
    </xf>
    <xf numFmtId="3" fontId="10" fillId="3" borderId="1" xfId="1" applyNumberFormat="1" applyFont="1" applyFill="1" applyBorder="1" applyAlignment="1">
      <alignment horizontal="center" vertical="center" wrapText="1"/>
    </xf>
    <xf numFmtId="3" fontId="10" fillId="4" borderId="1" xfId="1"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4" fontId="12" fillId="0" borderId="0" xfId="0" applyNumberFormat="1" applyFont="1" applyAlignment="1">
      <alignment horizontal="center" vertical="center" wrapText="1"/>
    </xf>
    <xf numFmtId="4" fontId="46" fillId="0" borderId="0" xfId="0" applyNumberFormat="1" applyFont="1" applyAlignment="1">
      <alignment horizontal="center" vertical="center" wrapText="1"/>
    </xf>
    <xf numFmtId="4" fontId="10" fillId="3" borderId="1" xfId="1" applyNumberFormat="1" applyFont="1" applyFill="1" applyBorder="1" applyAlignment="1">
      <alignment horizontal="center" vertical="center" wrapText="1"/>
    </xf>
    <xf numFmtId="4" fontId="12" fillId="0" borderId="1" xfId="0" applyNumberFormat="1" applyFont="1" applyBorder="1" applyAlignment="1">
      <alignment horizontal="center" vertical="center" wrapText="1"/>
    </xf>
    <xf numFmtId="4" fontId="10" fillId="4" borderId="1" xfId="1" applyNumberFormat="1" applyFont="1" applyFill="1" applyBorder="1" applyAlignment="1">
      <alignment horizontal="center" vertical="center" wrapText="1"/>
    </xf>
    <xf numFmtId="4" fontId="45" fillId="0" borderId="0" xfId="0" applyNumberFormat="1" applyFont="1" applyAlignment="1">
      <alignment horizontal="center" vertical="center" wrapText="1"/>
    </xf>
    <xf numFmtId="0" fontId="47" fillId="7" borderId="1" xfId="0" applyFont="1" applyFill="1" applyBorder="1" applyAlignment="1">
      <alignment horizontal="center" vertical="center" wrapText="1"/>
    </xf>
    <xf numFmtId="3" fontId="47" fillId="7" borderId="1" xfId="0" applyNumberFormat="1" applyFont="1" applyFill="1" applyBorder="1" applyAlignment="1">
      <alignment horizontal="center" vertical="center" wrapText="1"/>
    </xf>
    <xf numFmtId="4" fontId="47" fillId="7" borderId="1" xfId="1" applyNumberFormat="1" applyFont="1" applyFill="1" applyBorder="1" applyAlignment="1">
      <alignment horizontal="center" vertical="center" wrapText="1"/>
    </xf>
    <xf numFmtId="3" fontId="47" fillId="0" borderId="1" xfId="0" applyNumberFormat="1" applyFont="1" applyBorder="1" applyAlignment="1">
      <alignment horizontal="center" vertical="center" wrapText="1"/>
    </xf>
    <xf numFmtId="4" fontId="47" fillId="0" borderId="1" xfId="1" applyNumberFormat="1" applyFont="1" applyBorder="1" applyAlignment="1">
      <alignment horizontal="center" vertical="center" wrapText="1"/>
    </xf>
    <xf numFmtId="0" fontId="47" fillId="0" borderId="1" xfId="0" applyFont="1" applyBorder="1" applyAlignment="1">
      <alignment horizontal="center" vertical="center" wrapText="1"/>
    </xf>
    <xf numFmtId="4" fontId="47" fillId="0" borderId="1" xfId="0" applyNumberFormat="1" applyFont="1" applyBorder="1" applyAlignment="1">
      <alignment horizontal="center" vertical="center" wrapText="1"/>
    </xf>
    <xf numFmtId="0" fontId="22" fillId="0" borderId="5" xfId="0" applyFont="1" applyBorder="1" applyAlignment="1">
      <alignment horizontal="left" vertical="center" wrapText="1"/>
    </xf>
    <xf numFmtId="0" fontId="9" fillId="0" borderId="10" xfId="0" applyFont="1" applyBorder="1" applyAlignment="1">
      <alignment horizontal="left" vertical="center" wrapText="1"/>
    </xf>
    <xf numFmtId="4" fontId="3" fillId="0" borderId="0" xfId="0" applyNumberFormat="1" applyFont="1" applyAlignment="1">
      <alignment horizontal="center" vertical="center" wrapText="1"/>
    </xf>
    <xf numFmtId="4" fontId="4" fillId="0" borderId="1" xfId="1" applyNumberFormat="1" applyFont="1" applyBorder="1" applyAlignment="1">
      <alignment horizontal="center" vertical="center" wrapText="1"/>
    </xf>
    <xf numFmtId="4" fontId="5" fillId="0" borderId="1" xfId="1" applyNumberFormat="1" applyFont="1" applyBorder="1" applyAlignment="1">
      <alignment vertical="center" wrapText="1"/>
    </xf>
    <xf numFmtId="4" fontId="4" fillId="0" borderId="1" xfId="1" applyNumberFormat="1" applyFont="1" applyBorder="1" applyAlignment="1">
      <alignment vertical="center" wrapText="1"/>
    </xf>
    <xf numFmtId="0" fontId="13" fillId="0" borderId="5" xfId="0" applyFont="1" applyBorder="1" applyAlignment="1">
      <alignment horizontal="left" vertical="center" wrapText="1"/>
    </xf>
    <xf numFmtId="0" fontId="13" fillId="0" borderId="0" xfId="0" applyFont="1" applyAlignment="1">
      <alignment horizontal="left" vertical="center" wrapText="1"/>
    </xf>
    <xf numFmtId="0" fontId="9" fillId="0" borderId="5" xfId="0" applyFont="1" applyBorder="1" applyAlignment="1">
      <alignment horizontal="left" vertical="center" wrapText="1"/>
    </xf>
    <xf numFmtId="3" fontId="47" fillId="0" borderId="1" xfId="1" applyNumberFormat="1" applyFont="1" applyBorder="1" applyAlignment="1">
      <alignment horizontal="center" vertical="center" wrapText="1"/>
    </xf>
    <xf numFmtId="0" fontId="38" fillId="7" borderId="1" xfId="0" applyFont="1" applyFill="1" applyBorder="1" applyAlignment="1">
      <alignment horizontal="center" vertical="center" wrapText="1"/>
    </xf>
    <xf numFmtId="3" fontId="22" fillId="0" borderId="1" xfId="1" applyNumberFormat="1" applyFont="1" applyFill="1" applyBorder="1" applyAlignment="1">
      <alignment horizontal="center" vertical="center" wrapText="1"/>
    </xf>
    <xf numFmtId="164" fontId="22" fillId="0" borderId="1" xfId="1" applyFont="1" applyFill="1" applyBorder="1" applyAlignment="1">
      <alignment horizontal="center" vertical="center" wrapText="1"/>
    </xf>
    <xf numFmtId="167" fontId="2" fillId="0" borderId="0" xfId="0" applyNumberFormat="1"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justify" vertical="center" wrapText="1"/>
    </xf>
    <xf numFmtId="166" fontId="16" fillId="0" borderId="1" xfId="1" applyNumberFormat="1" applyFont="1" applyBorder="1" applyAlignment="1">
      <alignment horizontal="center" vertical="center" wrapText="1"/>
    </xf>
    <xf numFmtId="167" fontId="16" fillId="0" borderId="1" xfId="1" applyNumberFormat="1" applyFont="1" applyBorder="1" applyAlignment="1">
      <alignment horizontal="center" vertical="center" wrapText="1"/>
    </xf>
    <xf numFmtId="0" fontId="13" fillId="0" borderId="1" xfId="0" applyFont="1" applyBorder="1" applyAlignment="1">
      <alignment wrapText="1"/>
    </xf>
    <xf numFmtId="0" fontId="22" fillId="0" borderId="3" xfId="0" applyFont="1" applyBorder="1" applyAlignment="1">
      <alignment horizontal="left" vertical="center" wrapText="1"/>
    </xf>
    <xf numFmtId="4" fontId="3" fillId="0" borderId="1" xfId="1" applyNumberFormat="1" applyFont="1" applyBorder="1" applyAlignment="1">
      <alignment horizontal="center" vertical="center" wrapText="1"/>
    </xf>
    <xf numFmtId="3" fontId="14" fillId="0" borderId="1" xfId="0" applyNumberFormat="1" applyFont="1" applyBorder="1" applyAlignment="1">
      <alignment horizontal="center" vertical="center" wrapText="1"/>
    </xf>
    <xf numFmtId="3" fontId="3" fillId="0" borderId="1" xfId="0" quotePrefix="1" applyNumberFormat="1" applyFont="1" applyBorder="1" applyAlignment="1">
      <alignment horizontal="center" vertical="center" wrapText="1"/>
    </xf>
    <xf numFmtId="0" fontId="3" fillId="11" borderId="1" xfId="0" quotePrefix="1" applyFont="1" applyFill="1" applyBorder="1" applyAlignment="1">
      <alignment horizontal="left"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0" fontId="9" fillId="0" borderId="0" xfId="0" applyFont="1" applyAlignment="1">
      <alignment wrapText="1"/>
    </xf>
    <xf numFmtId="0" fontId="13" fillId="0" borderId="0" xfId="0" applyFont="1" applyAlignment="1">
      <alignment wrapText="1"/>
    </xf>
    <xf numFmtId="0" fontId="9" fillId="0" borderId="1" xfId="0" applyFont="1" applyBorder="1" applyAlignment="1">
      <alignment wrapText="1"/>
    </xf>
    <xf numFmtId="0" fontId="22" fillId="0" borderId="1" xfId="0" applyFont="1" applyBorder="1" applyAlignment="1">
      <alignment wrapText="1"/>
    </xf>
    <xf numFmtId="0" fontId="7" fillId="0" borderId="1" xfId="0" applyFont="1" applyBorder="1" applyAlignment="1">
      <alignment wrapText="1"/>
    </xf>
    <xf numFmtId="0" fontId="6" fillId="0" borderId="0" xfId="0" applyFont="1" applyAlignment="1">
      <alignment vertical="center"/>
    </xf>
    <xf numFmtId="0" fontId="2" fillId="0" borderId="0" xfId="0" applyFont="1" applyAlignment="1">
      <alignment vertical="center"/>
    </xf>
    <xf numFmtId="0" fontId="43" fillId="8" borderId="0" xfId="0" applyFont="1" applyFill="1" applyAlignment="1">
      <alignment horizontal="center" vertical="center"/>
    </xf>
    <xf numFmtId="0" fontId="2" fillId="0" borderId="0" xfId="0" applyFont="1" applyAlignment="1">
      <alignment horizontal="left" vertical="center" wrapText="1"/>
    </xf>
    <xf numFmtId="0" fontId="12" fillId="10" borderId="2" xfId="0" applyFont="1" applyFill="1" applyBorder="1" applyAlignment="1">
      <alignment horizontal="center" vertical="center"/>
    </xf>
    <xf numFmtId="0" fontId="7" fillId="9" borderId="1" xfId="0" applyFont="1" applyFill="1" applyBorder="1" applyAlignment="1">
      <alignment horizontal="center" vertical="center" wrapText="1"/>
    </xf>
    <xf numFmtId="4" fontId="7" fillId="9" borderId="1" xfId="0" applyNumberFormat="1" applyFont="1" applyFill="1" applyBorder="1" applyAlignment="1">
      <alignment horizontal="center" vertical="center" wrapText="1"/>
    </xf>
    <xf numFmtId="0" fontId="11" fillId="0" borderId="0" xfId="0" applyFont="1" applyAlignment="1">
      <alignment horizontal="center" vertical="center"/>
    </xf>
    <xf numFmtId="0" fontId="4" fillId="0" borderId="1" xfId="0" applyFont="1" applyBorder="1" applyAlignment="1">
      <alignment horizontal="center" vertical="center" wrapText="1"/>
    </xf>
    <xf numFmtId="0" fontId="6" fillId="0" borderId="0" xfId="0" applyFont="1" applyAlignment="1">
      <alignment horizontal="center" vertical="center"/>
    </xf>
    <xf numFmtId="0" fontId="7" fillId="0" borderId="3" xfId="0" quotePrefix="1" applyFont="1" applyBorder="1" applyAlignment="1">
      <alignment horizontal="left" vertical="center" wrapText="1"/>
    </xf>
    <xf numFmtId="0" fontId="7" fillId="0" borderId="4" xfId="0" quotePrefix="1"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4" fontId="8" fillId="0" borderId="3" xfId="0" applyNumberFormat="1" applyFont="1" applyBorder="1" applyAlignment="1">
      <alignment horizontal="center" vertical="center" wrapText="1"/>
    </xf>
    <xf numFmtId="4" fontId="8" fillId="0" borderId="8" xfId="0" applyNumberFormat="1" applyFont="1" applyBorder="1" applyAlignment="1">
      <alignment horizontal="center" vertical="center" wrapText="1"/>
    </xf>
    <xf numFmtId="4" fontId="8" fillId="0" borderId="4"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3" fontId="7" fillId="6" borderId="5" xfId="0"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wrapText="1"/>
    </xf>
    <xf numFmtId="3" fontId="7" fillId="6" borderId="6" xfId="0" applyNumberFormat="1"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2" fillId="0" borderId="0" xfId="0" applyFont="1" applyAlignment="1">
      <alignment horizontal="center" vertical="center"/>
    </xf>
    <xf numFmtId="0" fontId="7" fillId="6" borderId="1" xfId="0" applyFont="1" applyFill="1" applyBorder="1" applyAlignment="1">
      <alignment horizontal="center" vertical="center" wrapText="1"/>
    </xf>
    <xf numFmtId="2" fontId="7" fillId="6" borderId="1"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wrapText="1"/>
    </xf>
    <xf numFmtId="1" fontId="7" fillId="6" borderId="1" xfId="0" applyNumberFormat="1"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9" fillId="0" borderId="0" xfId="0" applyFont="1" applyAlignment="1">
      <alignment horizontal="justify" vertical="center" wrapText="1"/>
    </xf>
    <xf numFmtId="0" fontId="38" fillId="0" borderId="0" xfId="0" applyFont="1" applyAlignment="1">
      <alignment horizontal="center" vertical="center"/>
    </xf>
    <xf numFmtId="49"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1" xfId="0" applyNumberFormat="1" applyFont="1" applyBorder="1" applyAlignment="1">
      <alignment horizontal="center" vertical="center" wrapText="1"/>
    </xf>
    <xf numFmtId="3" fontId="22" fillId="0" borderId="5"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3" fontId="22" fillId="0" borderId="3" xfId="0" applyNumberFormat="1" applyFont="1" applyBorder="1" applyAlignment="1">
      <alignment horizontal="center" vertical="center" wrapText="1"/>
    </xf>
    <xf numFmtId="3" fontId="22" fillId="0" borderId="8" xfId="0" applyNumberFormat="1" applyFont="1" applyBorder="1" applyAlignment="1">
      <alignment horizontal="center" vertical="center" wrapText="1"/>
    </xf>
    <xf numFmtId="3" fontId="22" fillId="0" borderId="4" xfId="0" applyNumberFormat="1" applyFont="1" applyBorder="1" applyAlignment="1">
      <alignment horizontal="center" vertical="center" wrapText="1"/>
    </xf>
    <xf numFmtId="3" fontId="19" fillId="7" borderId="5" xfId="0" applyNumberFormat="1" applyFont="1" applyFill="1" applyBorder="1" applyAlignment="1">
      <alignment horizontal="center" vertical="center" wrapText="1"/>
    </xf>
    <xf numFmtId="3" fontId="19" fillId="7" borderId="7" xfId="0" applyNumberFormat="1" applyFont="1" applyFill="1" applyBorder="1" applyAlignment="1">
      <alignment horizontal="center" vertical="center" wrapText="1"/>
    </xf>
    <xf numFmtId="3" fontId="19" fillId="7" borderId="6" xfId="0" applyNumberFormat="1" applyFont="1" applyFill="1" applyBorder="1" applyAlignment="1">
      <alignment horizontal="center" vertical="center" wrapText="1"/>
    </xf>
    <xf numFmtId="0" fontId="12" fillId="0" borderId="0" xfId="0" applyFont="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right" vertical="center" wrapText="1"/>
    </xf>
    <xf numFmtId="167" fontId="4" fillId="0" borderId="3" xfId="0" applyNumberFormat="1" applyFont="1" applyBorder="1" applyAlignment="1">
      <alignment horizontal="center" vertical="center" wrapText="1"/>
    </xf>
    <xf numFmtId="167" fontId="4" fillId="0" borderId="4" xfId="0" applyNumberFormat="1" applyFont="1" applyBorder="1" applyAlignment="1">
      <alignment horizontal="center" vertical="center" wrapText="1"/>
    </xf>
    <xf numFmtId="0" fontId="4" fillId="0" borderId="3" xfId="0" quotePrefix="1" applyFont="1" applyBorder="1" applyAlignment="1">
      <alignment horizontal="center" vertical="center" wrapText="1"/>
    </xf>
  </cellXfs>
  <cellStyles count="5">
    <cellStyle name="Comma" xfId="1" builtinId="3"/>
    <cellStyle name="Comma 2" xfId="4" xr:uid="{00000000-0005-0000-0000-000001000000}"/>
    <cellStyle name="Comma 4 2 2" xfId="2" xr:uid="{00000000-0005-0000-0000-000002000000}"/>
    <cellStyle name="Normal" xfId="0" builtinId="0"/>
    <cellStyle name="Normal 2" xfId="3" xr:uid="{00000000-0005-0000-0000-000004000000}"/>
  </cellStyles>
  <dxfs count="0"/>
  <tableStyles count="0" defaultTableStyle="TableStyleMedium2" defaultPivotStyle="PivotStyleLight16"/>
  <colors>
    <mruColors>
      <color rgb="FF66FF66"/>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styles" Target="styles.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49" Type="http://schemas.openxmlformats.org/officeDocument/2006/relationships/externalLink" Target="externalLinks/externalLink40.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44" Type="http://schemas.openxmlformats.org/officeDocument/2006/relationships/externalLink" Target="externalLinks/externalLink35.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5" Type="http://schemas.openxmlformats.org/officeDocument/2006/relationships/externalLink" Target="externalLinks/externalLink6.xml"/><Relationship Id="rId36" Type="http://schemas.openxmlformats.org/officeDocument/2006/relationships/externalLink" Target="externalLinks/externalLink27.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52" Type="http://schemas.openxmlformats.org/officeDocument/2006/relationships/externalLink" Target="externalLinks/externalLink43.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ERVER\PROJECT\WINDOWS\TEMP\IBASE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ung\daitu\KHANH\KYTHUAT\NAM99\OLTC\Gia%20dinh\DUTOA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Y:\WINDOWS\TEMP\SDN%20PPPv14_Mar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Qsg4518-01\60BTS\TEMP\Design\BSC_RXHN_98c.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Documents%20and%20Settings\ha.hoang.ONE-HN\My%20Documents\price%20list\radvision\RVSN%20Price%20configurator%20ver73%20IN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Y:\BND\Finance\Pricing\Gary_G\FND%20Product%20Quotes\2003\ATT\D27619A%20MPLS%20RFI\config%20info\7770%20config\ge%20version%201%20010803\ATT%20MPLS%20Max(ge0108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DOCUME~1\rodneyk\LOCALS~1\Temp\C.Data\SAM\Indosat%20SAM%205620%20ME%20n%20PE%20dm%20file%2020-3-07%20v2.0.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Public\HOA\HOST_DA\9HKL10.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Du%20Thau%20TT%20-%20Phuong%20Phu.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C:\HANA000A\SRV\IC-SC\Project%20Enabling\WN_Offering%20Model\lom_N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Khai\Pleiku-Danang-HaTinh\khoa_D4\THANG\CONDENSATE\My%20Documents\99v0233\Eq_sum_new.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ofertas_fnd\ofertas_alc-2004\ofertas_alc_101_150\alc-102e1-euskalte-sr7-sr1\correo\040610%201722%20re%20ssp%20quotation%20review%20for%20euskaltel%20steve%20aubrey\5620%20ZEN\Pricing\IP%20SSP%20Quote%20Tool%20-%20v1.05%20Speci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thu\nguyenhien\khuong\IMPORT%20Equimen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Computer2\c\Nhomkhac\Y&#170;n%20S&#235;\NHOMKHAC\HUYHUNG\OCD\TIEN\YENPHU\1STAND\1VCHUONG\TK-VCH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G:\Documents%20and%20Settings\vn100414\Local%20Settings\Temporary%20Internet%20Files\OLK2B\03_Documents\05_Partner\01_Juniper\Juniper\Apr07-M3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TuDung\11HN.0019A-DoiCan-BaDinh.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Tuyetnga\bb%20ban%20giao\Thang%20KT%202001\Ho%20so%20thau\Du%20thau%20Huu%20Lung%20-%20Lang%20S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ung\daitu\TVT\PTHO\DUTOANWB.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ung\daitu\KHANH\KYTHUAT\NAM99\OLTC\DUTOAN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WINDOWS\TEMP\Ho%20So%20Phong%20Kinh%20Doanh\Ti%20le%20BT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Cuong\DT500\CAPITAL\220nb-th\CAPITAL\220DTXL\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c22\du%20toan\vui\San%20pham\Phu%20Tan_AG\Duong%20Day\LUUTAM\VBAO\BookJHFGJGXBGCCNCVCCVVCVCC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uyetnga\bb%20ban%20giao\Phong%20Kinh%20Te\LUC\EXCEL\Th&#199;u\Du%20thau%20Y&#170;n%20Minh%20-%20H&#181;%20Gia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Tuyetnga\bb%20ban%20giao\LVTD\MSOffice\EXCEL\LUC\DT%20DZ%2022+TBA%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ERVER\PROJECT\PROP\DA0630\INQ'Y\STEEL\DA0463BQ.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Tuyetnga\bb%20ban%20giao\LVTD\MSOffice\EXCEL\LUC\HY3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Vnhochmeyfl01\audit\Documents%20and%20Settings\Trung\My%20Documents\audit\castrol\DOCUME~1\VTDKHO~1.VIN\LOCALS~1\Temp\Rar$DI00.375\ANH\BCDT-05\BANRA\BCDT-05\LE\03-05(KHAITHU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Y:\DOCUME~1\SophieC\LOCALS~1\Temp\MM0200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Y:\DOCUME~1\kvanwin\LOCALS~1\Temp\DMv2%20ISCAN%20-%207770%20OBX%20Cost%20&amp;%20Price%20-%20Low%20Density%20Pricing%20-%2010Mar03%20Edt.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Users\ngobuianh\Library\Containers\com.microsoft.Excel\Data\Documents\2020-08-20@VNPT-Media@Du%20toan%20NCPT-AR:VR.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DOCUME~1\KENOAL~1.SG\LOCALS~1\Temp\notes6C3E04\ASPL%20Service%20Costing_130720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May1\e\2-Mr-Yen\2-LUU\1-VUMYEN\1-donnai\3-TDAN\2001\tk-cq\DIEUCHINHLAN2\TKDCL2%20T12-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Cuong\K\110KV\DN-TBINH.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Startup" Target="Monthly%20Quotations/May/VAT%20CD-Tower%20Quotation%20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Qsg4518-01\60BTS\TEMP\BSC_RX_%20HCM_98_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Nghiem\dt2000local\MSOFFICE\EXCEL\DT107TD.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11HN.0019A-DoiCan-BaDinh.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SE6380\TOP1\MISS_&#168;&#207;&#161;&#192;\ORIGINAL\&#168;&#207;&#161;&#192;_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Dung%20Quat\Nhom%20GC\New%20Folder\My%20Documents\3533\99Q\99Q3657\99Q3299(REV.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Vuhai\VUHAI\My%20Documents\VuHai\cau%20truc%202010\Tke-ofc-tbi.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ran%20Trong%20Dung\Ke%20hoach\KH%20QUI%20NAM%2020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ULIEU\DOCUMENT\Than\TIENDO\CAU.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Mung\daitu\TVT\PTHO\Duye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Documentos%20de%20Javier%20Mart&#237;n\Precios\RiverStone\Herramienta%20de%20calcul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hong%20Kinh%20Te\LUC\EXCEL\Th&#199;u\Du%20thau%20Y&#170;n%20Minh%20-%20H&#181;%20Gia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Nam\d\DO-HUONG\GT-BO\TKTC10-8\phong%20nen\DT-THL7.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1-VUMYEN\2-binduo\1-MCAP\2001\H-%20Dau%20tieng\Du-an\Thiet%20ke%20mang%20cap%20Huyen%20Dau%20tieng%20Tinh%20Binh%20Duong-%20lan%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oferta\oferta%20comercial\fabian\cotizacion_5620srm_v00.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tan%20tao%20Plaza\plaza%203-45\ngay%2003-07-200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TEMP\Pricing\2004%20SSP%20Quotes\Mar%2004\SSP%20Iberbanda-01-1403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Giacong2\c\2689\Q\&#22283;&#20839;\99Q3284INA&#24314;&#36896;\96\Q2573(2ND)\&#21488;&#22609;&#20013;&#27833;RFCC&#27604;&#36611;&#34920;.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XD%20cau%20thuy%20loi.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Tich%20Thien%20Goi%20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Cuong\CAPITAL\110TKKT\dongxu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DOCUME~1\DUCNM~1.ALC\LOCALS~1\Temp\notes6030C8\Submit-edit-27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LVTD\MSOffice\EXCEL\LUC\DT%20DZ%2022+TBA%20.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Quoter-D4Datacomm\TEMPLATE\NETSTA~1\doc\Y&#233;LIM~1\0219920050629011bj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My%20Documents\Business%20Development\NSM%20Support%20Contracts\ZSSP\Quotes\Euskaltel%20IP%20SSP-01-2603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Buubt\C\QUYETDINH\Anh%20dao\WINDOWS\Desktop\nam\dami(moi)-diemcao7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My%20Documents\thinh\nhapahung.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TEMP\u.lotus.notes.data\Marconi\precios%20unitario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Dung\c\LEPHUC\KEHOACH\Baocao1999\SLUONG99.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Giatri%20Thau.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TiepDia\TTDienHin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NICE%20APAC%20Ltd\CEM\Sales\8.9\GA%201%20Sept%2004\Quotator\NiceQuotator(Ver%202.01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LVTD\MSOffice\EXCEL\LUC\HY3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Qsg4518-01\60BTS\TEMP\eq_price\PREVIO~1\VNPT\Vietnam%20VNPT\BTS6**%20copy"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Nam\d\DAN%20-%20VAN\THU%20DUC\TAM%20BINH\Mam%20non%20TAM%20BINH\GI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1393F138\FMX2_R3.1_RuleList_00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WINDOWS\TEMP\gia%20BTN%20duong%20dinh%20bo%20linh.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Mung\daitu\DT-DLUC\TAN-PHU\K-99HDuc.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Cuong\Chem-NDo\Chem-NDo.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Qsg4518-01\60BTS\TEMP\BSC_RX_HN_98_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Van-hen\DUONG%2015%20KCN%20TAN%20DUC\DOCUMENT\DAUTHAU\Dungquat\GOI3\DUNGQUAT-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ung\c\Tran%20Trong%20Dung\Ke%20hoach\TXCL1%20dong%20tha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G:\A-MARKETING%20EXPORT\1-PROJECTS\New%20IPIS%20Format_2006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a_Huong_Giang\2006\Nhom%20de%20an%20IDC\Du%20an%20IDC\WiMAX%20Vietnam%20Model_Final_09-13-06_VDC.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thau%20-%20C.MAI%20DAM.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khoan-%20Vinh%20Hoa.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NM%20Dien%20-%20Du%20toa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MyDocs\07-08\TrinhDuyet\Nov20_Plan20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DOCUME~1\tumt\LOCALS~1\Temp\notes6030C8\~8907445.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DOCUME~1\rodneyk\LOCALS~1\Temp\C.Data\Indosat%20MetroE%20phase%202%20v01\Indosat%20Phase%20II%20BoQ%2004%20dm%20file%20v1.0%201-3-07.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J:\ESD\P3(Qg-Bao)\Kiemtra.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Proposal%202005\&#27993;&#27743;&#30005;&#20449;\2005\&#27993;&#27743;&#30005;&#20449;2005&#24180;&#25307;&#26631;\NiBin\&#23425;&#27874;\quotation_Ningbo.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1.My%20Documents\1.%20Projects\2.%20Transmission\Project\Year%202005\ASI_DacLak%20project%2031_Mar_05\49%20Nodes%20ADM_mdev_ed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am\d\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CauChanhHung.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GIA%20THAU%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G:\_PROJECTS\HCMC%20P&amp;T\HCMC-WC0602%20EWSD%20extension%2006-08\Tender%20preparation\Price%20calculation\IC\Projects\HCMC%20P&amp;T\HCMC%20WC0202%20HCMC%20Extension%202003-2005\Offer-April%2002\3.%20LOM\PS%20Binh%20Chanh.xl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S%20tool%20V2.31"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Oceansrv\USER\Tsd\Tendering%20Dpt\Thailand\7924%20AM%20Nation%20wide\Commercial\Not%20used\AM%20NationWide_mdev_15_STM-4%20Ri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USERS\Logistics\Tender\Freight%20rate\DHL%20Master%20Rate%20Card%202007.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GIATHAU%2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Van-hen\DUONG%2015%20KCN%20TAN%20DUC\Kinhdo\Formats\Budgeted%20Financial%20Performance%20Reports%2025.12.0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Mung\daitu\KHANH\KYTHUAT\NAM99\OLTC\CANHAN\MUNG\THOP9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Y:\Projects\VN%20SHTP\RFP\BoQ\BoQ%20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ung\daitu\LUUTAM\VBAO\BookJHFGJGXBGCCNCVCCVVCVCC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trabajo\juanjo\nebula.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G:\Classys\proposals\VMS%20FR%202%20node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G:\DOCUME~1\SophieC\LOCALS~1\Temp\Danang%20v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G:\Project%20Tender%202006\Quotation%20Template\Service%20I&amp;C%20Maintenance%20Support%20Quotation%20v1.8.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Y:\DOCUME~1\mlonsber\LOCALS~1\Temp\ComcastP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Khai\Pleiku-Danang-HaTinh\khoa_D4\THANG\CONDENSATE\WINDOWS\TEMP\IBASE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Dung%20Quat\Goi%202\TH5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Care\Projects\Vietnam\0203002_VNPT%20VMS-GPRS%20Expansion%201.6%20Mil%20Sub\GPRS%20RfI%20BoQ%20Collection%2020070830%20v1.0\1_BoQ%20SGSN%20v1.0%20sol_1%2020070830.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Van-hen\DUONG%2015%20KCN%20TAN%20DUC\CS3408\Standard\RP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DOCUME~1\ADMINI~1\LOCALS~1\Temp\notes6030C8\SW%20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P"/>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ORTANT"/>
      <sheetName val="SDNservices"/>
      <sheetName val="7470MSP"/>
      <sheetName val="7670ESE"/>
      <sheetName val="7670RSP"/>
      <sheetName val="7270MSC"/>
      <sheetName val="7420_"/>
      <sheetName val="MAINSTREETinfo"/>
      <sheetName val="27XX_28XX"/>
      <sheetName val="2902_"/>
      <sheetName val="3600_"/>
      <sheetName val="3600+"/>
      <sheetName val="3608_9"/>
      <sheetName val="3612_"/>
      <sheetName val="3624_"/>
      <sheetName val="3630_"/>
      <sheetName val="36110_111"/>
      <sheetName val="Miscellaneous"/>
      <sheetName val="OEM"/>
      <sheetName val="Status Definitions"/>
      <sheetName val="L1-Price Summary"/>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Design"/>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What's New"/>
      <sheetName val="Price List"/>
      <sheetName val="Service"/>
      <sheetName val="component proposal"/>
      <sheetName val="QuoteTotal"/>
      <sheetName val="INSTRUCTIONS"/>
      <sheetName val="parms"/>
      <sheetName val="component proposal graphics"/>
    </sheetNames>
    <sheetDataSet>
      <sheetData sheetId="0"/>
      <sheetData sheetId="1"/>
      <sheetData sheetId="2">
        <row r="19">
          <cell r="F19">
            <v>0</v>
          </cell>
        </row>
        <row r="20">
          <cell r="F20">
            <v>0</v>
          </cell>
        </row>
        <row r="48">
          <cell r="C48" t="str">
            <v>ASSEMBLED viaIP APPLICATION SOFTWARE</v>
          </cell>
        </row>
        <row r="49">
          <cell r="A49" t="str">
            <v>viaIP SERVER APPLICATION SOFTWARE  (AS-10 card required ; application pre-loaded on card) (DCS and Scheduler Optional)</v>
          </cell>
        </row>
        <row r="50">
          <cell r="A50" t="str">
            <v>All viaIP mcu and/or gateway configurations require a gatekeeper - either standalone ECS or installed on an AS-10 card.  The embedded OnLAN gatekeeper can also control viaIP products, but has limited functionality.  NGK 100/200 replaced by ECS.</v>
          </cell>
        </row>
        <row r="51">
          <cell r="A51" t="str">
            <v>ECS Gatekeeper Software Options -- Windows 2000</v>
          </cell>
        </row>
        <row r="52">
          <cell r="A52" t="str">
            <v>ECS Pro</v>
          </cell>
          <cell r="B52" t="str">
            <v>55597-00026</v>
          </cell>
          <cell r="C52" t="str">
            <v>Assembled on AS-10 Card</v>
          </cell>
          <cell r="D52" t="str">
            <v>(ECS PRO) Enhanced Communication Server for full gatekeeper functionality, including limited hierarchy, dial plan v2, easy GW dialing and ENC</v>
          </cell>
          <cell r="E52" t="str">
            <v>When ordering  specify  2 lines : One line for the  ECS Pro product (e.g 55597-00026) and one  line for the # of ports.(e.g 88597-00003) AS-10 card purchased separately.</v>
          </cell>
          <cell r="F52">
            <v>0</v>
          </cell>
          <cell r="H52">
            <v>0</v>
          </cell>
        </row>
        <row r="53">
          <cell r="A53" t="str">
            <v>ECS Pro Alt. GK</v>
          </cell>
          <cell r="B53" t="str">
            <v>55598-00026</v>
          </cell>
          <cell r="C53" t="str">
            <v>Assembled on AS-10 Card</v>
          </cell>
          <cell r="D53" t="str">
            <v>Alternate (Redundant) Gatekeeper solution assuring round-the-clock services for the ECS PRO</v>
          </cell>
          <cell r="E53" t="str">
            <v>When ordering  specify  2 lines : One line for the  ECS Pro product (e.g 55598-00026) and one  line for the # of ports.(e.g 88597-00003) AS-10 card purchased separately.</v>
          </cell>
          <cell r="F53">
            <v>0</v>
          </cell>
          <cell r="H53">
            <v>0</v>
          </cell>
        </row>
        <row r="55">
          <cell r="A55" t="str">
            <v>30 ports</v>
          </cell>
          <cell r="B55" t="str">
            <v>88597-00005</v>
          </cell>
          <cell r="D55" t="str">
            <v>30 port license</v>
          </cell>
          <cell r="E55" t="str">
            <v>ECS Pro (30 ports/300 seats)</v>
          </cell>
          <cell r="F55">
            <v>9950</v>
          </cell>
          <cell r="H55">
            <v>0</v>
          </cell>
        </row>
        <row r="56">
          <cell r="A56" t="str">
            <v>30 ports (Alt.)</v>
          </cell>
          <cell r="B56" t="str">
            <v>88598-00005</v>
          </cell>
          <cell r="D56" t="str">
            <v>30 port license</v>
          </cell>
          <cell r="E56" t="str">
            <v>ECS Pro Alt. (30 ports/300 seats)</v>
          </cell>
          <cell r="F56">
            <v>3980</v>
          </cell>
          <cell r="H56">
            <v>0</v>
          </cell>
        </row>
        <row r="57">
          <cell r="A57" t="str">
            <v>100 ports</v>
          </cell>
          <cell r="B57" t="str">
            <v>88597-00002</v>
          </cell>
          <cell r="D57" t="str">
            <v>100 port license</v>
          </cell>
          <cell r="E57" t="str">
            <v>ECS Pro (100 ports/500 seats)</v>
          </cell>
          <cell r="F57">
            <v>21950</v>
          </cell>
          <cell r="H57">
            <v>0</v>
          </cell>
        </row>
        <row r="58">
          <cell r="A58" t="str">
            <v>100 ports (Alt.)</v>
          </cell>
          <cell r="B58" t="str">
            <v>88598-00002</v>
          </cell>
          <cell r="D58" t="str">
            <v>100 port license</v>
          </cell>
          <cell r="E58" t="str">
            <v>ECS Pro Alt. (100 ports/500 seats)</v>
          </cell>
          <cell r="F58">
            <v>7950</v>
          </cell>
          <cell r="H58">
            <v>0</v>
          </cell>
        </row>
        <row r="59">
          <cell r="A59" t="str">
            <v>200 ports</v>
          </cell>
          <cell r="B59" t="str">
            <v>88597-00003</v>
          </cell>
          <cell r="D59" t="str">
            <v>200 port license</v>
          </cell>
          <cell r="E59" t="str">
            <v>ECS Pro (200 ports/1000 seats)Includes Multi Subzone and  XML-API add-ons.</v>
          </cell>
          <cell r="F59">
            <v>33950</v>
          </cell>
          <cell r="H59">
            <v>0</v>
          </cell>
        </row>
        <row r="60">
          <cell r="A60" t="str">
            <v>200 ports (Alt.)</v>
          </cell>
          <cell r="B60" t="str">
            <v>88598-00003</v>
          </cell>
          <cell r="D60" t="str">
            <v>200 port license</v>
          </cell>
          <cell r="E60" t="str">
            <v>ECS Pro Alt. (200 ports/1000 seats)Includes Multi Subzone and  XML-API add-ons.</v>
          </cell>
          <cell r="F60">
            <v>11950</v>
          </cell>
          <cell r="H60">
            <v>0</v>
          </cell>
        </row>
        <row r="61">
          <cell r="A61" t="str">
            <v>500 ports</v>
          </cell>
          <cell r="B61" t="str">
            <v>88597-00004</v>
          </cell>
          <cell r="D61" t="str">
            <v>500 port license</v>
          </cell>
          <cell r="E61" t="str">
            <v>ECS Pro (500 ports/3000 seats)Includes Multi Subzone and  XML-API add-ons.</v>
          </cell>
          <cell r="F61">
            <v>49950</v>
          </cell>
          <cell r="H61">
            <v>0</v>
          </cell>
        </row>
        <row r="62">
          <cell r="A62" t="str">
            <v>500 ports (Alt.)</v>
          </cell>
          <cell r="B62" t="str">
            <v>88598-00004</v>
          </cell>
          <cell r="D62" t="str">
            <v>500 port license</v>
          </cell>
          <cell r="E62" t="str">
            <v>ECS Pro Alt. (500 ports/3000 seats)Includes Multi Subzone and  XML-API add-ons.</v>
          </cell>
          <cell r="F62">
            <v>16950</v>
          </cell>
          <cell r="H62">
            <v>0</v>
          </cell>
        </row>
        <row r="64">
          <cell r="A64" t="str">
            <v>ECS Hierarchy Index  500.</v>
          </cell>
          <cell r="B64" t="str">
            <v>55597-00027</v>
          </cell>
          <cell r="C64" t="str">
            <v>Assembled on AS-10 Card</v>
          </cell>
          <cell r="D64" t="str">
            <v>(ECS Hierarchy Index  500.) Enhanced Communication Server Gatekeeper.Includes XML-API, RADIUS and Flat Index add-ons.</v>
          </cell>
          <cell r="E64" t="str">
            <v>Supports 500 calls/500 seats. Full Hierarchy , Dial plan v2, index. Works in conjunction with ECS Hierarchy Index  500 Alt GK. AS-10 card purchased separately.</v>
          </cell>
          <cell r="F64">
            <v>54950</v>
          </cell>
          <cell r="H64">
            <v>0</v>
          </cell>
        </row>
        <row r="65">
          <cell r="A65" t="str">
            <v>ECS Hierarchy Index  500 Alt GK.</v>
          </cell>
          <cell r="B65" t="str">
            <v>55598-00027</v>
          </cell>
          <cell r="C65" t="str">
            <v>Assembled on AS-10 Card</v>
          </cell>
          <cell r="D65" t="str">
            <v>Alternate (Redundant) Gatekeeper to ECS Hierarchy Index  500.Includes XML-API, RADIUS and Flat Index add-ons.</v>
          </cell>
          <cell r="E65" t="str">
            <v>If ECS Hierarchy Index  500 fails, slave automatically takes over. Works in conjunction with ECS Hierarchy Index  500. Requires additional AS-10 card or order standalone version.</v>
          </cell>
          <cell r="F65">
            <v>16950</v>
          </cell>
          <cell r="H65">
            <v>0</v>
          </cell>
        </row>
        <row r="67">
          <cell r="C67" t="str">
            <v>iView Assembled Application Software</v>
          </cell>
        </row>
        <row r="68">
          <cell r="A68" t="str">
            <v>iVIEW SERVER APPLICATION SOFTWARE  (AS-10 card required ; application pre-loaded on card)</v>
          </cell>
        </row>
        <row r="70">
          <cell r="A70" t="str">
            <v>T.120 Data Collaboration Software (Optional)</v>
          </cell>
        </row>
        <row r="71">
          <cell r="A71" t="str">
            <v>DCS-30</v>
          </cell>
          <cell r="B71" t="str">
            <v>55595-00021</v>
          </cell>
          <cell r="C71" t="str">
            <v>Assembled on AS-10 Card</v>
          </cell>
          <cell r="D71" t="str">
            <v xml:space="preserve">T.120 Data Collaboration, 30 port </v>
          </cell>
          <cell r="E71" t="str">
            <v>Requires AS-10 card.  Works in conjunction with the mcu-30/60/100</v>
          </cell>
          <cell r="F71">
            <v>5950</v>
          </cell>
          <cell r="H71">
            <v>0</v>
          </cell>
        </row>
        <row r="72">
          <cell r="A72" t="str">
            <v>DCS-60</v>
          </cell>
          <cell r="B72" t="str">
            <v>55595-00022</v>
          </cell>
          <cell r="C72" t="str">
            <v>Assembled on AS-10 Card</v>
          </cell>
          <cell r="D72" t="str">
            <v xml:space="preserve">T.120 Data Collaboration, 60 port </v>
          </cell>
          <cell r="E72" t="str">
            <v>Requires AS-10 card.  Works in conjunction with the mcu-30/60/100</v>
          </cell>
          <cell r="F72">
            <v>11950</v>
          </cell>
          <cell r="H72">
            <v>0</v>
          </cell>
        </row>
        <row r="73">
          <cell r="A73" t="str">
            <v>DCS-100</v>
          </cell>
          <cell r="B73" t="str">
            <v>55595-00023</v>
          </cell>
          <cell r="C73" t="str">
            <v>Assembled on AS-10 Card</v>
          </cell>
          <cell r="D73" t="str">
            <v xml:space="preserve">T.120 Data Collaboration, 100 port </v>
          </cell>
          <cell r="E73" t="str">
            <v>Requires AS-10 card.  Works in conjunction with the mcu-30/60/100</v>
          </cell>
          <cell r="F73">
            <v>19950</v>
          </cell>
          <cell r="H73">
            <v>0</v>
          </cell>
        </row>
        <row r="74">
          <cell r="A74" t="str">
            <v>DCS-300</v>
          </cell>
          <cell r="B74" t="str">
            <v>55595-00024</v>
          </cell>
          <cell r="C74" t="str">
            <v>Assembled on AS-10 Card</v>
          </cell>
          <cell r="D74" t="str">
            <v>T.120 Data Collaboration, 300 port</v>
          </cell>
          <cell r="E74" t="str">
            <v>Requires AS-10 card.  Works in conjunction with the mcu-30/60/100</v>
          </cell>
          <cell r="F74">
            <v>44950</v>
          </cell>
          <cell r="H74">
            <v>0</v>
          </cell>
        </row>
        <row r="75">
          <cell r="A75" t="str">
            <v>VCS – Video Communication Scheduler - pls see Standalone section</v>
          </cell>
        </row>
        <row r="76">
          <cell r="A76" t="str">
            <v>VCS – Video Communication Scheduler</v>
          </cell>
          <cell r="B76" t="str">
            <v>55592-00021</v>
          </cell>
          <cell r="C76" t="str">
            <v>Assembled on AS-10 Card</v>
          </cell>
          <cell r="D76" t="str">
            <v>Video Communication Scheduler for managing conference resources.</v>
          </cell>
          <cell r="E76" t="str">
            <v xml:space="preserve">When ordering  specify  2 lines : One line for the  VCS product (e.g 55592-00001) and one  line for the # of ports. </v>
          </cell>
          <cell r="F76">
            <v>0</v>
          </cell>
          <cell r="H76">
            <v>0</v>
          </cell>
        </row>
        <row r="77">
          <cell r="A77" t="str">
            <v>VCS Outlook Add-On module</v>
          </cell>
          <cell r="B77" t="str">
            <v>55592-00051</v>
          </cell>
          <cell r="C77" t="str">
            <v>Add-On</v>
          </cell>
          <cell r="D77" t="str">
            <v>Allows Outlook Client to be used in conjunction with the VCS scheduler.</v>
          </cell>
          <cell r="E77" t="str">
            <v>Price is 30% of the price of the ports.</v>
          </cell>
          <cell r="F77">
            <v>0</v>
          </cell>
          <cell r="H77">
            <v>0</v>
          </cell>
        </row>
        <row r="78">
          <cell r="A78" t="str">
            <v>15 Ports</v>
          </cell>
          <cell r="B78" t="str">
            <v>88592-00001</v>
          </cell>
          <cell r="D78" t="str">
            <v>15 port license for VCS - standalone or on AS-10 Server</v>
          </cell>
          <cell r="E78" t="str">
            <v>When ordering  specify  2 lines : One line for the VCS product (e.g 55592-00001) and one line for the # of ports.Requires a dedicated AS-10 card.</v>
          </cell>
          <cell r="F78">
            <v>3750</v>
          </cell>
          <cell r="H78">
            <v>0</v>
          </cell>
        </row>
        <row r="79">
          <cell r="A79" t="str">
            <v>30 Ports</v>
          </cell>
          <cell r="B79" t="str">
            <v>88592-00002</v>
          </cell>
          <cell r="D79" t="str">
            <v>30 port license for VCS - standalone or on AS-10 Server</v>
          </cell>
          <cell r="E79" t="str">
            <v>When ordering  specify  2 lines : One line for the VCS product (e.g 55592-00001) and one line for the # of ports.Requires a dedicated AS-10 card.</v>
          </cell>
          <cell r="F79">
            <v>7500</v>
          </cell>
          <cell r="H79">
            <v>0</v>
          </cell>
        </row>
        <row r="80">
          <cell r="A80" t="str">
            <v>60 Ports</v>
          </cell>
          <cell r="B80" t="str">
            <v>88592-00003</v>
          </cell>
          <cell r="D80" t="str">
            <v>60 port license for VCS - standalone or on AS-10 Server</v>
          </cell>
          <cell r="E80" t="str">
            <v>When ordering  specify  2 lines : One line for the VCS product (e.g 55592-00001) and one line for the # of ports.Requires a dedicated AS-10 card.</v>
          </cell>
          <cell r="F80">
            <v>13500</v>
          </cell>
          <cell r="H80">
            <v>0</v>
          </cell>
        </row>
        <row r="81">
          <cell r="A81" t="str">
            <v>Please review with RADVISION SE for installation of VCS products on existing systems.For quotes requiring more than a VCS-60 license, contact your RADVISION Channel Manger or Sales Engineer.Check with SE before loading VCS 15, 30, or 60 with other iView</v>
          </cell>
        </row>
        <row r="82">
          <cell r="A82" t="str">
            <v>iVIEW Network Manager</v>
          </cell>
        </row>
        <row r="83">
          <cell r="A83" t="str">
            <v xml:space="preserve">Network Manager I </v>
          </cell>
          <cell r="B83" t="str">
            <v>55593-00021</v>
          </cell>
          <cell r="C83" t="str">
            <v>Assembled on AS-10 Card</v>
          </cell>
          <cell r="D83" t="str">
            <v>IVIEW Network Manager provides a central Web management interface for control, configuration and maintenance of collaborative networks.  NM I – supports 5 RADVISION elements</v>
          </cell>
          <cell r="E83" t="str">
            <v>Requires dedicated AS-10 card.</v>
          </cell>
          <cell r="F83">
            <v>5000</v>
          </cell>
          <cell r="H83">
            <v>0</v>
          </cell>
        </row>
        <row r="84">
          <cell r="A84" t="str">
            <v>Network Manager II</v>
          </cell>
          <cell r="B84" t="str">
            <v>55593-00022</v>
          </cell>
          <cell r="C84" t="str">
            <v>Assembled on AS-10 Card</v>
          </cell>
          <cell r="D84" t="str">
            <v>IVIEW Network Manager provides a central Web management interface for control, configuration and maintenance of collaborative networks.  NM II– supports 20 RADVISION elements</v>
          </cell>
          <cell r="E84" t="str">
            <v>Requires dedicated AS-10 card.</v>
          </cell>
          <cell r="F84">
            <v>15000</v>
          </cell>
          <cell r="H84">
            <v>0</v>
          </cell>
        </row>
        <row r="85">
          <cell r="A85" t="str">
            <v>For addition of software applications to an existing AS-10 card, use Standalone Software codes.</v>
          </cell>
        </row>
        <row r="86">
          <cell r="A86" t="str">
            <v>For quotes more than 20 elements, contact RADVISION sales.</v>
          </cell>
        </row>
        <row r="88">
          <cell r="C88" t="str">
            <v>ECS Add-on Modules and Product Upgrades</v>
          </cell>
        </row>
        <row r="90">
          <cell r="A90" t="str">
            <v>Add-on Modules</v>
          </cell>
        </row>
        <row r="91">
          <cell r="A91" t="str">
            <v>ECS Firewall Solution *</v>
          </cell>
          <cell r="B91" t="str">
            <v>55597-00052</v>
          </cell>
          <cell r="C91" t="str">
            <v>Add-On</v>
          </cell>
          <cell r="D91" t="str">
            <v>ECS Firewall Proxy Solution enabling successful videoconferencing via your enterprise firewall *</v>
          </cell>
          <cell r="E91" t="str">
            <v>Supports  20 concurrent calls via the Firewall. For ECS Pro.</v>
          </cell>
          <cell r="F91">
            <v>15000</v>
          </cell>
          <cell r="H91">
            <v>0</v>
          </cell>
        </row>
        <row r="92">
          <cell r="A92" t="str">
            <v>ECS Alt. Firewall Solution *</v>
          </cell>
          <cell r="B92" t="str">
            <v>55598-00052</v>
          </cell>
          <cell r="C92" t="str">
            <v>Add-On</v>
          </cell>
          <cell r="D92" t="str">
            <v>ECS Firewall Proxy Solution enabling successful videoconferencing via your enterprise firewall *</v>
          </cell>
          <cell r="E92" t="str">
            <v>Supports  20 concurrent calls via the Firewall. For Alternate ECS Pro</v>
          </cell>
          <cell r="F92">
            <v>5000</v>
          </cell>
          <cell r="H92">
            <v>0</v>
          </cell>
        </row>
        <row r="93">
          <cell r="A93" t="str">
            <v>ECS Firewall Solution – Field Add on module **</v>
          </cell>
          <cell r="B93" t="str">
            <v>55597-00104</v>
          </cell>
          <cell r="C93" t="str">
            <v>Field Add-On</v>
          </cell>
          <cell r="D93" t="str">
            <v>ECS Firewall Proxy Solution enabling successful videoconferencing via your enterprise firewall – Field Add-On module **</v>
          </cell>
          <cell r="E93" t="str">
            <v>Supports  20 concurrent calls via the Firewall. For ECS Pro .</v>
          </cell>
          <cell r="F93">
            <v>15000</v>
          </cell>
          <cell r="H93">
            <v>0</v>
          </cell>
        </row>
        <row r="94">
          <cell r="A94" t="str">
            <v>ECS Alt. Firewall Solution – Field Add on module **</v>
          </cell>
          <cell r="B94" t="str">
            <v>55598-00104</v>
          </cell>
          <cell r="C94" t="str">
            <v>Field Add-On</v>
          </cell>
          <cell r="D94" t="str">
            <v>ECS Firewall Proxy Solution enabling successful videoconferencing via your enterprise firewall – Field Add-On module **</v>
          </cell>
          <cell r="E94" t="str">
            <v>Supports  20 concurrent calls via the Firewall. For Alternate ECS Pro</v>
          </cell>
          <cell r="F94">
            <v>5000</v>
          </cell>
          <cell r="H94">
            <v>0</v>
          </cell>
        </row>
        <row r="95">
          <cell r="A95" t="str">
            <v>ECS Firewall Solution Pro *</v>
          </cell>
          <cell r="B95" t="str">
            <v>55597-00057</v>
          </cell>
          <cell r="C95" t="str">
            <v>Add-On</v>
          </cell>
          <cell r="D95" t="str">
            <v>ECS Firewall Proxy Solution enabling successful videoconferencing via your enterprise firewall *</v>
          </cell>
          <cell r="E95" t="str">
            <v>Supports  100 concurrent calls via the Firewall.  For ECS Pro.</v>
          </cell>
          <cell r="F95">
            <v>50000</v>
          </cell>
          <cell r="H95">
            <v>0</v>
          </cell>
        </row>
        <row r="96">
          <cell r="A96" t="str">
            <v>ECS Alt. Firewall Solution Pro *</v>
          </cell>
          <cell r="B96" t="str">
            <v>55598-00057</v>
          </cell>
          <cell r="C96" t="str">
            <v>Add-On</v>
          </cell>
          <cell r="D96" t="str">
            <v>ECS Firewall Proxy Solution enabling successful videoconferencing via your enterprise firewall *</v>
          </cell>
          <cell r="E96" t="str">
            <v>Supports  100 concurrent calls via the Firewall. For Alternate ECS Pro</v>
          </cell>
          <cell r="F96">
            <v>14950</v>
          </cell>
          <cell r="H96">
            <v>0</v>
          </cell>
        </row>
        <row r="97">
          <cell r="A97" t="str">
            <v>ECS Firewall Solution Pro – Field Add on module **</v>
          </cell>
          <cell r="B97" t="str">
            <v>55597-00112</v>
          </cell>
          <cell r="C97" t="str">
            <v>Field Add-On</v>
          </cell>
          <cell r="D97" t="str">
            <v>ECS Firewall Proxy Solution enabling successful videoconferencing via your enterprise firewall – Field Add on module **</v>
          </cell>
          <cell r="E97" t="str">
            <v>Supports  100 concurrent calls via the Firewall. For ECS Pro.</v>
          </cell>
          <cell r="F97">
            <v>50000</v>
          </cell>
          <cell r="H97">
            <v>0</v>
          </cell>
        </row>
        <row r="98">
          <cell r="A98" t="str">
            <v>ECS Alt. Firewall Solution Pro – Field Add on module **</v>
          </cell>
          <cell r="B98" t="str">
            <v>55598-00112</v>
          </cell>
          <cell r="C98" t="str">
            <v>Field Add-On</v>
          </cell>
          <cell r="D98" t="str">
            <v>ECS Firewall Proxy Solution enabling successful videoconferencing via your enterprise firewall – Field  Add on module **</v>
          </cell>
          <cell r="E98" t="str">
            <v>Supports  100 concurrent calls via the Firewall. For Alternate ECS Pro</v>
          </cell>
          <cell r="F98">
            <v>14950</v>
          </cell>
          <cell r="H98">
            <v>0</v>
          </cell>
        </row>
        <row r="99">
          <cell r="A99" t="str">
            <v>ECS Firewall Solution – Upgrade **</v>
          </cell>
          <cell r="B99" t="str">
            <v>55597-00113</v>
          </cell>
          <cell r="C99" t="str">
            <v>upgrade</v>
          </cell>
          <cell r="D99" t="str">
            <v>ECS Upgrade to increase capacity from 20 concurrent calls to 100.</v>
          </cell>
          <cell r="E99" t="str">
            <v>For ECS Pro</v>
          </cell>
          <cell r="F99">
            <v>38500</v>
          </cell>
          <cell r="H99">
            <v>0</v>
          </cell>
        </row>
        <row r="100">
          <cell r="A100" t="str">
            <v>ECS Alt. Firewall Solution – Upgrade **</v>
          </cell>
          <cell r="B100" t="str">
            <v>55598-00113</v>
          </cell>
          <cell r="C100" t="str">
            <v>upgrade</v>
          </cell>
          <cell r="D100" t="str">
            <v>ECS Upgrade to increase capacity from 20 concurrent calls to 100.</v>
          </cell>
          <cell r="E100" t="str">
            <v>For Alternate ECS Pro</v>
          </cell>
          <cell r="F100">
            <v>10950</v>
          </cell>
          <cell r="H100">
            <v>0</v>
          </cell>
        </row>
        <row r="101">
          <cell r="A101" t="str">
            <v>XML-API *</v>
          </cell>
          <cell r="B101" t="str">
            <v>55597-00053</v>
          </cell>
          <cell r="C101" t="str">
            <v>Add-On</v>
          </cell>
          <cell r="D101" t="str">
            <v>Third Party Call Control and Authorization XML-API *</v>
          </cell>
          <cell r="E101" t="str">
            <v>For ECS Price is $60 multiplied by # of ports. (e.g. ECS 100 --&gt;$ 6,000  ; ECS 500--&gt; $ 30,000).</v>
          </cell>
          <cell r="F101">
            <v>0</v>
          </cell>
          <cell r="H101">
            <v>0</v>
          </cell>
        </row>
        <row r="102">
          <cell r="A102" t="str">
            <v>XML-API  (Alt.) *</v>
          </cell>
          <cell r="B102" t="str">
            <v>55598-00053</v>
          </cell>
          <cell r="C102" t="str">
            <v>Add-On</v>
          </cell>
          <cell r="D102" t="str">
            <v>Third Party Call Control and Authorization XML-API *</v>
          </cell>
          <cell r="E102" t="str">
            <v>For Alternate GK the price is $20 multiplied by # of ports. (e.g. ECS 100/alt --&gt; $ 2,000)</v>
          </cell>
          <cell r="F102">
            <v>0</v>
          </cell>
          <cell r="H102">
            <v>0</v>
          </cell>
        </row>
        <row r="103">
          <cell r="A103" t="str">
            <v>XML-API – Field Add on module **</v>
          </cell>
          <cell r="B103" t="str">
            <v>55597-00108</v>
          </cell>
          <cell r="C103" t="str">
            <v>Field Add-On</v>
          </cell>
          <cell r="D103" t="str">
            <v>Third Party Call Control and Authorization**</v>
          </cell>
          <cell r="E103" t="str">
            <v>For ECS Price is $60 multiplied by # of ports. Calls. (e.g. ECS 100 --&gt;$ 6,000  ; ECS 500--&gt; $ 30,000).</v>
          </cell>
          <cell r="F103">
            <v>0</v>
          </cell>
          <cell r="H103">
            <v>0</v>
          </cell>
        </row>
        <row r="104">
          <cell r="A104" t="str">
            <v>XML-API (Alt.) – Field Add on module **</v>
          </cell>
          <cell r="B104" t="str">
            <v>55598-00108</v>
          </cell>
          <cell r="C104" t="str">
            <v>Field Add-On</v>
          </cell>
          <cell r="D104" t="str">
            <v>XML-API – Add on module **. Third Party Call Control and Authorization</v>
          </cell>
          <cell r="E104" t="str">
            <v>For Alternate GK the price is $20 multiplied by # of ports. (e.g. ECS 100/alt --&gt; $ 2,000)</v>
          </cell>
          <cell r="F104">
            <v>0</v>
          </cell>
          <cell r="H104">
            <v>0</v>
          </cell>
        </row>
        <row r="105">
          <cell r="A105" t="str">
            <v>Radius *</v>
          </cell>
          <cell r="B105" t="str">
            <v>55597-00054</v>
          </cell>
          <cell r="C105" t="str">
            <v>Add-On</v>
          </cell>
          <cell r="D105" t="str">
            <v>AAA support via the RADIUS server interface*</v>
          </cell>
          <cell r="E105" t="str">
            <v>For ECS Price is $60 multiplied by # of ports maxing out at $10,000 (e.g. ECS 100 --&gt;$ 6,000  ; ECS 200--&gt; $ 10,000)</v>
          </cell>
          <cell r="F105">
            <v>0</v>
          </cell>
          <cell r="H105">
            <v>0</v>
          </cell>
        </row>
        <row r="106">
          <cell r="A106" t="str">
            <v>Radius (Alt.) *</v>
          </cell>
          <cell r="B106" t="str">
            <v>55598-00054</v>
          </cell>
          <cell r="C106" t="str">
            <v>Add-On</v>
          </cell>
          <cell r="D106" t="str">
            <v>Radius. AAA support via the RADIUS server interface *</v>
          </cell>
          <cell r="E106" t="str">
            <v>For Alternate GK the price is $20 multiplied by # of ports maxing out at $3,300</v>
          </cell>
          <cell r="F106">
            <v>0</v>
          </cell>
          <cell r="H106">
            <v>0</v>
          </cell>
        </row>
        <row r="107">
          <cell r="A107" t="str">
            <v>Radius – Field Add on module **</v>
          </cell>
          <cell r="B107" t="str">
            <v>55597-00109</v>
          </cell>
          <cell r="C107" t="str">
            <v>Field Add-On</v>
          </cell>
          <cell r="D107" t="str">
            <v>AAA support via the RADIUS server interface**</v>
          </cell>
          <cell r="E107" t="str">
            <v>For ECS Price is $60 multiplied by # of ports maxing out at $10,000 (e.g.  ECS 100 --&gt;$ 6,000  ; ECS 200--&gt; $ 10,000)</v>
          </cell>
          <cell r="F107">
            <v>0</v>
          </cell>
          <cell r="H107">
            <v>0</v>
          </cell>
        </row>
        <row r="108">
          <cell r="A108" t="str">
            <v>Radius (Alt.) – Field Add on module  **</v>
          </cell>
          <cell r="B108" t="str">
            <v>55598-00109</v>
          </cell>
          <cell r="C108" t="str">
            <v>Field Add-On</v>
          </cell>
          <cell r="D108" t="str">
            <v>Radius – Add on module . AAA support via the RADIUS server interface **</v>
          </cell>
          <cell r="E108" t="str">
            <v>For Alternate GK the price is $20 multiplied by # of ports maxing out at $3,300</v>
          </cell>
          <cell r="F108">
            <v>0</v>
          </cell>
          <cell r="H108">
            <v>0</v>
          </cell>
        </row>
        <row r="109">
          <cell r="A109" t="str">
            <v>ECS Multi-Subzone*</v>
          </cell>
          <cell r="B109" t="str">
            <v>55597-00055</v>
          </cell>
          <cell r="C109" t="str">
            <v>Add-On</v>
          </cell>
          <cell r="D109" t="str">
            <v>Controls the ability to manage Subzone definitions and bandwidth limitations</v>
          </cell>
          <cell r="E109" t="str">
            <v>For ECS Price is $60 multiplied by # of ports. (e.g. ECS 100 --&gt;$ 6,000  ; ECS 500--&gt; $ 30,000).</v>
          </cell>
          <cell r="F109">
            <v>0</v>
          </cell>
          <cell r="H109">
            <v>0</v>
          </cell>
        </row>
        <row r="110">
          <cell r="A110" t="str">
            <v>ECS Alt. Multi-Subzone*</v>
          </cell>
          <cell r="B110" t="str">
            <v>55598-00055</v>
          </cell>
          <cell r="C110" t="str">
            <v>Add-On</v>
          </cell>
          <cell r="D110" t="str">
            <v>ECS Multi-Subzone Controls the ability to manage Subzone definitions and bandwidth limitations</v>
          </cell>
          <cell r="E110" t="str">
            <v>For Alternate GK the price is $20 multiplied by # of ports. (e.g. ECS 100/alt --&gt; $ 2,000)</v>
          </cell>
          <cell r="F110">
            <v>0</v>
          </cell>
          <cell r="H110">
            <v>0</v>
          </cell>
        </row>
        <row r="111">
          <cell r="A111" t="str">
            <v>ECS Multi-Subzone – Field Add on module **</v>
          </cell>
          <cell r="B111" t="str">
            <v>55597-00110</v>
          </cell>
          <cell r="C111" t="str">
            <v>Field Add-On</v>
          </cell>
          <cell r="D111" t="str">
            <v>Controls the ability to manage Subzone definitions and bandwidth limitations</v>
          </cell>
          <cell r="E111" t="str">
            <v>For ECS Price is $60 multiplied by # of ports. (e.g. ECS 100 --&gt;$ 6,000  ; ECS 500--&gt; $ 30,000).</v>
          </cell>
          <cell r="F111">
            <v>0</v>
          </cell>
          <cell r="H111">
            <v>0</v>
          </cell>
        </row>
        <row r="112">
          <cell r="A112" t="str">
            <v>ECS Alt. Multi-Subzone – Field Add on module **</v>
          </cell>
          <cell r="B112" t="str">
            <v>55598-00110</v>
          </cell>
          <cell r="C112" t="str">
            <v>Field Add-On</v>
          </cell>
          <cell r="D112" t="str">
            <v>ECS Multi-Subzone add on module Controls the ability to manage Subzone definitions and bandwidth limitations</v>
          </cell>
          <cell r="E112" t="str">
            <v>For Alternate GK the price is $20 multiplied by # of ports. (e.g. ECS 100/alt --&gt; $ 2,000)</v>
          </cell>
          <cell r="F112">
            <v>0</v>
          </cell>
          <cell r="H112">
            <v>0</v>
          </cell>
        </row>
        <row r="113">
          <cell r="A113" t="str">
            <v>ECS Flat Index *</v>
          </cell>
          <cell r="B113" t="str">
            <v>55597-00056</v>
          </cell>
          <cell r="C113" t="str">
            <v>Add-On</v>
          </cell>
          <cell r="D113" t="str">
            <v xml:space="preserve">Ability to provide flat hierarchical dialing support </v>
          </cell>
          <cell r="E113" t="str">
            <v>For ECS Pro</v>
          </cell>
          <cell r="F113">
            <v>15000</v>
          </cell>
          <cell r="H113">
            <v>0</v>
          </cell>
        </row>
        <row r="114">
          <cell r="A114" t="str">
            <v>ECS Alt. Flat Index *</v>
          </cell>
          <cell r="B114" t="str">
            <v>55598-00056</v>
          </cell>
          <cell r="C114" t="str">
            <v>Add-On</v>
          </cell>
          <cell r="D114" t="str">
            <v>ECS Flat Index. Ability to provide flat hierarchical dialing support*</v>
          </cell>
          <cell r="E114" t="str">
            <v>For Alternate ECS Pro</v>
          </cell>
          <cell r="F114">
            <v>5000</v>
          </cell>
          <cell r="H114">
            <v>0</v>
          </cell>
        </row>
        <row r="115">
          <cell r="A115" t="str">
            <v>ECS Flat Index– Field Add on module**</v>
          </cell>
          <cell r="B115" t="str">
            <v>55597-00111</v>
          </cell>
          <cell r="C115" t="str">
            <v>Field Add-On</v>
          </cell>
          <cell r="D115" t="str">
            <v>Ability to provide flat hierarchical dialing support **</v>
          </cell>
          <cell r="E115" t="str">
            <v>For ECS Pro</v>
          </cell>
          <cell r="F115">
            <v>15000</v>
          </cell>
          <cell r="H115">
            <v>0</v>
          </cell>
        </row>
        <row r="116">
          <cell r="A116" t="str">
            <v>ECS Alt. Flat Index– Field Add on module**</v>
          </cell>
          <cell r="B116" t="str">
            <v>55598-00111</v>
          </cell>
          <cell r="C116" t="str">
            <v>Field Add-On</v>
          </cell>
          <cell r="D116" t="str">
            <v>ECS Flat Index– Field Add on module **. Ability to provide flat hierarchical dialing support</v>
          </cell>
          <cell r="E116" t="str">
            <v>For Alternate ECS Pro</v>
          </cell>
          <cell r="F116">
            <v>5000</v>
          </cell>
          <cell r="H116">
            <v>0</v>
          </cell>
        </row>
        <row r="117">
          <cell r="A117" t="str">
            <v>* When the add on module is ordered with ECS Pro or ECS Pro Alternate, 1 license is provided to activate both products.** Field Add-On module is for existing ECS products in Customer locations: S/N and MAC Address should be provided with order.ECS Add-O</v>
          </cell>
        </row>
        <row r="129">
          <cell r="F129">
            <v>0</v>
          </cell>
        </row>
        <row r="130">
          <cell r="F130">
            <v>0</v>
          </cell>
        </row>
        <row r="157">
          <cell r="C157" t="str">
            <v>viaIP Standalone Application Software</v>
          </cell>
        </row>
        <row r="158">
          <cell r="A158" t="str">
            <v>STANDALONE SERVER APPLICATION SOFTWARE (Customer provides hardware platform and Windows 2000 Server operating sys. )</v>
          </cell>
        </row>
        <row r="159">
          <cell r="A159" t="str">
            <v>ECS Gatekeeper Software Options -- Windows 2000</v>
          </cell>
        </row>
        <row r="160">
          <cell r="A160" t="str">
            <v>ECS Pro</v>
          </cell>
          <cell r="B160" t="str">
            <v>55597-00016</v>
          </cell>
          <cell r="C160" t="str">
            <v>STANDALONESoftware</v>
          </cell>
          <cell r="D160" t="str">
            <v>(ECS PRO) Enhanced Communication Server for full gatekeeper functionality, including limited hierarchy, dial plan v2, easy GW dialing and ENC</v>
          </cell>
          <cell r="E160" t="str">
            <v>When ordering  specify  2 lines : One line for the  ECS Pro product (e.g 55597-00016) and one  line for the # of ports.(e.g 88597-00003)</v>
          </cell>
          <cell r="F160">
            <v>0</v>
          </cell>
          <cell r="G160">
            <v>1</v>
          </cell>
          <cell r="H160">
            <v>0</v>
          </cell>
        </row>
        <row r="161">
          <cell r="A161" t="str">
            <v>ECS Pro Alt. GK</v>
          </cell>
          <cell r="B161" t="str">
            <v>55598-00016</v>
          </cell>
          <cell r="C161" t="str">
            <v>STANDALONESoftware</v>
          </cell>
          <cell r="D161" t="str">
            <v>Alternate (Redundant) Gatekeeper solution assuring round-the-clock services for the ECS PRO</v>
          </cell>
          <cell r="E161" t="str">
            <v>When ordering  specify  2 lines : One line for the ECS Pro product (e.g 55597-00016) and one  line for the # of ports.(e.g 88597-00003)</v>
          </cell>
          <cell r="F161">
            <v>0</v>
          </cell>
          <cell r="G161">
            <v>1</v>
          </cell>
          <cell r="H161">
            <v>0</v>
          </cell>
        </row>
        <row r="163">
          <cell r="A163" t="str">
            <v>30 ports</v>
          </cell>
          <cell r="B163" t="str">
            <v>88597-00005</v>
          </cell>
          <cell r="D163" t="str">
            <v>30 port license</v>
          </cell>
          <cell r="E163" t="str">
            <v>ECS Pro (30 ports/300 seats)</v>
          </cell>
          <cell r="F163">
            <v>9950</v>
          </cell>
          <cell r="H163">
            <v>0</v>
          </cell>
        </row>
        <row r="164">
          <cell r="A164" t="str">
            <v>30 ports (Alt.)</v>
          </cell>
          <cell r="B164" t="str">
            <v>88598-00005</v>
          </cell>
          <cell r="D164" t="str">
            <v>30 port license</v>
          </cell>
          <cell r="E164" t="str">
            <v>ECS Pro Alt. (30 ports/300 seats)</v>
          </cell>
          <cell r="F164">
            <v>3980</v>
          </cell>
          <cell r="H164">
            <v>0</v>
          </cell>
        </row>
        <row r="165">
          <cell r="A165" t="str">
            <v>100 ports</v>
          </cell>
          <cell r="B165" t="str">
            <v>88597-00002</v>
          </cell>
          <cell r="D165" t="str">
            <v>100 port license</v>
          </cell>
          <cell r="E165" t="str">
            <v>ECS Pro (100 ports/500 seats)</v>
          </cell>
          <cell r="F165">
            <v>21950</v>
          </cell>
          <cell r="G165">
            <v>1</v>
          </cell>
          <cell r="H165">
            <v>21950</v>
          </cell>
        </row>
        <row r="166">
          <cell r="A166" t="str">
            <v>100 ports (Alt.)</v>
          </cell>
          <cell r="B166" t="str">
            <v>88598-00002</v>
          </cell>
          <cell r="D166" t="str">
            <v>100 port license</v>
          </cell>
          <cell r="E166" t="str">
            <v>ECS Pro Alt. (100 ports/500 seats)</v>
          </cell>
          <cell r="F166">
            <v>7950</v>
          </cell>
          <cell r="G166">
            <v>1</v>
          </cell>
          <cell r="H166">
            <v>7950</v>
          </cell>
        </row>
        <row r="167">
          <cell r="A167" t="str">
            <v>200 ports</v>
          </cell>
          <cell r="B167" t="str">
            <v>88597-00003</v>
          </cell>
          <cell r="D167" t="str">
            <v>200 port license</v>
          </cell>
          <cell r="E167" t="str">
            <v>ECS Pro (200 ports/1000 seats)Includes Multi Subzone and  XML-API add-ons.</v>
          </cell>
          <cell r="F167">
            <v>33950</v>
          </cell>
          <cell r="H167">
            <v>0</v>
          </cell>
        </row>
        <row r="168">
          <cell r="A168" t="str">
            <v>200 ports (Alt.)</v>
          </cell>
          <cell r="B168" t="str">
            <v>88598-00003</v>
          </cell>
          <cell r="D168" t="str">
            <v>200 port license</v>
          </cell>
          <cell r="E168" t="str">
            <v>ECS Pro Alt. (200 ports/1000 seats)Includes Multi Subzone and  XML-API add-ons.</v>
          </cell>
          <cell r="F168">
            <v>11950</v>
          </cell>
          <cell r="H168">
            <v>0</v>
          </cell>
        </row>
        <row r="169">
          <cell r="A169" t="str">
            <v>500 ports</v>
          </cell>
          <cell r="B169" t="str">
            <v>88597-00004</v>
          </cell>
          <cell r="D169" t="str">
            <v>500 port license</v>
          </cell>
          <cell r="E169" t="str">
            <v>ECS Pro (500 ports/3000 seats)Includes Multi Subzone and  XML-API add-ons.</v>
          </cell>
          <cell r="F169">
            <v>49950</v>
          </cell>
          <cell r="H169">
            <v>0</v>
          </cell>
        </row>
        <row r="170">
          <cell r="A170" t="str">
            <v>500 ports (Alt.)</v>
          </cell>
          <cell r="B170" t="str">
            <v>88598-00004</v>
          </cell>
          <cell r="D170" t="str">
            <v>500 port license</v>
          </cell>
          <cell r="E170" t="str">
            <v>ECS Pro Alt. (500 ports/3000 seats)Includes Multi Subzone and  XML-API add-ons.</v>
          </cell>
          <cell r="F170">
            <v>16950</v>
          </cell>
          <cell r="H170">
            <v>0</v>
          </cell>
        </row>
        <row r="172">
          <cell r="A172" t="str">
            <v>ECS Hierarchy Index  500.</v>
          </cell>
          <cell r="B172" t="str">
            <v>55597-00017</v>
          </cell>
          <cell r="C172" t="str">
            <v>STANDALONESoftware</v>
          </cell>
          <cell r="D172" t="str">
            <v>(ECS Hierarchy Index  500.) Enhanced Communication Server Gatekeeper.Includes XML-API, RADIUS and Flat Index add-ons.</v>
          </cell>
          <cell r="E172" t="str">
            <v>Supports 500 calls/500 seats. Full Hierarchy , Dial plan v2, index. Works in conjunction with ECS Hierarchy Index  500 Alt GK. Runs on customer provided  Windows 2000 platform.</v>
          </cell>
          <cell r="F172">
            <v>54950</v>
          </cell>
          <cell r="H172">
            <v>0</v>
          </cell>
        </row>
        <row r="173">
          <cell r="A173" t="str">
            <v>ECS Hierarchy Index  500 Alt GK.</v>
          </cell>
          <cell r="B173" t="str">
            <v>55598-00017</v>
          </cell>
          <cell r="C173" t="str">
            <v>STANDALONESoftware</v>
          </cell>
          <cell r="D173" t="str">
            <v>Alternate (Redundant) Gatekeeper to ECS Hierarchy Index  500.Includes XML-API, RADIUS and Flat Index add-ons.</v>
          </cell>
          <cell r="E173" t="str">
            <v>If ECS Hierarchy Index  500 fails, slave automatically takes over. Works in conjunction with ECS Hierarchy Index  500. Runs on customer provided  Windows 2000 platform.</v>
          </cell>
          <cell r="F173">
            <v>16950</v>
          </cell>
          <cell r="H173">
            <v>0</v>
          </cell>
        </row>
        <row r="175">
          <cell r="C175" t="str">
            <v>iView Standalone Application Software</v>
          </cell>
        </row>
        <row r="176">
          <cell r="A176" t="str">
            <v>STANDALONE SERVER APPLICATION SOFTWARE (Customer provides hardware platform as well as Windows 2000 Pro or Server operating sys. )</v>
          </cell>
        </row>
        <row r="177">
          <cell r="A177" t="str">
            <v>T.120 Data Collaboration Software (Optional)</v>
          </cell>
        </row>
        <row r="178">
          <cell r="A178" t="str">
            <v xml:space="preserve">DCS-30 </v>
          </cell>
          <cell r="B178" t="str">
            <v>55595-00001</v>
          </cell>
          <cell r="C178" t="str">
            <v>STANDALONESoftware</v>
          </cell>
          <cell r="D178" t="str">
            <v xml:space="preserve">T.120 Data Collaboration Software Package for MCU 30/60/100 or Onlan </v>
          </cell>
          <cell r="E178" t="str">
            <v>Supports 30 Data Collaboration Ports.  Runs on customer provided  Windows 2000 Pro or Server platform.</v>
          </cell>
          <cell r="F178">
            <v>5950</v>
          </cell>
          <cell r="H178">
            <v>0</v>
          </cell>
        </row>
        <row r="179">
          <cell r="A179" t="str">
            <v>DCS-60</v>
          </cell>
          <cell r="B179" t="str">
            <v>55595-00002</v>
          </cell>
          <cell r="C179" t="str">
            <v>STANDALONESoftware</v>
          </cell>
          <cell r="D179" t="str">
            <v>T.120 Data Collaboration Software Package for MCU 30/60/100</v>
          </cell>
          <cell r="E179" t="str">
            <v>Supports 60 Data Collaboration Ports.  Runs on customer provided Windows 2000 Pro or Server platform.</v>
          </cell>
          <cell r="F179">
            <v>11950</v>
          </cell>
          <cell r="H179">
            <v>0</v>
          </cell>
        </row>
        <row r="180">
          <cell r="A180" t="str">
            <v>DCS-100</v>
          </cell>
          <cell r="B180" t="str">
            <v>55595-00003</v>
          </cell>
          <cell r="C180" t="str">
            <v>STANDALONESoftware</v>
          </cell>
          <cell r="D180" t="str">
            <v>T.120 Data Collaboration Software Package for MCU 30/60/100</v>
          </cell>
          <cell r="E180" t="str">
            <v>Supports 100 Data Collaboration Ports.  Runs on customer provided Windows 2000 Pro or Server platform.</v>
          </cell>
          <cell r="F180">
            <v>19950</v>
          </cell>
          <cell r="G180">
            <v>1</v>
          </cell>
          <cell r="H180">
            <v>19950</v>
          </cell>
        </row>
        <row r="181">
          <cell r="A181" t="str">
            <v>DCS-300</v>
          </cell>
          <cell r="B181" t="str">
            <v>55595-00004</v>
          </cell>
          <cell r="C181" t="str">
            <v>STANDALONESoftware</v>
          </cell>
          <cell r="D181" t="str">
            <v>T.120 Data Collaboration Software Package for MCU 30/60/100</v>
          </cell>
          <cell r="E181" t="str">
            <v>Supports 300 Data Collaboration Ports.  Runs on customer provided Windows 2000 Pro or Server platform.</v>
          </cell>
          <cell r="F181">
            <v>44950</v>
          </cell>
          <cell r="H181">
            <v>0</v>
          </cell>
        </row>
        <row r="182">
          <cell r="A182" t="str">
            <v>VCS – Video Communication Scheduler</v>
          </cell>
        </row>
        <row r="183">
          <cell r="A183" t="str">
            <v>VCS – Video Communication Scheduler</v>
          </cell>
          <cell r="B183" t="str">
            <v>55592-00001</v>
          </cell>
          <cell r="C183" t="str">
            <v>STANDALONESoftware</v>
          </cell>
          <cell r="D183" t="str">
            <v>Video Communication Scheduler for managing conference resources.</v>
          </cell>
          <cell r="E183" t="str">
            <v>When ordering  specify  2 lines : One line for the  VCS product (e.g 55592-00001) and one  line for the # of ports. Runs on customer provided Windows platform.</v>
          </cell>
          <cell r="F183">
            <v>0</v>
          </cell>
          <cell r="G183">
            <v>1</v>
          </cell>
          <cell r="H183">
            <v>0</v>
          </cell>
        </row>
        <row r="184">
          <cell r="A184" t="str">
            <v>VCS Outlook Add-On module</v>
          </cell>
          <cell r="B184" t="str">
            <v>55592-00051</v>
          </cell>
          <cell r="C184" t="str">
            <v>Add-On</v>
          </cell>
          <cell r="D184" t="str">
            <v>Allows Outlook Client to be used in conjunction with the VCS scheduler.</v>
          </cell>
          <cell r="E184" t="str">
            <v>Price is 30% of the price of the ports.</v>
          </cell>
          <cell r="F184">
            <v>0</v>
          </cell>
          <cell r="H184">
            <v>0</v>
          </cell>
        </row>
        <row r="185">
          <cell r="A185" t="str">
            <v>VCS Outlook Add-On module - Upgrade</v>
          </cell>
          <cell r="B185" t="str">
            <v>55592-00151</v>
          </cell>
          <cell r="C185" t="str">
            <v>upgrade</v>
          </cell>
          <cell r="D185" t="str">
            <v>Allows Outlook Client to be used in conjunction with the VCS scheduler.</v>
          </cell>
          <cell r="E185" t="str">
            <v>Price is 30% of the price of the ports.</v>
          </cell>
          <cell r="F185">
            <v>0</v>
          </cell>
          <cell r="H185">
            <v>0</v>
          </cell>
        </row>
        <row r="186">
          <cell r="A186" t="str">
            <v>15 Ports</v>
          </cell>
          <cell r="B186" t="str">
            <v>88592-00001</v>
          </cell>
          <cell r="D186" t="str">
            <v>15 port license for VCS - standalone or on AS-10 Server</v>
          </cell>
          <cell r="E186" t="str">
            <v>When ordering  specify  2 lines : One line for the VCS product (e.g 55592-00001) and one line for the # of ports.Requires a dedicated Windows 2000 Server.</v>
          </cell>
          <cell r="F186">
            <v>3750</v>
          </cell>
          <cell r="H186">
            <v>0</v>
          </cell>
        </row>
        <row r="187">
          <cell r="A187" t="str">
            <v>30 Ports</v>
          </cell>
          <cell r="B187" t="str">
            <v>88592-00002</v>
          </cell>
          <cell r="D187" t="str">
            <v>30 port license for VCS - standalone or on AS-10 Server</v>
          </cell>
          <cell r="E187" t="str">
            <v>When ordering  specify  2 lines : One line for the VCS product (e.g 55592-00001) and one line for the # of ports.Requires a dedicated Windows 2000 Server.</v>
          </cell>
          <cell r="F187">
            <v>7500</v>
          </cell>
          <cell r="H187">
            <v>0</v>
          </cell>
        </row>
        <row r="188">
          <cell r="A188" t="str">
            <v>60 Ports</v>
          </cell>
          <cell r="B188" t="str">
            <v>88592-00003</v>
          </cell>
          <cell r="D188" t="str">
            <v>60 port license for VCS - standalone or on AS-10 Server</v>
          </cell>
          <cell r="E188" t="str">
            <v>When ordering  specify  2 lines : One line for the VCS product (e.g 55592-00001) and one line for the # of ports.Requires a dedicated Windows 2000 Server.</v>
          </cell>
          <cell r="F188">
            <v>13500</v>
          </cell>
          <cell r="H188">
            <v>0</v>
          </cell>
        </row>
        <row r="189">
          <cell r="A189" t="str">
            <v>100 Ports</v>
          </cell>
          <cell r="B189" t="str">
            <v>88592-00004</v>
          </cell>
          <cell r="D189" t="str">
            <v>100 port license for VCS - standalone.</v>
          </cell>
          <cell r="E189" t="str">
            <v>When ordering  specify  2 lines : One line for the VCS product (e.g 55592-00001) and one line for the # of ports. Requires a dedicated Windows 2000 Server.  ( Min requirement: 1GB RAM, 1.0 GHZ Processor )</v>
          </cell>
          <cell r="F189">
            <v>20000</v>
          </cell>
          <cell r="G189">
            <v>1</v>
          </cell>
          <cell r="H189">
            <v>20000</v>
          </cell>
        </row>
        <row r="190">
          <cell r="A190" t="str">
            <v>VCS Pro – Video Communication Scheduler Pro</v>
          </cell>
        </row>
        <row r="191">
          <cell r="A191" t="str">
            <v>VCS Pro – Video Communication Scheduler Pro</v>
          </cell>
          <cell r="B191" t="str">
            <v>55592-00002</v>
          </cell>
          <cell r="C191" t="str">
            <v>STANDALONESoftware</v>
          </cell>
          <cell r="D191" t="str">
            <v>Video Communication Scheduler for managing conference resources.</v>
          </cell>
          <cell r="E191" t="str">
            <v>When ordering  specify  2 lines : One line for the  VCS product (e.g 55592-00002) and one  line for the # of ports. Runs on customer provided Windows platform.</v>
          </cell>
          <cell r="F191">
            <v>20000</v>
          </cell>
          <cell r="H191">
            <v>0</v>
          </cell>
        </row>
        <row r="192">
          <cell r="A192" t="str">
            <v>VCS Outlook Add-On module</v>
          </cell>
          <cell r="B192" t="str">
            <v>55592-00051</v>
          </cell>
          <cell r="C192" t="str">
            <v>Add-On</v>
          </cell>
          <cell r="D192" t="str">
            <v>Allows Outlook Client to be used in conjunction with the VCS scheduler.</v>
          </cell>
          <cell r="E192" t="str">
            <v>Price is 30% of the price of the ports.</v>
          </cell>
          <cell r="F192">
            <v>0</v>
          </cell>
          <cell r="H192">
            <v>0</v>
          </cell>
        </row>
        <row r="193">
          <cell r="A193" t="str">
            <v>VCS Outlook Add-On module - Upgrade</v>
          </cell>
          <cell r="B193" t="str">
            <v>55592-00151</v>
          </cell>
          <cell r="C193" t="str">
            <v>upgrade</v>
          </cell>
          <cell r="D193" t="str">
            <v>Allows Outlook Client to be used in conjunction with the VCS scheduler.</v>
          </cell>
          <cell r="E193" t="str">
            <v>Price is 30% of the price of the ports.</v>
          </cell>
          <cell r="F193">
            <v>0</v>
          </cell>
          <cell r="H193">
            <v>0</v>
          </cell>
        </row>
        <row r="194">
          <cell r="A194" t="str">
            <v>100 Ports Pro</v>
          </cell>
          <cell r="B194" t="str">
            <v>88592-00011</v>
          </cell>
          <cell r="D194" t="str">
            <v>100 port license for VCS Pro</v>
          </cell>
          <cell r="E194" t="str">
            <v>When ordering  specify  2 lines : One line for the VCS Pro product (e.g 55592-00002) and one line for the # of ports.Requires a dedicated Windows 2000 Server.</v>
          </cell>
          <cell r="F194">
            <v>38000</v>
          </cell>
          <cell r="H194">
            <v>0</v>
          </cell>
        </row>
        <row r="195">
          <cell r="A195" t="str">
            <v>200 Ports</v>
          </cell>
          <cell r="B195" t="str">
            <v>88592-00012</v>
          </cell>
          <cell r="D195" t="str">
            <v>200 port license for VCS Pro</v>
          </cell>
          <cell r="E195" t="str">
            <v>When ordering  specify  2 lines : One line for the VCS Pro product (e.g 55592-00002) and one line for the # of ports.Requires a dedicated Windows 2000 Server.</v>
          </cell>
          <cell r="F195">
            <v>72000</v>
          </cell>
          <cell r="H195">
            <v>0</v>
          </cell>
        </row>
        <row r="196">
          <cell r="A196" t="str">
            <v>300 Ports</v>
          </cell>
          <cell r="B196" t="str">
            <v>88592-00013</v>
          </cell>
          <cell r="D196" t="str">
            <v>300 port license for VCS Pro</v>
          </cell>
          <cell r="E196" t="str">
            <v>When ordering  specify  2 lines : One line for the VCS Pro product (e.g 55592-00002) and one line for the # of ports.Requires a dedicated Windows 2000 Server.</v>
          </cell>
          <cell r="F196">
            <v>102000</v>
          </cell>
          <cell r="H196">
            <v>0</v>
          </cell>
        </row>
        <row r="197">
          <cell r="A197" t="str">
            <v>400 Ports</v>
          </cell>
          <cell r="B197" t="str">
            <v>88592-00014</v>
          </cell>
          <cell r="D197" t="str">
            <v>400 port license for VCS Pro</v>
          </cell>
          <cell r="E197" t="str">
            <v>When ordering  specify  2 lines : One line for the VCS Pro product (e.g 55592-00002) and one line for the # of ports. Requires a dedicated Windows 2000 Server.  ( Min requirement: 1GB RAM, 1.0 GHZ Processor )</v>
          </cell>
          <cell r="F197">
            <v>128000</v>
          </cell>
          <cell r="H197">
            <v>0</v>
          </cell>
        </row>
        <row r="198">
          <cell r="A198" t="str">
            <v>500 Ports</v>
          </cell>
          <cell r="B198" t="str">
            <v>88592-00015</v>
          </cell>
          <cell r="D198" t="str">
            <v>500 port license for VCS Pro</v>
          </cell>
          <cell r="E198" t="str">
            <v>When ordering  specify  2 lines : One line for the VCS Pro product (e.g 55592-00002) and one line for the # of ports.Requires a dedicated Windows 2000 Server.</v>
          </cell>
          <cell r="F198">
            <v>150000</v>
          </cell>
          <cell r="H198">
            <v>0</v>
          </cell>
        </row>
        <row r="199">
          <cell r="A199" t="str">
            <v>1000 Ports</v>
          </cell>
          <cell r="B199" t="str">
            <v>88592-00016</v>
          </cell>
          <cell r="D199" t="str">
            <v>1000 port license for VCS Pro</v>
          </cell>
          <cell r="E199" t="str">
            <v>When ordering  specify  2 lines : One line for the VCS Pro product (e.g 55592-00002) and one line for the # of ports.Requires a dedicated Windows 2000 Server.</v>
          </cell>
          <cell r="F199">
            <v>200000</v>
          </cell>
          <cell r="H199">
            <v>0</v>
          </cell>
        </row>
        <row r="200">
          <cell r="A200" t="str">
            <v>Please review with RADVISION SE for installation of VCS products on existing systems.For quotes requiring more than a VCS-100 license, contact your RADVISION Channel Manger or Sales Engineer.Check with SE before loading VCS 15, 30, or 60 with other iVie</v>
          </cell>
        </row>
        <row r="201">
          <cell r="A201" t="str">
            <v>IMfirst</v>
          </cell>
        </row>
        <row r="202">
          <cell r="A202" t="str">
            <v>IMfirst</v>
          </cell>
          <cell r="B202" t="str">
            <v xml:space="preserve">55590-00001 </v>
          </cell>
          <cell r="C202" t="str">
            <v>-</v>
          </cell>
          <cell r="D202" t="str">
            <v>enables multiparty video, voice and data communication solutions for Microsoft® Office Live Communications Server 2003 and Windows Messenger Application.</v>
          </cell>
          <cell r="E202" t="str">
            <v>Can be obtained free of charge when purchasing MCU for SIP based networks or MCU SIP upgrade/Add-on Module. (promotion untill 30 sep 2004)</v>
          </cell>
          <cell r="F202">
            <v>0</v>
          </cell>
          <cell r="H202">
            <v>0</v>
          </cell>
        </row>
        <row r="204">
          <cell r="A204" t="str">
            <v>iVIEW Network Manager</v>
          </cell>
        </row>
        <row r="205">
          <cell r="A205" t="str">
            <v xml:space="preserve">Network Manager I </v>
          </cell>
          <cell r="B205" t="str">
            <v>55593-00001</v>
          </cell>
          <cell r="C205" t="str">
            <v>STANDALONESoftware</v>
          </cell>
          <cell r="D205" t="str">
            <v xml:space="preserve"> NM  I supporting 5 elements.</v>
          </cell>
          <cell r="E205" t="str">
            <v>IVIEW Network Manager provides a central Web management interface for control, configuration and maintenance of collaborative networks.</v>
          </cell>
          <cell r="F205">
            <v>5000</v>
          </cell>
          <cell r="G205">
            <v>1</v>
          </cell>
          <cell r="H205">
            <v>5000</v>
          </cell>
        </row>
        <row r="206">
          <cell r="A206" t="str">
            <v>Network Manager II</v>
          </cell>
          <cell r="B206" t="str">
            <v>55593-00002</v>
          </cell>
          <cell r="C206" t="str">
            <v>STANDALONESoftware</v>
          </cell>
          <cell r="D206" t="str">
            <v>NM II supporting 20 elements .</v>
          </cell>
          <cell r="E206" t="str">
            <v>IVIEW Network Manager provides a central Web management interface for control, configuration and maintenance of collaborative networks.</v>
          </cell>
          <cell r="F206">
            <v>15000</v>
          </cell>
          <cell r="H206">
            <v>0</v>
          </cell>
        </row>
        <row r="207">
          <cell r="A207" t="str">
            <v xml:space="preserve">Network Manager Upgrade </v>
          </cell>
          <cell r="B207" t="str">
            <v>55593-00101</v>
          </cell>
          <cell r="C207" t="str">
            <v>STANDALONESoftware</v>
          </cell>
          <cell r="D207" t="str">
            <v>Upgrade from NM I to NM II</v>
          </cell>
          <cell r="E207" t="str">
            <v>S/N and MAC Address should be provided with order.</v>
          </cell>
          <cell r="F207">
            <v>10000</v>
          </cell>
          <cell r="H207">
            <v>0</v>
          </cell>
        </row>
        <row r="208">
          <cell r="A208" t="str">
            <v>(For additions to existing systems, refer to separate Unassembled viaIP List for applicable product codes)  ; For quotes more than 20 elements, contact RADVISION sales.</v>
          </cell>
        </row>
        <row r="211">
          <cell r="D211" t="str">
            <v>viaIP 100 Products</v>
          </cell>
        </row>
        <row r="213">
          <cell r="A213" t="str">
            <v>mcu-15 H.323</v>
          </cell>
          <cell r="B213" t="str">
            <v>55688-00001</v>
          </cell>
          <cell r="C213" t="str">
            <v>Closed Unit</v>
          </cell>
          <cell r="D213" t="str">
            <v>15 port MCU (12 @ 384k) for H.323 based networks</v>
          </cell>
          <cell r="F213">
            <v>19950</v>
          </cell>
          <cell r="H213">
            <v>0</v>
          </cell>
        </row>
        <row r="214">
          <cell r="A214" t="str">
            <v>mcu-15 SIP</v>
          </cell>
          <cell r="B214" t="str">
            <v>55688-00003</v>
          </cell>
          <cell r="C214" t="str">
            <v>Closed Unit</v>
          </cell>
          <cell r="D214" t="str">
            <v>15 port MCU (12 @ 384k) for SIP based networks</v>
          </cell>
          <cell r="F214">
            <v>19950</v>
          </cell>
          <cell r="H214">
            <v>0</v>
          </cell>
        </row>
        <row r="215">
          <cell r="A215" t="str">
            <v>mcu-15 + TCM H.323</v>
          </cell>
          <cell r="B215" t="str">
            <v>55688-00002</v>
          </cell>
          <cell r="C215" t="str">
            <v>Closed Unit</v>
          </cell>
          <cell r="D215" t="str">
            <v>15 port MCU  (12 @ 384k) for H.323 based networks with Audio Xcoding.</v>
          </cell>
          <cell r="E215" t="str">
            <v xml:space="preserve"> Audio Xcoding: G.711 A Law and µ Law, G.722, G.723.1, G.728, G.729 A/B </v>
          </cell>
          <cell r="F215">
            <v>24950</v>
          </cell>
          <cell r="H215">
            <v>0</v>
          </cell>
        </row>
        <row r="216">
          <cell r="A216" t="str">
            <v>mcu-15 + TCM SIP</v>
          </cell>
          <cell r="B216" t="str">
            <v>55688-00004</v>
          </cell>
          <cell r="C216" t="str">
            <v>Closed Unit</v>
          </cell>
          <cell r="D216" t="str">
            <v>15 port MCU (12 @ 384k) for SIP based networks with Audio Xcoding.</v>
          </cell>
          <cell r="E216" t="str">
            <v xml:space="preserve"> Audio Xcoding: G.711 A Law and µ Law, G.722, G.723.1, G.728, G.729 A/B </v>
          </cell>
          <cell r="F216">
            <v>24950</v>
          </cell>
          <cell r="H216">
            <v>0</v>
          </cell>
        </row>
        <row r="218">
          <cell r="A218" t="str">
            <v>mcu-15v H.323</v>
          </cell>
          <cell r="B218" t="str">
            <v>55689-00001</v>
          </cell>
          <cell r="C218" t="str">
            <v>Closed Unit</v>
          </cell>
          <cell r="D218" t="str">
            <v>15 port MCU (12 @ 384k) for H.323 based networks with basic video processing capabilities including rate matching, continuous presence, on the fly video mode change and symmetric media streams</v>
          </cell>
          <cell r="E218" t="str">
            <v>video processing capabilities are based on the features offered by the VPS product</v>
          </cell>
          <cell r="F218">
            <v>29950</v>
          </cell>
          <cell r="H218">
            <v>0</v>
          </cell>
        </row>
        <row r="219">
          <cell r="A219" t="str">
            <v>mcu-15v SIP</v>
          </cell>
          <cell r="B219" t="str">
            <v>55689-00003</v>
          </cell>
          <cell r="C219" t="str">
            <v>Closed Unit</v>
          </cell>
          <cell r="D219" t="str">
            <v>15 port MCU (12 @ 384k) for SIP based networks with basic video processing capabilities including rate matching, continuous presence, on the fly video mode change and symmetric media streams</v>
          </cell>
          <cell r="E219" t="str">
            <v>video processing capabilities are based on the features offered by the VPS product</v>
          </cell>
          <cell r="F219">
            <v>29950</v>
          </cell>
          <cell r="H219">
            <v>0</v>
          </cell>
        </row>
        <row r="220">
          <cell r="A220" t="str">
            <v>mcu-15v + TCM H.323</v>
          </cell>
          <cell r="B220" t="str">
            <v>55689-00002</v>
          </cell>
          <cell r="C220" t="str">
            <v>Closed Unit</v>
          </cell>
          <cell r="D220" t="str">
            <v>15 port MCU (12 @ 384k) for H.323 based networks with basic video processing capabilities including rate matching, continuous presence, on the fly video mode change and symmetric media streams and Audio Xcoding</v>
          </cell>
          <cell r="E220" t="str">
            <v xml:space="preserve">video processing capabilities are based on the features offered by the VPS product   Audio Xcoding: G.711 A Law and µ Law, G.722, G.723.1, G.728, G.729 A/B </v>
          </cell>
          <cell r="F220">
            <v>34950</v>
          </cell>
          <cell r="H220">
            <v>0</v>
          </cell>
        </row>
        <row r="221">
          <cell r="A221" t="str">
            <v>mcu-15v + TCM SIP</v>
          </cell>
          <cell r="B221" t="str">
            <v>55689-00004</v>
          </cell>
          <cell r="C221" t="str">
            <v>Closed Unit</v>
          </cell>
          <cell r="D221" t="str">
            <v>15 port MCU (12 @ 384k) for SIP based networks with basic video processing capabilities including rate matching, continuous presence, on the fly video mode change and symmetric media streams and Audio Xcoding</v>
          </cell>
          <cell r="E221" t="str">
            <v xml:space="preserve">video processing capabilities are based on the features offered by the VPS product   Audio Xcoding: G.711 A Law and µ Law, G.722, G.723.1, G.728, G.729 A/B </v>
          </cell>
          <cell r="F221">
            <v>34950</v>
          </cell>
          <cell r="H221">
            <v>0</v>
          </cell>
        </row>
        <row r="223">
          <cell r="A223" t="str">
            <v>mcu-15e H.323</v>
          </cell>
          <cell r="B223" t="str">
            <v>55687-00001</v>
          </cell>
          <cell r="C223" t="str">
            <v>Closed Unit</v>
          </cell>
          <cell r="D223" t="str">
            <v>15 port MCU (12 @ 384k) for H.323 based networks with advanced video processing capabilities including rate matching, advanced continuous presence, on the fly video mode change and multiple media streams</v>
          </cell>
          <cell r="E223" t="str">
            <v>video processing capabilities are based on the features offered by the MVP products</v>
          </cell>
          <cell r="F223">
            <v>44950</v>
          </cell>
          <cell r="H223">
            <v>0</v>
          </cell>
        </row>
        <row r="224">
          <cell r="A224" t="str">
            <v>mcu-15e SIP</v>
          </cell>
          <cell r="B224" t="str">
            <v>55687-00003</v>
          </cell>
          <cell r="C224" t="str">
            <v>Closed Unit</v>
          </cell>
          <cell r="D224" t="str">
            <v>15 port MCU (12 @ 384k) for SIP based networks with advanced video processing capabilities including rate matching, advanced continuous presence, on the fly video mode change and multiple media streams</v>
          </cell>
          <cell r="E224" t="str">
            <v>video processing capabilities are based on the features offered by the MVP products</v>
          </cell>
          <cell r="F224">
            <v>44950</v>
          </cell>
          <cell r="H224">
            <v>0</v>
          </cell>
        </row>
        <row r="225">
          <cell r="A225" t="str">
            <v>mcu-15e + TCM H.323</v>
          </cell>
          <cell r="B225" t="str">
            <v>55687-00002</v>
          </cell>
          <cell r="C225" t="str">
            <v>Closed Unit</v>
          </cell>
          <cell r="D225" t="str">
            <v>15 port MCU (12 @ 384k) for H.323 based networks with advanced video processing capabilities including rate matching, advanced continuous presence, on the fly video mode change and multiple media streams and Audio Xcoding</v>
          </cell>
          <cell r="E225" t="str">
            <v xml:space="preserve">video processing capabilities are based on the features offered by the MVP productsAudio Xcoding: G.711 A Law and µ Law, G.722, G.723.1, G.728, G.729 A/B </v>
          </cell>
          <cell r="F225">
            <v>49950</v>
          </cell>
          <cell r="H225">
            <v>0</v>
          </cell>
        </row>
        <row r="226">
          <cell r="A226" t="str">
            <v>mcu-15e + TCM SIP</v>
          </cell>
          <cell r="B226" t="str">
            <v>55687-00004</v>
          </cell>
          <cell r="C226" t="str">
            <v>Closed Unit</v>
          </cell>
          <cell r="D226" t="str">
            <v>15 port MCU (12 @ 384k) for SIP based networks with advanced video processing capabilities including rate matching, advanced continuous presence, on the fly video mode change and multiple media streams and Audio Xcoding</v>
          </cell>
          <cell r="E226" t="str">
            <v xml:space="preserve">video processing capabilities are based on the features offered by the MVP products   Audio Xcoding: G.711 A Law and µ Law, G.722, G.723.1, G.728, G.729 A/B </v>
          </cell>
          <cell r="F226">
            <v>49950</v>
          </cell>
          <cell r="H226">
            <v>0</v>
          </cell>
        </row>
        <row r="228">
          <cell r="A228" t="str">
            <v>H.323 Add-On module for mcu</v>
          </cell>
          <cell r="B228" t="str">
            <v>55588-00061</v>
          </cell>
          <cell r="C228" t="str">
            <v>Assembled in unit at the time of original purchase</v>
          </cell>
          <cell r="D228" t="str">
            <v>H.323 add-on support</v>
          </cell>
          <cell r="E228" t="str">
            <v>Price is 20% of the price of the base products. (e.g $3,990 for mcu-15; $6,990 for mcu-15v+TCM etc)Note, if ordered separately from the base product (using the non-assembled PN), the price is 30% of the base product.</v>
          </cell>
          <cell r="F228">
            <v>0</v>
          </cell>
          <cell r="H228">
            <v>0</v>
          </cell>
        </row>
        <row r="229">
          <cell r="A229" t="str">
            <v>SIP Add-On module for mcu</v>
          </cell>
          <cell r="B229" t="str">
            <v>55588-00062</v>
          </cell>
          <cell r="C229" t="str">
            <v>Assembled in unit at the time of original purchase</v>
          </cell>
          <cell r="D229" t="str">
            <v>SIP add-on support</v>
          </cell>
          <cell r="E229" t="str">
            <v>Price is 20% of the price of the base products. (e.g $3,990 for mcu-15; $6,990 for mcu-15v+TCM etc)Note, if ordered separately from the base product (using the non-assembled PN), the price is 30% of the base product.</v>
          </cell>
          <cell r="F229">
            <v>0</v>
          </cell>
          <cell r="H229">
            <v>0</v>
          </cell>
        </row>
        <row r="230">
          <cell r="A230" t="str">
            <v>H.323 Add-On module for mcu - Upgrade</v>
          </cell>
          <cell r="B230" t="str">
            <v>55588-00161</v>
          </cell>
          <cell r="C230" t="str">
            <v>Non-Assembled</v>
          </cell>
          <cell r="D230" t="str">
            <v>H.323 add-on support</v>
          </cell>
          <cell r="E230" t="str">
            <v>Price is 30% of the price of the base products. (e.g $5,985 for mcu-15; $10,485 for mcu-15v+TCM) Note, if ordered assembled, the price is 20% of the base product.</v>
          </cell>
          <cell r="F230">
            <v>0</v>
          </cell>
          <cell r="H230">
            <v>0</v>
          </cell>
        </row>
        <row r="231">
          <cell r="A231" t="str">
            <v>SIP Add-On module for mcu - Upgrade</v>
          </cell>
          <cell r="B231" t="str">
            <v>55588-00162</v>
          </cell>
          <cell r="C231" t="str">
            <v>Non-Assembled</v>
          </cell>
          <cell r="D231" t="str">
            <v>SIP add-on support</v>
          </cell>
          <cell r="E231" t="str">
            <v>Price is 30% of the price of the base products. (e.g $5,985 for mcu-15; $10,485 for mcu-15v+TCM) Note, if ordered assembled, the price is 20% of the base product.</v>
          </cell>
          <cell r="F231">
            <v>0</v>
          </cell>
          <cell r="H231">
            <v>0</v>
          </cell>
        </row>
        <row r="233">
          <cell r="A233" t="str">
            <v>gw-P10/100</v>
          </cell>
          <cell r="B233" t="str">
            <v>55682-00001</v>
          </cell>
          <cell r="C233" t="str">
            <v>Closed Unit</v>
          </cell>
          <cell r="D233" t="str">
            <v>1 PRI Gateway with Audio Transcoding.</v>
          </cell>
          <cell r="E233" t="str">
            <v>Audio Transcoding: G.711, G.722, G.723.1 and G.728</v>
          </cell>
          <cell r="F233">
            <v>21950</v>
          </cell>
          <cell r="H233">
            <v>0</v>
          </cell>
        </row>
        <row r="234">
          <cell r="A234" t="str">
            <v>gw-B40/100</v>
          </cell>
          <cell r="B234" t="str">
            <v>55685-00001</v>
          </cell>
          <cell r="C234" t="str">
            <v>Closed Unit</v>
          </cell>
          <cell r="D234" t="str">
            <v>Quad BRI gateway Audio Transcoding</v>
          </cell>
          <cell r="E234" t="str">
            <v>Audio Transcoding: G.711, G.722, G.723.1 and G.728</v>
          </cell>
          <cell r="F234">
            <v>12950</v>
          </cell>
          <cell r="H234">
            <v>0</v>
          </cell>
        </row>
        <row r="235">
          <cell r="A235" t="str">
            <v xml:space="preserve">gw-S40/100 </v>
          </cell>
          <cell r="B235" t="str">
            <v>55683-00001</v>
          </cell>
          <cell r="C235" t="str">
            <v>Closed Unit</v>
          </cell>
          <cell r="D235" t="str">
            <v>gw-S40 gateway providing connectivity over serial connections - H323 (over IP) &lt;&gt; H.320 (over serial interfaces),  built-in audio transcoding, supports V.35/RS449/EIA530 and RS366 for signaling</v>
          </cell>
          <cell r="E235" t="str">
            <v>Cables are required with this product, a cable per serial port, 4 cables for full Gateway utilization. The type of cables needed depends on the serial protocol required. Special cables are available with LOS support for seamless interoperability encryptio</v>
          </cell>
          <cell r="F235">
            <v>19950</v>
          </cell>
          <cell r="H235">
            <v>0</v>
          </cell>
        </row>
        <row r="236">
          <cell r="A236" t="str">
            <v>V35/RS366-DTE</v>
          </cell>
          <cell r="B236" t="str">
            <v>55543-00001</v>
          </cell>
          <cell r="C236" t="str">
            <v>cable</v>
          </cell>
          <cell r="D236" t="str">
            <v xml:space="preserve">V.35 cable with RS366  for signaling, DTE </v>
          </cell>
          <cell r="E236" t="str">
            <v>For use with gw S40</v>
          </cell>
          <cell r="F236">
            <v>200</v>
          </cell>
          <cell r="H236">
            <v>0</v>
          </cell>
        </row>
        <row r="237">
          <cell r="A237" t="str">
            <v>EIA530/RS366-DTE</v>
          </cell>
          <cell r="B237" t="str">
            <v>55543-00003</v>
          </cell>
          <cell r="C237" t="str">
            <v>cable</v>
          </cell>
          <cell r="D237" t="str">
            <v xml:space="preserve">EIA530 cable with RS366 for signaling, DTE </v>
          </cell>
          <cell r="E237" t="str">
            <v>For use with gw S40</v>
          </cell>
          <cell r="F237">
            <v>200</v>
          </cell>
          <cell r="H237">
            <v>0</v>
          </cell>
        </row>
        <row r="238">
          <cell r="A238" t="str">
            <v>EIA530/RS366-LOS-DTE</v>
          </cell>
          <cell r="B238" t="str">
            <v>55543-00004</v>
          </cell>
          <cell r="C238" t="str">
            <v>cable</v>
          </cell>
          <cell r="D238" t="str">
            <v xml:space="preserve">EIA530 cable with RS366 for signaling, DTE, support the LOS signal for interworking with KG194 encryption devices  </v>
          </cell>
          <cell r="E238" t="str">
            <v>For use with gw S40</v>
          </cell>
          <cell r="F238">
            <v>200</v>
          </cell>
          <cell r="H238">
            <v>0</v>
          </cell>
        </row>
        <row r="239">
          <cell r="A239" t="str">
            <v>EIA449/RS366-DTE</v>
          </cell>
          <cell r="B239" t="str">
            <v>55543-00002</v>
          </cell>
          <cell r="C239" t="str">
            <v>cable</v>
          </cell>
          <cell r="D239" t="str">
            <v xml:space="preserve">EIA449 cable with RS366 for signaling, DTE, support the LOS signal for interworking with KG194 encryption devices  </v>
          </cell>
          <cell r="E239" t="str">
            <v>For use with gw S40</v>
          </cell>
          <cell r="F239">
            <v>200</v>
          </cell>
          <cell r="H239">
            <v>0</v>
          </cell>
        </row>
        <row r="240">
          <cell r="A240" t="str">
            <v>KIV7/RS366-DTE</v>
          </cell>
          <cell r="B240" t="str">
            <v>55543-00005</v>
          </cell>
          <cell r="C240" t="str">
            <v>cable</v>
          </cell>
          <cell r="D240" t="str">
            <v xml:space="preserve">KIV7 cable with RS366 for signaling, DTE, support the LOS signal </v>
          </cell>
          <cell r="E240" t="str">
            <v>For use with gw S40</v>
          </cell>
          <cell r="F240">
            <v>200</v>
          </cell>
          <cell r="H240">
            <v>0</v>
          </cell>
        </row>
        <row r="241">
          <cell r="A241" t="str">
            <v>viaIP 100 products do not include gatekeeper.  Select from iView ECS Standalone products.</v>
          </cell>
        </row>
        <row r="243">
          <cell r="D243" t="str">
            <v>INVISION</v>
          </cell>
        </row>
        <row r="245">
          <cell r="A245" t="str">
            <v>INVISION 101</v>
          </cell>
          <cell r="B245" t="str">
            <v>55680-00101</v>
          </cell>
          <cell r="C245" t="str">
            <v>Closed unit, delivered in two 1U chassis.</v>
          </cell>
          <cell r="D245" t="str">
            <v xml:space="preserve">Include 10 ports MCU (each port @ 768Kbps with audio transcoding and DuoVideo), 4 BRI interfaces, ECS50, VCS15 (+Outlook integration), and 5 elements iVIEW.  </v>
          </cell>
          <cell r="E245" t="str">
            <v xml:space="preserve">ECS, VCS, and iVIEW need to be installed on external (not provided) servers. ECS and VCS may run on the same server, iVIEW requires a separate server. </v>
          </cell>
          <cell r="F245">
            <v>44500</v>
          </cell>
          <cell r="G245">
            <v>1</v>
          </cell>
          <cell r="H245">
            <v>0</v>
          </cell>
        </row>
        <row r="246">
          <cell r="A246" t="str">
            <v>INVISION 102</v>
          </cell>
          <cell r="B246" t="str">
            <v>55680-00102</v>
          </cell>
          <cell r="C246" t="str">
            <v>Closed unit, delivered in two 1U chassis.</v>
          </cell>
          <cell r="D246" t="str">
            <v xml:space="preserve">Include 10 ports MCU (each port @ 768Kbps with audio transcoding and DuoVideo), MVP10, 4 BRI interfaces, ECS50, VCS15 (+Outlook integration), and 5 elements iVIEW.  </v>
          </cell>
          <cell r="E246" t="str">
            <v xml:space="preserve">ECS, VCS, and iVIEW need to be installed on external (not provided) servers. ECS and VCS may run on the same server, iVIEW requires a separate server. </v>
          </cell>
          <cell r="F246">
            <v>64500</v>
          </cell>
          <cell r="H246">
            <v>0</v>
          </cell>
        </row>
        <row r="247">
          <cell r="A247" t="str">
            <v>INVISION 103</v>
          </cell>
          <cell r="B247" t="str">
            <v>55680-00103</v>
          </cell>
          <cell r="C247" t="str">
            <v>Closed unit, delivered in three 1U chassis.</v>
          </cell>
          <cell r="D247" t="str">
            <v xml:space="preserve">Include 10 ports MCU (each port @ 768Kbps with audio transcoding and DuoVideo), MVP10, 4 BRI interfaces, ECS50, VCS15 (+Outlook integration), and 5 elements iVIEW.  </v>
          </cell>
          <cell r="E247" t="str">
            <v xml:space="preserve">iVIEW needs to be installed on external (not provided) server. </v>
          </cell>
          <cell r="F247">
            <v>74500</v>
          </cell>
          <cell r="H247">
            <v>0</v>
          </cell>
        </row>
        <row r="249">
          <cell r="A249" t="str">
            <v>INVISION 104</v>
          </cell>
          <cell r="B249" t="str">
            <v>55680-00104</v>
          </cell>
          <cell r="C249" t="str">
            <v>Closed unit, delivered in two 1U chassis.</v>
          </cell>
          <cell r="D249" t="str">
            <v xml:space="preserve">Include 10 ports MCU (each port @ 768Kbps with audio transcoding and DuoVideo), 2 PRI interfaces, ECS50, VCS15 (+Outlook integration), and 5 elements iVIEW.  </v>
          </cell>
          <cell r="E249" t="str">
            <v xml:space="preserve">ECS, VCS, and iVIEW need to be installed on external (not provided) servers. ECS and VCS may run on the same server, iVIEW requires a separate server. </v>
          </cell>
          <cell r="F249">
            <v>44500</v>
          </cell>
          <cell r="H249">
            <v>0</v>
          </cell>
        </row>
        <row r="250">
          <cell r="A250" t="str">
            <v>INVISION 105</v>
          </cell>
          <cell r="B250" t="str">
            <v>55680-00105</v>
          </cell>
          <cell r="C250" t="str">
            <v>Closed unit, delivered in two 1U chassis.</v>
          </cell>
          <cell r="D250" t="str">
            <v xml:space="preserve">Include 10 ports MCU (each port @ 768Kbps with audio transcoding and DuoVideo), MVP10, 2 PRI interfaces, ECS50, VCS15 (+Outlook integration), and 5 elements iVIEW.  </v>
          </cell>
          <cell r="E250" t="str">
            <v xml:space="preserve">ECS, VCS, and iVIEW need to be installed on external (not provided) servers. ECS and VCS may run on the same server, iVIEW requires a separate server. </v>
          </cell>
          <cell r="F250">
            <v>64500</v>
          </cell>
          <cell r="H250">
            <v>0</v>
          </cell>
        </row>
        <row r="251">
          <cell r="A251" t="str">
            <v>INVISION 106</v>
          </cell>
          <cell r="B251" t="str">
            <v>55680-00106</v>
          </cell>
          <cell r="C251" t="str">
            <v>Closed unit, delivered in three 1U chassis.</v>
          </cell>
          <cell r="D251" t="str">
            <v xml:space="preserve">Include 10 ports MCU (each port @ 768Kbps with audio transcoding and DuoVideo), MVP10, 2 PRI interfaces, ECS50, VCS15 (+Outlook integration), and 5 elements iVIEW.  </v>
          </cell>
          <cell r="E251" t="str">
            <v xml:space="preserve">iVIEW needs to be installed on external (not provided) server. </v>
          </cell>
          <cell r="F251">
            <v>74500</v>
          </cell>
          <cell r="H251">
            <v>0</v>
          </cell>
        </row>
        <row r="253">
          <cell r="A253" t="str">
            <v>INVISION 107</v>
          </cell>
          <cell r="B253" t="str">
            <v>55680-00107</v>
          </cell>
          <cell r="C253" t="str">
            <v>Closed unit, delivered in two 1U chassis.</v>
          </cell>
          <cell r="D253" t="str">
            <v xml:space="preserve">Include 20 ports MCU (each port @ 768Kbps with audio transcoding and DuoVideo), 2 PRI interfaces, ECS50, VCS30 (+Outlook integration), and 5 elements iVIEW.  </v>
          </cell>
          <cell r="E253" t="str">
            <v xml:space="preserve">ECS, VCS, and iVIEW need to be installed on external (not provided) servers. ECS and VCS may run on the same server, iVIEW requires a separate server. </v>
          </cell>
          <cell r="F253">
            <v>59500</v>
          </cell>
          <cell r="H253">
            <v>0</v>
          </cell>
        </row>
        <row r="254">
          <cell r="A254" t="str">
            <v>INVISION 108</v>
          </cell>
          <cell r="B254" t="str">
            <v>55680-00108</v>
          </cell>
          <cell r="C254" t="str">
            <v>Closed unit, delivered in two 1U chassis.</v>
          </cell>
          <cell r="D254" t="str">
            <v xml:space="preserve">Include 20 ports MCU (each port @ 768Kbps with audio transcoding and DuoVideo), MVP10, 2 PRI interfaces, ECS50, VCS30 (+Outlook integration), and 5 elements iVIEW.  </v>
          </cell>
          <cell r="E254" t="str">
            <v xml:space="preserve">ECS, VCS, and iVIEW need to be installed on external (not provided) servers. ECS and VCS may run on the same server, iVIEW requires a separate server. </v>
          </cell>
          <cell r="F254">
            <v>79500</v>
          </cell>
          <cell r="H254">
            <v>0</v>
          </cell>
        </row>
        <row r="255">
          <cell r="A255" t="str">
            <v>INVISION 109</v>
          </cell>
          <cell r="B255" t="str">
            <v>55680-00109</v>
          </cell>
          <cell r="C255" t="str">
            <v>Closed unit, delivered in three 1U chassis.</v>
          </cell>
          <cell r="D255" t="str">
            <v xml:space="preserve">Include 20 ports MCU (each port @ 768Kbps with audio transcoding and DuoVideo), MVP10, 2 PRI interfaces, ECS50, VCS30 (+Outlook integration), and 5 elements iVIEW.  </v>
          </cell>
          <cell r="E255" t="str">
            <v xml:space="preserve">iVIEW needs to be installed on external (not provided) server. </v>
          </cell>
          <cell r="F255">
            <v>89500</v>
          </cell>
          <cell r="H255">
            <v>0</v>
          </cell>
        </row>
        <row r="257">
          <cell r="A257" t="str">
            <v>INVISION 111</v>
          </cell>
          <cell r="B257" t="str">
            <v>55680-00111</v>
          </cell>
          <cell r="C257" t="str">
            <v>Closed unit, delivered in one 1U chassis.</v>
          </cell>
          <cell r="D257" t="str">
            <v xml:space="preserve">Include 24 ports MCU (each port @ 768Kbps with audio transcoding and DuoVideo), ECS50, VCS30 and 5 elements iVIEW.   </v>
          </cell>
          <cell r="E257" t="str">
            <v xml:space="preserve">ECS, VCS, and iVIEW need to be installed on external (not provided) servers. ECS and VCS may run on the same server, iVIEW requires a separate server. </v>
          </cell>
          <cell r="F257">
            <v>54500</v>
          </cell>
          <cell r="H257">
            <v>0</v>
          </cell>
        </row>
        <row r="258">
          <cell r="A258" t="str">
            <v>INVISION 112</v>
          </cell>
          <cell r="B258" t="str">
            <v>55680-00112</v>
          </cell>
          <cell r="C258" t="str">
            <v>Closed unit, delivered in one 1U chassis.</v>
          </cell>
          <cell r="D258" t="str">
            <v xml:space="preserve">Include 24 ports MCU (each port @ 768Kbps with audio transcoding and DuoVideo),  MVP10, ECS50, VCS 30 and 5 elements iVIEW.   </v>
          </cell>
          <cell r="E258" t="str">
            <v xml:space="preserve">ECS, VCS, and iVIEW need to be installed on external (not provided) servers. ECS and VCS may run on the same server, iVIEW requires a separate server. </v>
          </cell>
          <cell r="F258">
            <v>74500</v>
          </cell>
          <cell r="H258">
            <v>0</v>
          </cell>
        </row>
        <row r="260">
          <cell r="A260" t="str">
            <v>INVISION 401</v>
          </cell>
          <cell r="B260" t="str">
            <v>55580-00401</v>
          </cell>
          <cell r="C260" t="str">
            <v>Closed unit, delivered in one 2U chassis.</v>
          </cell>
          <cell r="D260" t="str">
            <v xml:space="preserve">Include 20 ports MCU (each port @ 768Kbps with audio transcoding and DuoVideo), 4 PRI interfaces, ECS50, VCS30 (+Outlook integration), and 5 elements iVIEW.  </v>
          </cell>
          <cell r="E260" t="str">
            <v xml:space="preserve">ECS, VCS, and iVIEW need to be installed on external  (not provided) servers. ECS and VCS may run on the same server, iVIEW requires a separate server. </v>
          </cell>
          <cell r="F260">
            <v>69950</v>
          </cell>
          <cell r="H260">
            <v>0</v>
          </cell>
        </row>
        <row r="261">
          <cell r="A261" t="str">
            <v>INVISION 402</v>
          </cell>
          <cell r="B261" t="str">
            <v>55580-00402</v>
          </cell>
          <cell r="C261" t="str">
            <v>Closed unit, delivered in one 2U chassis.</v>
          </cell>
          <cell r="D261" t="str">
            <v xml:space="preserve">Include 20 ports MCU (each port @ 768Kbps with audio transcoding and DuoVideo), MVP10, 4 PRI interfaces, ECS50, VCS30 (+Outlook integration), and 5 elements iVIEW.  </v>
          </cell>
          <cell r="E261" t="str">
            <v xml:space="preserve">ECS, VCS, and iVIEW need to be installed on external (not provided) servers. ECS and VCS may run on the same server, iVIEW requires a separate server. </v>
          </cell>
          <cell r="F261">
            <v>89950</v>
          </cell>
          <cell r="H261">
            <v>0</v>
          </cell>
        </row>
        <row r="262">
          <cell r="A262" t="str">
            <v>INVISION 403</v>
          </cell>
          <cell r="B262" t="str">
            <v>55580-00403</v>
          </cell>
          <cell r="C262" t="str">
            <v>Closed unit, delivered in one 2U chassis and one 1U Chassis</v>
          </cell>
          <cell r="D262" t="str">
            <v xml:space="preserve">Include 20 ports MCU (each port @ 768Kbps with audio transcoding and DuoVideo), MVP10, 4 PRI interfaces, ECS50, VCS30 (+Outlook integration), and 5 elements iVIEW.  </v>
          </cell>
          <cell r="E262" t="str">
            <v xml:space="preserve">iVIEW needs to be installed on external (not provided) server. </v>
          </cell>
          <cell r="F262">
            <v>99950</v>
          </cell>
          <cell r="H262">
            <v>0</v>
          </cell>
        </row>
        <row r="264">
          <cell r="A264" t="str">
            <v>INVISION Management</v>
          </cell>
          <cell r="B264" t="str">
            <v>55680-00201</v>
          </cell>
          <cell r="C264" t="str">
            <v>Closed unit, delivered in one 1U chassis.</v>
          </cell>
          <cell r="D264" t="str">
            <v>includes ECS50, VCS30 (+Outlook integration) and 5 elements, iVIEW</v>
          </cell>
          <cell r="E264" t="str">
            <v xml:space="preserve">iVIEW needs to be installed on external (not provided) server. </v>
          </cell>
          <cell r="F264">
            <v>24950</v>
          </cell>
          <cell r="H264">
            <v>0</v>
          </cell>
        </row>
        <row r="266">
          <cell r="A266" t="str">
            <v>INVISION SIP Add-On</v>
          </cell>
          <cell r="B266" t="str">
            <v>55588-00063</v>
          </cell>
          <cell r="C266" t="str">
            <v>Included in unit at time of purchase.</v>
          </cell>
          <cell r="D266" t="str">
            <v>SIP add-on support</v>
          </cell>
          <cell r="E266" t="str">
            <v>for 10 port INVISION product: $7.5K ; for 20 port INVISION product: $10K ; for 24 port INVISION product: $12K ; for 48 port INVISION product: $19.5K. 30% discount if purchased with the INVISION product together.</v>
          </cell>
          <cell r="F266">
            <v>0</v>
          </cell>
          <cell r="H266">
            <v>0</v>
          </cell>
        </row>
        <row r="267">
          <cell r="A267" t="str">
            <v>INVISION SIP Add-On Upgrade</v>
          </cell>
          <cell r="B267" t="str">
            <v>55588-00163 </v>
          </cell>
          <cell r="C267" t="str">
            <v>Non-Assembled</v>
          </cell>
          <cell r="D267" t="str">
            <v>SIP add-on support</v>
          </cell>
          <cell r="E267" t="str">
            <v>for 10 port INVISION product: $7.5K ; for 20 port INVISION product: $10K ; for 24 port INVISION product: $12K ; for 48 port INVISION product: $19.5K. 30% discount if purchased with the INVISION product together.</v>
          </cell>
          <cell r="F267">
            <v>0</v>
          </cell>
          <cell r="H267">
            <v>0</v>
          </cell>
        </row>
        <row r="269">
          <cell r="A269" t="str">
            <v>The embedded gatekeeper in the INVISION products is not upgradeable in capacity and cannot include Firewall Proxy solutions.</v>
          </cell>
        </row>
        <row r="271">
          <cell r="D271" t="str">
            <v>eConf</v>
          </cell>
        </row>
        <row r="273">
          <cell r="A273" t="str">
            <v>eConf Standard/H.323</v>
          </cell>
          <cell r="B273" t="str">
            <v>59561-00001</v>
          </cell>
          <cell r="C273" t="str">
            <v>-</v>
          </cell>
          <cell r="D273" t="str">
            <v>eConf Standard/H.323 - supporting calls up to 384Kbps</v>
          </cell>
          <cell r="E273" t="str">
            <v>Min requirement of 10 Licenses per sale. 89 $/licenseQuantity discounts:100-199:10%200-499:15%500-999: 20%1000-4999: 25%5000+: 30%</v>
          </cell>
          <cell r="F273">
            <v>0</v>
          </cell>
          <cell r="H273">
            <v>0</v>
          </cell>
        </row>
        <row r="274">
          <cell r="A274" t="str">
            <v>eConf Standard/SIP</v>
          </cell>
          <cell r="B274" t="str">
            <v>59561-00002</v>
          </cell>
          <cell r="C274" t="str">
            <v>-</v>
          </cell>
          <cell r="D274" t="str">
            <v>eConf Standard/SIP - supporting calls up to 384Kbps</v>
          </cell>
          <cell r="E274" t="str">
            <v>Min requirement of 10 Licenses per sale. 89 $/licenseQuantity discounts:100-199:10%200-499:15%500-999: 20%1000-4999: 25%5000+: 30%</v>
          </cell>
          <cell r="F274">
            <v>0</v>
          </cell>
          <cell r="H274">
            <v>0</v>
          </cell>
        </row>
        <row r="275">
          <cell r="A275" t="str">
            <v>eConf PRO</v>
          </cell>
          <cell r="B275" t="str">
            <v>59561-00003</v>
          </cell>
          <cell r="C275" t="str">
            <v>-</v>
          </cell>
          <cell r="D275" t="str">
            <v>eConf H.323 and SIP - supporting calls up to 768Kbps</v>
          </cell>
          <cell r="E275" t="str">
            <v>Min requirement of 10 Licenses per sale. 119 $/licenseQuantity discounts:100-199:10%200-499:15%500-999: 20%1000-4999: 25%5000+: 30%</v>
          </cell>
          <cell r="F275">
            <v>0</v>
          </cell>
          <cell r="H275">
            <v>0</v>
          </cell>
        </row>
        <row r="276">
          <cell r="A276" t="str">
            <v>Upgrade eConf Standard to eConf Pro</v>
          </cell>
          <cell r="B276" t="str">
            <v>59561-00101</v>
          </cell>
          <cell r="C276" t="str">
            <v>-</v>
          </cell>
          <cell r="D276" t="str">
            <v>upgrade</v>
          </cell>
          <cell r="E276" t="str">
            <v>Min requirement of 10 Licenses per sale. 45 $/licenseQuantity discounts:100-199:10%200-499:15%500-999: 20%1000-4999: 25%5000+: 30%</v>
          </cell>
          <cell r="F276">
            <v>0</v>
          </cell>
          <cell r="H276">
            <v>0</v>
          </cell>
        </row>
        <row r="296">
          <cell r="F296">
            <v>0</v>
          </cell>
        </row>
        <row r="297">
          <cell r="F297">
            <v>0</v>
          </cell>
        </row>
        <row r="298">
          <cell r="F298">
            <v>0</v>
          </cell>
        </row>
      </sheetData>
      <sheetData sheetId="3"/>
      <sheetData sheetId="4"/>
      <sheetData sheetId="5"/>
      <sheetData sheetId="6"/>
      <sheetData sheetId="7"/>
      <sheetData sheetId="8"/>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770 OBX ATT MPLS OC3 (1)"/>
      <sheetName val="7770 OBX ATT MPLS OC12 (2)"/>
      <sheetName val="7770 OBX ATT MPLS OC48 (3)"/>
      <sheetName val="7770 OBX ATT MPLS OC192 (4)"/>
      <sheetName val="7770 OBX ATT MPLS GigE (5)"/>
      <sheetName val="7770 OBX Matrix"/>
      <sheetName val="CATEGORY_DISCOUNT"/>
      <sheetName val="BSC Design"/>
      <sheetName val="Input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A5" t="str">
            <v>3EZ 03824 AA</v>
          </cell>
          <cell r="B5" t="str">
            <v>Base chassis (Line Shelf, 4 Switching Modules, 2 Route Servers, 2 Clocks, fully redundant) + Management shelf (2 Management Servers), Cabling.  Full documentation on CD-ROM</v>
          </cell>
          <cell r="C5">
            <v>110000</v>
          </cell>
          <cell r="D5">
            <v>1</v>
          </cell>
          <cell r="E5">
            <v>1</v>
          </cell>
          <cell r="F5">
            <v>1</v>
          </cell>
          <cell r="G5">
            <v>1</v>
          </cell>
          <cell r="H5">
            <v>1</v>
          </cell>
          <cell r="I5">
            <v>5</v>
          </cell>
          <cell r="J5">
            <v>550000</v>
          </cell>
        </row>
        <row r="7">
          <cell r="B7" t="str">
            <v>Control and Service Cards</v>
          </cell>
        </row>
        <row r="8">
          <cell r="A8" t="str">
            <v>3EZ 00488 DN</v>
          </cell>
          <cell r="B8" t="str">
            <v>Universal Packet over SONET/SDH Termination Board</v>
          </cell>
          <cell r="C8">
            <v>75000</v>
          </cell>
          <cell r="D8">
            <v>10</v>
          </cell>
          <cell r="E8">
            <v>10</v>
          </cell>
          <cell r="F8">
            <v>10</v>
          </cell>
          <cell r="G8">
            <v>10</v>
          </cell>
          <cell r="I8">
            <v>40</v>
          </cell>
          <cell r="J8">
            <v>3000000</v>
          </cell>
        </row>
        <row r="9">
          <cell r="A9" t="str">
            <v>3EZ 00904 BE</v>
          </cell>
          <cell r="B9" t="str">
            <v>Universal Gigabit Ethernet Termination Board</v>
          </cell>
          <cell r="C9">
            <v>75000</v>
          </cell>
          <cell r="H9">
            <v>10</v>
          </cell>
          <cell r="I9">
            <v>10</v>
          </cell>
          <cell r="J9">
            <v>750000</v>
          </cell>
        </row>
        <row r="11">
          <cell r="B11" t="str">
            <v>Interface and Application Cards</v>
          </cell>
        </row>
        <row r="12">
          <cell r="A12" t="str">
            <v>3EZ 00767 DA</v>
          </cell>
          <cell r="B12" t="str">
            <v>16-port OC3/STM-1-SMSH</v>
          </cell>
          <cell r="C12">
            <v>87000</v>
          </cell>
          <cell r="D12">
            <v>10</v>
          </cell>
          <cell r="I12">
            <v>10</v>
          </cell>
          <cell r="J12">
            <v>870000</v>
          </cell>
        </row>
        <row r="13">
          <cell r="A13" t="str">
            <v>3EZ 00484 CA</v>
          </cell>
          <cell r="B13" t="str">
            <v>8-port OC12/STM-4-SMSH</v>
          </cell>
          <cell r="C13">
            <v>94000</v>
          </cell>
          <cell r="E13">
            <v>10</v>
          </cell>
          <cell r="I13">
            <v>10</v>
          </cell>
          <cell r="J13">
            <v>940000</v>
          </cell>
        </row>
        <row r="14">
          <cell r="A14" t="str">
            <v>3EZ 00490 CA</v>
          </cell>
          <cell r="B14" t="str">
            <v>2-port OC48/STM-16-SMSH</v>
          </cell>
          <cell r="C14">
            <v>83000</v>
          </cell>
          <cell r="F14">
            <v>10</v>
          </cell>
          <cell r="I14">
            <v>10</v>
          </cell>
          <cell r="J14">
            <v>830000</v>
          </cell>
        </row>
        <row r="15">
          <cell r="A15" t="str">
            <v>3EZ 02690 CA</v>
          </cell>
          <cell r="B15" t="str">
            <v>1-port OC192/STM-64-SMSH</v>
          </cell>
          <cell r="C15">
            <v>79000</v>
          </cell>
          <cell r="G15">
            <v>5</v>
          </cell>
          <cell r="I15">
            <v>5</v>
          </cell>
          <cell r="J15">
            <v>395000</v>
          </cell>
        </row>
        <row r="16">
          <cell r="A16" t="str">
            <v>3EZ 00902 DA</v>
          </cell>
          <cell r="B16" t="str">
            <v>8-port Gigabit Ethernet Applique, multi-mode, SX Optics.</v>
          </cell>
          <cell r="C16">
            <v>60000</v>
          </cell>
          <cell r="H16">
            <v>10</v>
          </cell>
          <cell r="I16">
            <v>10</v>
          </cell>
          <cell r="J16">
            <v>600000</v>
          </cell>
        </row>
        <row r="18">
          <cell r="B18" t="str">
            <v>Network Management Software</v>
          </cell>
        </row>
        <row r="19">
          <cell r="A19" t="str">
            <v>3EZ 03189 BA</v>
          </cell>
          <cell r="B19" t="str">
            <v>Xantos Internet Software including Element Management SW: CLI, SNMP</v>
          </cell>
          <cell r="C19">
            <v>40000</v>
          </cell>
          <cell r="D19">
            <v>1</v>
          </cell>
          <cell r="E19">
            <v>1</v>
          </cell>
          <cell r="F19">
            <v>1</v>
          </cell>
          <cell r="G19">
            <v>1</v>
          </cell>
          <cell r="H19">
            <v>1</v>
          </cell>
          <cell r="I19">
            <v>5</v>
          </cell>
          <cell r="J19">
            <v>200000</v>
          </cell>
        </row>
      </sheetData>
      <sheetData sheetId="10" refreshError="1"/>
      <sheetData sheetId="11" refreshError="1"/>
      <sheetData sheetId="1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 5620 DDR"/>
      <sheetName val="Summary"/>
      <sheetName val="SAM 5620 ME Phase1"/>
      <sheetName val="SAM 5620 PE"/>
      <sheetName val="SAM 5620 ME Phase2"/>
    </sheetNames>
    <sheetDataSet>
      <sheetData sheetId="0"/>
      <sheetData sheetId="1">
        <row r="4">
          <cell r="C4">
            <v>0.75</v>
          </cell>
          <cell r="D4">
            <v>0.79</v>
          </cell>
        </row>
      </sheetData>
      <sheetData sheetId="2"/>
      <sheetData sheetId="3"/>
      <sheetData sheetId="4"/>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HKL10"/>
      <sheetName val="Summary"/>
    </sheetNames>
    <definedNames>
      <definedName name="so_chu.So_Xau"/>
    </definedNames>
    <sheetDataSet>
      <sheetData sheetId="0" refreshError="1"/>
      <sheetData sheetId="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n do"/>
      <sheetName val="Tong 31W"/>
      <sheetName val="Cac Thong So "/>
      <sheetName val="Gia Du Thau "/>
      <sheetName val="DGCT"/>
      <sheetName val="Vat Lieu "/>
      <sheetName val="Gia Nhan Cong "/>
      <sheetName val="Gia Ca may "/>
      <sheetName val="Cuoc VC oto"/>
      <sheetName val="Bang Gia cuoc"/>
      <sheetName val="XL4Poppy"/>
      <sheetName val="Gia VL"/>
      <sheetName val="7770 OBX Matrix"/>
      <sheetName val="Tai kh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_of_Material"/>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 DOWN-0615-cn"/>
      <sheetName val="BREAK DOWN-0615"/>
      <sheetName val="SUMMARY"/>
      <sheetName val="BREAK DOWN"/>
      <sheetName val="BREAK DOWN_PQ"/>
      <sheetName val="KH-Q1,Q2,01"/>
      <sheetName val="Eq_sum_new"/>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s"/>
      <sheetName val="Tables"/>
      <sheetName val="TOC"/>
      <sheetName val="Data Entry"/>
      <sheetName val="Quote Summary"/>
      <sheetName val="Bronze Calcs"/>
      <sheetName val="Silver Calcs"/>
      <sheetName val="Quote Bronze"/>
      <sheetName val="Quote Silver"/>
      <sheetName val="SCoTT"/>
      <sheetName val="SCoTT Manual"/>
      <sheetName val="PPP Parts List"/>
      <sheetName val="Future Features"/>
      <sheetName val="List_of_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K-VCH1"/>
    </sheetNames>
    <definedNames>
      <definedName name="Drop2"/>
    </definedNames>
    <sheetDataSet>
      <sheetData sheetId="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7i M10i"/>
      <sheetName val="M20"/>
      <sheetName val="M40e"/>
      <sheetName val="M160"/>
      <sheetName val="M320"/>
      <sheetName val="Mgmt w_o SDX"/>
      <sheetName val="KH-Q1,Q2,0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 tie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P"/>
      <sheetName val="MTP1"/>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P"/>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Gia BTN"/>
      <sheetName val="Sheet1"/>
      <sheetName val="Chi Tiet"/>
      <sheetName val="Sheet4"/>
      <sheetName val="Sheet3"/>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gia (2)"/>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 Thang Mo"/>
      <sheetName val="CT  PL"/>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et tinh dz2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et tinh dz35"/>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3600 India (1)"/>
      <sheetName val="3600 Indonesia (2)"/>
      <sheetName val="3600 Malaysia (3)"/>
      <sheetName val="3600 Philippines (4)"/>
      <sheetName val="3600 Singapore (5)"/>
      <sheetName val="3600 Thailand (6)"/>
      <sheetName val="3600 Matrix"/>
      <sheetName val="CATEGORY_DISCOUNT"/>
    </sheetNames>
    <sheetDataSet>
      <sheetData sheetId="0"/>
      <sheetData sheetId="1"/>
      <sheetData sheetId="2"/>
      <sheetData sheetId="3">
        <row r="3">
          <cell r="D3">
            <v>995</v>
          </cell>
          <cell r="F3">
            <v>0</v>
          </cell>
        </row>
        <row r="4">
          <cell r="D4">
            <v>250</v>
          </cell>
          <cell r="F4">
            <v>0</v>
          </cell>
        </row>
        <row r="5">
          <cell r="D5">
            <v>495</v>
          </cell>
          <cell r="F5">
            <v>0</v>
          </cell>
        </row>
        <row r="6">
          <cell r="D6">
            <v>1740</v>
          </cell>
          <cell r="F6">
            <v>0</v>
          </cell>
        </row>
        <row r="7">
          <cell r="D7">
            <v>550</v>
          </cell>
          <cell r="F7">
            <v>0</v>
          </cell>
        </row>
        <row r="8">
          <cell r="D8">
            <v>46</v>
          </cell>
          <cell r="F8">
            <v>0</v>
          </cell>
        </row>
        <row r="9">
          <cell r="D9">
            <v>5200</v>
          </cell>
          <cell r="F9">
            <v>0</v>
          </cell>
        </row>
        <row r="10">
          <cell r="D10">
            <v>2600</v>
          </cell>
          <cell r="F10">
            <v>0</v>
          </cell>
        </row>
        <row r="11">
          <cell r="D11">
            <v>2828</v>
          </cell>
          <cell r="F11">
            <v>0</v>
          </cell>
        </row>
        <row r="12">
          <cell r="D12">
            <v>490</v>
          </cell>
          <cell r="F12">
            <v>0</v>
          </cell>
        </row>
        <row r="13">
          <cell r="D13">
            <v>2120</v>
          </cell>
          <cell r="F13">
            <v>0</v>
          </cell>
        </row>
        <row r="14">
          <cell r="D14">
            <v>5990</v>
          </cell>
          <cell r="F14">
            <v>0</v>
          </cell>
        </row>
        <row r="15">
          <cell r="D15">
            <v>3200</v>
          </cell>
          <cell r="F15">
            <v>0</v>
          </cell>
        </row>
        <row r="16">
          <cell r="D16">
            <v>133</v>
          </cell>
          <cell r="F16">
            <v>0</v>
          </cell>
        </row>
      </sheetData>
      <sheetData sheetId="4"/>
      <sheetData sheetId="5"/>
      <sheetData sheetId="6"/>
      <sheetData sheetId="7"/>
      <sheetData sheetId="8"/>
      <sheetData sheetId="9"/>
      <sheetData sheetId="10">
        <row r="5">
          <cell r="A5" t="str">
            <v>90-0010-10</v>
          </cell>
          <cell r="B5" t="str">
            <v>Peripheral Shelf</v>
          </cell>
          <cell r="C5">
            <v>995</v>
          </cell>
          <cell r="D5">
            <v>1</v>
          </cell>
          <cell r="E5">
            <v>1</v>
          </cell>
          <cell r="F5">
            <v>2</v>
          </cell>
          <cell r="G5">
            <v>1</v>
          </cell>
          <cell r="H5">
            <v>1</v>
          </cell>
          <cell r="I5">
            <v>1</v>
          </cell>
          <cell r="J5">
            <v>7</v>
          </cell>
          <cell r="K5">
            <v>6965</v>
          </cell>
        </row>
        <row r="6">
          <cell r="A6" t="str">
            <v>90-0060-01</v>
          </cell>
          <cell r="B6" t="str">
            <v>36LG UCS Filler Plates (6 Pack)</v>
          </cell>
          <cell r="C6">
            <v>250</v>
          </cell>
          <cell r="D6">
            <v>1</v>
          </cell>
          <cell r="E6">
            <v>1</v>
          </cell>
          <cell r="G6">
            <v>1</v>
          </cell>
          <cell r="H6">
            <v>1</v>
          </cell>
          <cell r="I6">
            <v>1</v>
          </cell>
          <cell r="J6">
            <v>5</v>
          </cell>
          <cell r="K6">
            <v>1250</v>
          </cell>
        </row>
        <row r="7">
          <cell r="A7" t="str">
            <v>90-0060-09</v>
          </cell>
          <cell r="B7" t="str">
            <v>36LG SSR Filler Plate</v>
          </cell>
          <cell r="C7">
            <v>46</v>
          </cell>
          <cell r="D7">
            <v>1</v>
          </cell>
          <cell r="E7">
            <v>1</v>
          </cell>
          <cell r="G7">
            <v>1</v>
          </cell>
          <cell r="H7">
            <v>1</v>
          </cell>
          <cell r="I7">
            <v>1</v>
          </cell>
          <cell r="J7">
            <v>5</v>
          </cell>
          <cell r="K7">
            <v>230</v>
          </cell>
        </row>
        <row r="8">
          <cell r="A8" t="str">
            <v>90-0890-01</v>
          </cell>
          <cell r="B8" t="str">
            <v>Fan Tray (2 Fans)</v>
          </cell>
          <cell r="C8">
            <v>550</v>
          </cell>
          <cell r="D8">
            <v>1</v>
          </cell>
          <cell r="E8">
            <v>1</v>
          </cell>
          <cell r="F8">
            <v>1</v>
          </cell>
          <cell r="G8">
            <v>1</v>
          </cell>
          <cell r="H8">
            <v>1</v>
          </cell>
          <cell r="I8">
            <v>1</v>
          </cell>
          <cell r="J8">
            <v>6</v>
          </cell>
          <cell r="K8">
            <v>3300</v>
          </cell>
        </row>
        <row r="9">
          <cell r="A9" t="str">
            <v>90-2378-01</v>
          </cell>
          <cell r="B9" t="str">
            <v>Universal AC Power Supply</v>
          </cell>
          <cell r="C9">
            <v>1740</v>
          </cell>
          <cell r="D9">
            <v>2</v>
          </cell>
          <cell r="E9">
            <v>2</v>
          </cell>
          <cell r="F9">
            <v>4</v>
          </cell>
          <cell r="G9">
            <v>2</v>
          </cell>
          <cell r="H9">
            <v>2</v>
          </cell>
          <cell r="I9">
            <v>2</v>
          </cell>
          <cell r="J9">
            <v>14</v>
          </cell>
          <cell r="K9">
            <v>24360</v>
          </cell>
        </row>
        <row r="10">
          <cell r="A10" t="str">
            <v>90-3669-06</v>
          </cell>
          <cell r="B10" t="str">
            <v>Dual Feed 240VAC Pwr Tray</v>
          </cell>
          <cell r="C10">
            <v>495</v>
          </cell>
          <cell r="D10">
            <v>1</v>
          </cell>
          <cell r="E10">
            <v>1</v>
          </cell>
          <cell r="F10">
            <v>2</v>
          </cell>
          <cell r="G10">
            <v>1</v>
          </cell>
          <cell r="H10">
            <v>1</v>
          </cell>
          <cell r="I10">
            <v>1</v>
          </cell>
          <cell r="J10">
            <v>7</v>
          </cell>
          <cell r="K10">
            <v>3465</v>
          </cell>
        </row>
        <row r="11">
          <cell r="A11" t="str">
            <v>90-0090-05</v>
          </cell>
          <cell r="B11" t="str">
            <v>Dual Shelf Cable (8UCS) Kit</v>
          </cell>
          <cell r="C11">
            <v>1484</v>
          </cell>
          <cell r="F11">
            <v>1</v>
          </cell>
          <cell r="J11">
            <v>1</v>
          </cell>
          <cell r="K11">
            <v>1484</v>
          </cell>
        </row>
        <row r="13">
          <cell r="B13" t="str">
            <v>Control and Service Cards</v>
          </cell>
        </row>
        <row r="14">
          <cell r="A14" t="str">
            <v>90-0667-05</v>
          </cell>
          <cell r="B14" t="str">
            <v>System Control Card 3 (8+)</v>
          </cell>
          <cell r="C14">
            <v>2600</v>
          </cell>
          <cell r="D14">
            <v>2</v>
          </cell>
          <cell r="E14">
            <v>2</v>
          </cell>
          <cell r="G14">
            <v>2</v>
          </cell>
          <cell r="H14">
            <v>2</v>
          </cell>
          <cell r="I14">
            <v>2</v>
          </cell>
          <cell r="J14">
            <v>10</v>
          </cell>
          <cell r="K14">
            <v>26000</v>
          </cell>
        </row>
        <row r="15">
          <cell r="A15" t="str">
            <v>90-7662-01</v>
          </cell>
          <cell r="B15" t="str">
            <v>DMM Gen 1118.0</v>
          </cell>
          <cell r="C15">
            <v>5200</v>
          </cell>
          <cell r="D15">
            <v>2</v>
          </cell>
          <cell r="E15">
            <v>2</v>
          </cell>
          <cell r="F15">
            <v>2</v>
          </cell>
          <cell r="G15">
            <v>2</v>
          </cell>
          <cell r="H15">
            <v>2</v>
          </cell>
          <cell r="I15">
            <v>2</v>
          </cell>
          <cell r="J15">
            <v>12</v>
          </cell>
          <cell r="K15">
            <v>62400</v>
          </cell>
        </row>
        <row r="16">
          <cell r="A16" t="str">
            <v>90-0035-05</v>
          </cell>
          <cell r="B16" t="str">
            <v>Expander Card (16+)</v>
          </cell>
          <cell r="C16">
            <v>3900</v>
          </cell>
          <cell r="F16">
            <v>2</v>
          </cell>
          <cell r="J16">
            <v>2</v>
          </cell>
          <cell r="K16">
            <v>7800</v>
          </cell>
        </row>
        <row r="17">
          <cell r="A17" t="str">
            <v>90-0667-01</v>
          </cell>
          <cell r="B17" t="str">
            <v>System Control Card 3</v>
          </cell>
          <cell r="C17">
            <v>2600</v>
          </cell>
          <cell r="F17">
            <v>2</v>
          </cell>
          <cell r="J17">
            <v>2</v>
          </cell>
          <cell r="K17">
            <v>5200</v>
          </cell>
        </row>
        <row r="19">
          <cell r="B19" t="str">
            <v>Interface and Application Cards</v>
          </cell>
        </row>
        <row r="20">
          <cell r="A20" t="str">
            <v>90-0038-09</v>
          </cell>
          <cell r="B20" t="str">
            <v>DSP-3 (6) Card</v>
          </cell>
          <cell r="C20">
            <v>3200</v>
          </cell>
          <cell r="D20">
            <v>1</v>
          </cell>
          <cell r="E20">
            <v>1</v>
          </cell>
          <cell r="F20">
            <v>3</v>
          </cell>
          <cell r="G20">
            <v>1</v>
          </cell>
          <cell r="H20">
            <v>1</v>
          </cell>
          <cell r="I20">
            <v>1</v>
          </cell>
          <cell r="J20">
            <v>8</v>
          </cell>
          <cell r="K20">
            <v>25600</v>
          </cell>
        </row>
        <row r="21">
          <cell r="A21" t="str">
            <v>90-0038-19</v>
          </cell>
          <cell r="B21" t="str">
            <v>DSP-5 Card</v>
          </cell>
          <cell r="C21">
            <v>5990</v>
          </cell>
          <cell r="D21">
            <v>3</v>
          </cell>
          <cell r="E21">
            <v>1</v>
          </cell>
          <cell r="F21">
            <v>6</v>
          </cell>
          <cell r="G21">
            <v>1</v>
          </cell>
          <cell r="H21">
            <v>1</v>
          </cell>
          <cell r="I21">
            <v>1</v>
          </cell>
          <cell r="J21">
            <v>13</v>
          </cell>
          <cell r="K21">
            <v>77870</v>
          </cell>
        </row>
        <row r="22">
          <cell r="A22" t="str">
            <v>90-0565-08</v>
          </cell>
          <cell r="B22" t="str">
            <v>Dual E1 Card (120 ohm)</v>
          </cell>
          <cell r="C22">
            <v>2828</v>
          </cell>
          <cell r="D22">
            <v>1</v>
          </cell>
          <cell r="E22">
            <v>1</v>
          </cell>
          <cell r="F22">
            <v>3</v>
          </cell>
          <cell r="G22">
            <v>1</v>
          </cell>
          <cell r="H22">
            <v>1</v>
          </cell>
          <cell r="I22">
            <v>1</v>
          </cell>
          <cell r="J22">
            <v>8</v>
          </cell>
          <cell r="K22">
            <v>22624</v>
          </cell>
        </row>
        <row r="23">
          <cell r="A23" t="str">
            <v>90-0568-02</v>
          </cell>
          <cell r="B23" t="str">
            <v>E1 LIM (120 ohm)</v>
          </cell>
          <cell r="C23">
            <v>490</v>
          </cell>
          <cell r="D23">
            <v>2</v>
          </cell>
          <cell r="E23">
            <v>2</v>
          </cell>
          <cell r="F23">
            <v>6</v>
          </cell>
          <cell r="G23">
            <v>2</v>
          </cell>
          <cell r="H23">
            <v>2</v>
          </cell>
          <cell r="I23">
            <v>2</v>
          </cell>
          <cell r="J23">
            <v>16</v>
          </cell>
          <cell r="K23">
            <v>7840</v>
          </cell>
        </row>
        <row r="24">
          <cell r="A24" t="str">
            <v>90-0569-03</v>
          </cell>
          <cell r="B24" t="str">
            <v>X.21 PRI</v>
          </cell>
          <cell r="C24">
            <v>2120</v>
          </cell>
          <cell r="D24">
            <v>1</v>
          </cell>
          <cell r="E24">
            <v>1</v>
          </cell>
          <cell r="G24">
            <v>1</v>
          </cell>
          <cell r="H24">
            <v>1</v>
          </cell>
          <cell r="I24">
            <v>1</v>
          </cell>
          <cell r="J24">
            <v>5</v>
          </cell>
          <cell r="K24">
            <v>10600</v>
          </cell>
        </row>
        <row r="25">
          <cell r="A25" t="str">
            <v>90-1610-02</v>
          </cell>
          <cell r="B25" t="str">
            <v>MPA Card</v>
          </cell>
          <cell r="C25">
            <v>6200</v>
          </cell>
          <cell r="F25">
            <v>4</v>
          </cell>
          <cell r="J25">
            <v>4</v>
          </cell>
          <cell r="K25">
            <v>24800</v>
          </cell>
        </row>
        <row r="27">
          <cell r="B27" t="str">
            <v>Miscellaneous</v>
          </cell>
        </row>
        <row r="28">
          <cell r="A28" t="str">
            <v>90-6540-02</v>
          </cell>
          <cell r="B28" t="str">
            <v>36LG Rel 8.0 Cust Doc (CD)</v>
          </cell>
          <cell r="C28">
            <v>133</v>
          </cell>
          <cell r="D28">
            <v>1</v>
          </cell>
          <cell r="E28">
            <v>1</v>
          </cell>
          <cell r="F28">
            <v>1</v>
          </cell>
          <cell r="G28">
            <v>1</v>
          </cell>
          <cell r="H28">
            <v>1</v>
          </cell>
          <cell r="I28">
            <v>1</v>
          </cell>
          <cell r="J28">
            <v>6</v>
          </cell>
          <cell r="K28">
            <v>798</v>
          </cell>
        </row>
        <row r="30">
          <cell r="B30" t="str">
            <v>Panels &amp; Cables &amp; Connectors</v>
          </cell>
        </row>
        <row r="31">
          <cell r="A31" t="str">
            <v>90-1615-01</v>
          </cell>
          <cell r="B31" t="str">
            <v>Universal Dist Panel (4)</v>
          </cell>
          <cell r="C31">
            <v>600</v>
          </cell>
          <cell r="F31">
            <v>2</v>
          </cell>
          <cell r="J31">
            <v>2</v>
          </cell>
          <cell r="K31">
            <v>1200</v>
          </cell>
        </row>
        <row r="32">
          <cell r="A32" t="str">
            <v>90-1642-08</v>
          </cell>
          <cell r="B32" t="str">
            <v>UDP Mod X.21 (DCE)</v>
          </cell>
          <cell r="C32">
            <v>80</v>
          </cell>
          <cell r="F32">
            <v>8</v>
          </cell>
          <cell r="J32">
            <v>8</v>
          </cell>
          <cell r="K32">
            <v>640</v>
          </cell>
        </row>
      </sheetData>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ummary Detail"/>
      <sheetName val="INPUT"/>
      <sheetName val="Overview"/>
      <sheetName val="Credit Calculation"/>
      <sheetName val="7770 OBX - Atlanta"/>
      <sheetName val="7770 OBX - Charlotte"/>
      <sheetName val="7770 OBX - Columbia"/>
      <sheetName val="7770 OBX - Spares"/>
      <sheetName val="CISCO 12008"/>
      <sheetName val="7670 RSP"/>
      <sheetName val="PPP v17 - INPUT"/>
      <sheetName val="LANGUAGE"/>
      <sheetName val="PART_DISCOUNT"/>
      <sheetName val="CATEGORY_DIS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3">
          <cell r="B63" t="str">
            <v>DESCRIPTION</v>
          </cell>
        </row>
        <row r="77">
          <cell r="B77" t="str">
            <v>ITEM</v>
          </cell>
        </row>
        <row r="89">
          <cell r="B89" t="str">
            <v>Quote Generated by:</v>
          </cell>
        </row>
      </sheetData>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Sheet1"/>
      <sheetName val="Sheet2"/>
      <sheetName val="Sheet3"/>
      <sheetName val="Outlets"/>
      <sheetName val="PGs"/>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XL4Poppy"/>
      <sheetName val="Q1-02"/>
      <sheetName val="Q2-02"/>
      <sheetName val="Q3-02"/>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6"/>
      <sheetName val="Mau"/>
      <sheetName val="KH LDTL"/>
      <sheetName val="MTL$-INTER"/>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LUONG CHO HUU"/>
      <sheetName val="thu BHXH,YT"/>
      <sheetName val="Phan bo"/>
      <sheetName val="XL4Test5"/>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SILICAT_x0003_"/>
      <sheetName val="SP-KH"/>
      <sheetName val="Xuatkho"/>
      <sheetName val="PT"/>
      <sheetName val="1-12"/>
      <sheetName val="TH QT"/>
      <sheetName val="KE QT"/>
      <sheetName val="Pivot(Silica|e)"/>
      <sheetName val="Summary"/>
      <sheetName val="Design &amp; Applications"/>
      <sheetName val="Building Summary"/>
      <sheetName val="Building"/>
      <sheetName val="External Works"/>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BLDG"/>
      <sheetName val="INSUL"/>
      <sheetName val="TH T19"/>
      <sheetName val="_x0000__x0000__x0000__x0000__x0000__x0000_"/>
      <sheetName val="??-BLDG"/>
      <sheetName val="Dieu chinh"/>
      <sheetName val="So -03"/>
      <sheetName val="SoLD"/>
      <sheetName val="So-02"/>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6ot(Urethan)"/>
      <sheetName val="DU TRU LUONG 06 TH@NG"/>
      <sheetName val="AN CA DH 10"/>
      <sheetName val="TAM UNG LNC TH 08"/>
      <sheetName val="Leong thoi gian th 10"/>
      <sheetName val="Luong thoa gian th 11"/>
      <sheetName val="at lns th 10"/>
      <sheetName val="tam ung DNS th 11"/>
      <sheetName val="XL4Test4"/>
      <sheetName val="Pivot(_x0007_lass Wool)"/>
      <sheetName val="Macro1"/>
      <sheetName val="Macro2"/>
      <sheetName val="Macro3"/>
      <sheetName val="vi_du_n"/>
      <sheetName val="vi_du"/>
      <sheetName val="Bieu 2"/>
      <sheetName val="biªu 3"/>
      <sheetName val="bieu1 CTy"/>
      <sheetName val="b2 cty"/>
      <sheetName val="b 3 cty"/>
      <sheetName val="bieu 7"/>
      <sheetName val="bieu 9"/>
      <sheetName val="b14"/>
      <sheetName val="Sheet12"/>
      <sheetName val="Chiet tinh dz22"/>
      <sheetName val="Piwot(Silicate)"/>
      <sheetName val="bcôhang"/>
      <sheetName val="báo cáo thang11 m?i"/>
      <sheetName val="ROCK WO_x0003__x0000_"/>
      <sheetName val="gvl"/>
      <sheetName val="LANGU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sheetData sheetId="279" refreshError="1"/>
      <sheetData sheetId="280" refreshError="1"/>
      <sheetData sheetId="281"/>
      <sheetData sheetId="282"/>
      <sheetData sheetId="283"/>
      <sheetData sheetId="284"/>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sheetData sheetId="321" refreshError="1"/>
      <sheetData sheetId="322" refreshError="1"/>
      <sheetData sheetId="323"/>
      <sheetData sheetId="324" refreshError="1"/>
      <sheetData sheetId="3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R"/>
    </sheetNames>
    <definedNames>
      <definedName name="_9681LH"/>
      <definedName name="ad"/>
      <definedName name="catalogue"/>
      <definedName name="cb"/>
      <definedName name="CPK_CHTM"/>
      <definedName name="DSTD_Clear"/>
      <definedName name="ListeDésignation1_QuandChangement"/>
      <definedName name="ncb"/>
      <definedName name="nhap2"/>
      <definedName name="nhapcb"/>
      <definedName name="PtichDTL"/>
      <definedName name="SelectDésignation_QuandChangement"/>
      <definedName name="SélectDésignation1_QuandChangement"/>
    </defined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Input"/>
      <sheetName val="SLA"/>
      <sheetName val="TAC-7300"/>
      <sheetName val="Additional Service"/>
      <sheetName val="BBA Repair Price"/>
      <sheetName val="BBA Repair Price (ASB)"/>
      <sheetName val="Controls"/>
    </sheetNames>
    <sheetDataSet>
      <sheetData sheetId="0"/>
      <sheetData sheetId="1" refreshError="1"/>
      <sheetData sheetId="2" refreshError="1"/>
      <sheetData sheetId="3"/>
      <sheetData sheetId="4"/>
      <sheetData sheetId="5"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 (EUR)</v>
          </cell>
          <cell r="O12" t="str">
            <v>D+90 EU ($USD)</v>
          </cell>
          <cell r="P12" t="str">
            <v>D+60 EU (EUR)</v>
          </cell>
          <cell r="Q12" t="str">
            <v>D+60 EU ($USD)</v>
          </cell>
          <cell r="R12" t="str">
            <v>D+30 EU (EUR)</v>
          </cell>
          <cell r="S12" t="str">
            <v>D+30 EU ($USD)</v>
          </cell>
          <cell r="T12" t="str">
            <v>D+15 EU Only</v>
          </cell>
          <cell r="U12" t="str">
            <v>D+10 EU Only</v>
          </cell>
          <cell r="V12" t="str">
            <v>D+5 EU only</v>
          </cell>
          <cell r="W12" t="str">
            <v>D+2 EU only</v>
          </cell>
          <cell r="X12" t="str">
            <v>Supplement for Europe (Non EU) (EUR)</v>
          </cell>
          <cell r="Y12" t="str">
            <v>Supplement for Europe (Non EU) ($USD)</v>
          </cell>
          <cell r="Z12" t="str">
            <v>Supplement Outside Europe (EUR)</v>
          </cell>
          <cell r="AA12" t="str">
            <v>Supplement Outside Europe (USD)</v>
          </cell>
        </row>
        <row r="16">
          <cell r="A16" t="str">
            <v>1AB187280029</v>
          </cell>
        </row>
      </sheetData>
      <sheetData sheetId="6"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EURO</v>
          </cell>
          <cell r="O12" t="str">
            <v>D+90 USD</v>
          </cell>
          <cell r="P12" t="str">
            <v>D+60 EURO</v>
          </cell>
          <cell r="Q12" t="str">
            <v>D+60 USD</v>
          </cell>
        </row>
        <row r="16">
          <cell r="A16" t="str">
            <v>1AB187280029</v>
          </cell>
        </row>
      </sheetData>
      <sheetData sheetId="7" refreshError="1">
        <row r="4">
          <cell r="B4" t="str">
            <v>CHT</v>
          </cell>
          <cell r="D4" t="str">
            <v>xSAM</v>
          </cell>
          <cell r="E4" t="str">
            <v>D+30</v>
          </cell>
          <cell r="F4" t="str">
            <v>Bronze</v>
          </cell>
          <cell r="G4" t="str">
            <v>BD Project Management</v>
          </cell>
        </row>
        <row r="5">
          <cell r="B5" t="str">
            <v>Cogetel</v>
          </cell>
          <cell r="D5" t="str">
            <v>LS1540</v>
          </cell>
          <cell r="E5" t="str">
            <v>D+60</v>
          </cell>
          <cell r="F5" t="str">
            <v>Silver</v>
          </cell>
          <cell r="G5" t="str">
            <v>BD On-site Support by TAC</v>
          </cell>
        </row>
        <row r="6">
          <cell r="B6" t="str">
            <v>CTM</v>
          </cell>
          <cell r="D6" t="str">
            <v>15xx</v>
          </cell>
          <cell r="E6" t="str">
            <v>D+90</v>
          </cell>
          <cell r="F6" t="str">
            <v>Gold</v>
          </cell>
          <cell r="G6" t="str">
            <v>BD I&amp;C Supervision</v>
          </cell>
        </row>
        <row r="7">
          <cell r="B7" t="str">
            <v>EBT</v>
          </cell>
          <cell r="D7" t="str">
            <v>FTTU</v>
          </cell>
          <cell r="G7" t="str">
            <v>BD Maintenance Release Implementation</v>
          </cell>
        </row>
        <row r="8">
          <cell r="B8" t="str">
            <v>Fuji Telecom</v>
          </cell>
          <cell r="D8" t="str">
            <v>NMS</v>
          </cell>
          <cell r="G8" t="str">
            <v>BD Others</v>
          </cell>
        </row>
        <row r="9">
          <cell r="B9" t="str">
            <v>Globe/Innove</v>
          </cell>
        </row>
        <row r="10">
          <cell r="B10" t="str">
            <v>Globe/Quest</v>
          </cell>
        </row>
        <row r="11">
          <cell r="B11" t="str">
            <v>Hanaro</v>
          </cell>
        </row>
        <row r="12">
          <cell r="B12" t="str">
            <v>Hanoi P&amp;T</v>
          </cell>
        </row>
        <row r="13">
          <cell r="B13" t="str">
            <v>HCMC P&amp;T</v>
          </cell>
        </row>
        <row r="14">
          <cell r="B14" t="str">
            <v>ICS</v>
          </cell>
        </row>
        <row r="15">
          <cell r="B15" t="str">
            <v>KT</v>
          </cell>
        </row>
        <row r="16">
          <cell r="B16" t="str">
            <v>Lintarsarta</v>
          </cell>
        </row>
        <row r="17">
          <cell r="B17" t="str">
            <v>Macau Marine</v>
          </cell>
        </row>
        <row r="18">
          <cell r="B18" t="str">
            <v>NCIC</v>
          </cell>
        </row>
        <row r="19">
          <cell r="B19" t="str">
            <v>OPT/French Polynesia</v>
          </cell>
        </row>
        <row r="20">
          <cell r="B20" t="str">
            <v>OPT/Fuji</v>
          </cell>
        </row>
        <row r="21">
          <cell r="B21" t="str">
            <v>OPT/New Caledonia</v>
          </cell>
        </row>
        <row r="22">
          <cell r="B22" t="str">
            <v>Optus</v>
          </cell>
        </row>
        <row r="23">
          <cell r="B23" t="str">
            <v>PCCW</v>
          </cell>
        </row>
        <row r="24">
          <cell r="B24" t="str">
            <v>PLDT</v>
          </cell>
        </row>
        <row r="25">
          <cell r="B25" t="str">
            <v>PowerGrid</v>
          </cell>
        </row>
        <row r="26">
          <cell r="B26" t="str">
            <v>PT Telkom</v>
          </cell>
        </row>
        <row r="27">
          <cell r="B27" t="str">
            <v>SingTel</v>
          </cell>
        </row>
        <row r="28">
          <cell r="B28" t="str">
            <v>Telstra</v>
          </cell>
        </row>
        <row r="29">
          <cell r="B29" t="str">
            <v>TimeDotCom</v>
          </cell>
        </row>
        <row r="30">
          <cell r="B30" t="str">
            <v>TMB</v>
          </cell>
        </row>
        <row r="31">
          <cell r="B31" t="str">
            <v>TNZ</v>
          </cell>
        </row>
        <row r="32">
          <cell r="B32" t="str">
            <v>TOT</v>
          </cell>
        </row>
        <row r="33">
          <cell r="B33" t="str">
            <v>UTEL</v>
          </cell>
        </row>
        <row r="34">
          <cell r="B34" t="str">
            <v>Viettel</v>
          </cell>
        </row>
        <row r="35">
          <cell r="B35" t="str">
            <v>VNPT</v>
          </cell>
        </row>
        <row r="36">
          <cell r="B36" t="str">
            <v>WharfT&amp;T</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iet bi"/>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s"/>
      <sheetName val="CD Server"/>
      <sheetName val="PC"/>
      <sheetName val="PC (2)"/>
      <sheetName val="Net Added"/>
      <sheetName val="Net Printer and Print Server"/>
      <sheetName val="Cabinet"/>
      <sheetName val="Du toan 99"/>
      <sheetName val="Net Added (2)"/>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Design"/>
      <sheetName val="XCDR"/>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g tien luong"/>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row r="9">
          <cell r="C9" t="b">
            <v>1</v>
          </cell>
        </row>
        <row r="15">
          <cell r="A15" t="b">
            <v>1</v>
          </cell>
        </row>
        <row r="31">
          <cell r="C31" t="b">
            <v>1</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A"/>
      <sheetName val="1B"/>
      <sheetName val="1C"/>
      <sheetName val="2A "/>
      <sheetName val="2B"/>
      <sheetName val="3A"/>
      <sheetName val="3B"/>
      <sheetName val="sum-1A"/>
      <sheetName val="sum-1B"/>
      <sheetName val="sum-1C"/>
      <sheetName val="sum-2A"/>
      <sheetName val="sum-2B"/>
      <sheetName val="sum-3A"/>
      <sheetName val="sum-3B"/>
      <sheetName val="sum-trench"/>
      <sheetName val="Sheet1"/>
      <sheetName val="Sheet2"/>
      <sheetName val="Sheet3"/>
      <sheetName val="XL4Poppy"/>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h97-98"/>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SL 2002"/>
      <sheetName val="ke hoach Qui"/>
      <sheetName val="Cac Thong So "/>
      <sheetName val="Gia thau "/>
    </sheetNames>
    <sheetDataSet>
      <sheetData sheetId="0" refreshError="1"/>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cauTV"/>
      <sheetName val="LTOAN"/>
      <sheetName val="11VL586"/>
      <sheetName val="vu"/>
      <sheetName val="4cau53"/>
      <sheetName val="510"/>
      <sheetName val="875"/>
      <sheetName val="Cac Thong So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MCT"/>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sheetName val="#REF"/>
      <sheetName val="mau-04"/>
      <sheetName val="mau-05"/>
      <sheetName val="Sheet2"/>
      <sheetName val="Sheet3"/>
      <sheetName val="Sheet4"/>
      <sheetName val="XL4Poppy"/>
      <sheetName val="QMCT"/>
      <sheetName val="lam-moi"/>
      <sheetName val="DONGIA"/>
      <sheetName val="thao-go"/>
      <sheetName val="TH XL"/>
    </sheetNames>
    <sheetDataSet>
      <sheetData sheetId="0" refreshError="1">
        <row r="3">
          <cell r="D3">
            <v>0.05</v>
          </cell>
        </row>
        <row r="4">
          <cell r="D4">
            <v>2</v>
          </cell>
        </row>
        <row r="169">
          <cell r="G169">
            <v>178399.5</v>
          </cell>
        </row>
        <row r="173">
          <cell r="G173">
            <v>16615.444</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ice_List_Changes"/>
      <sheetName val="Country"/>
      <sheetName val="Policy"/>
      <sheetName val="Riverstone"/>
      <sheetName val="Legend"/>
      <sheetName val="EMS"/>
      <sheetName val="ES500"/>
      <sheetName val="RS1000"/>
      <sheetName val="RS3000"/>
      <sheetName val="RS8000"/>
      <sheetName val="RS8600"/>
      <sheetName val="RS16000"/>
      <sheetName val="RS38000"/>
      <sheetName val="RSTN_Rules"/>
      <sheetName val="Price"/>
    </sheetNames>
    <sheetDataSet>
      <sheetData sheetId="0" refreshError="1"/>
      <sheetData sheetId="1" refreshError="1"/>
      <sheetData sheetId="2" refreshError="1"/>
      <sheetData sheetId="3">
        <row r="5">
          <cell r="C5">
            <v>0.48</v>
          </cell>
          <cell r="D5">
            <v>0.25</v>
          </cell>
          <cell r="F5">
            <v>0.02</v>
          </cell>
        </row>
        <row r="6">
          <cell r="C6">
            <v>0.6</v>
          </cell>
          <cell r="D6">
            <v>0.35</v>
          </cell>
        </row>
        <row r="7">
          <cell r="C7">
            <v>0.48</v>
          </cell>
          <cell r="D7">
            <v>0.25</v>
          </cell>
        </row>
        <row r="8">
          <cell r="C8">
            <v>0.5</v>
          </cell>
          <cell r="D8">
            <v>0.25</v>
          </cell>
        </row>
        <row r="9">
          <cell r="C9">
            <v>0.6</v>
          </cell>
          <cell r="D9">
            <v>0.35</v>
          </cell>
        </row>
      </sheetData>
      <sheetData sheetId="4">
        <row r="3">
          <cell r="B3">
            <v>1.05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42">
          <cell r="B42">
            <v>3</v>
          </cell>
          <cell r="C42">
            <v>1</v>
          </cell>
        </row>
        <row r="62">
          <cell r="C62">
            <v>0</v>
          </cell>
          <cell r="F62">
            <v>0</v>
          </cell>
        </row>
        <row r="82">
          <cell r="B82">
            <v>3</v>
          </cell>
          <cell r="C82">
            <v>4</v>
          </cell>
          <cell r="E82">
            <v>11</v>
          </cell>
          <cell r="F82">
            <v>2</v>
          </cell>
          <cell r="H82">
            <v>3</v>
          </cell>
        </row>
        <row r="102">
          <cell r="C102">
            <v>0</v>
          </cell>
          <cell r="F102">
            <v>0</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DTCT"/>
      <sheetName val="Other"/>
      <sheetName val="??-BLDG"/>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9">
          <cell r="B189" t="str">
            <v>03.1113</v>
          </cell>
          <cell r="C189" t="str">
            <v>§µo ®Êt cÊp 3 ®é s©u &gt;1m; S &lt; 5m2</v>
          </cell>
          <cell r="D189" t="str">
            <v>m3</v>
          </cell>
          <cell r="E189">
            <v>3.3599999999999994</v>
          </cell>
          <cell r="H189">
            <v>24428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_lie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vmoi"/>
      <sheetName val="Bia TK"/>
      <sheetName val="TH"/>
      <sheetName val="CAP"/>
      <sheetName val="VTK"/>
      <sheetName val="XLAP"/>
      <sheetName val="VCHUYEN"/>
      <sheetName val="D.giai "/>
      <sheetName val="XL-MAU"/>
      <sheetName val="DG -CT"/>
      <sheetName val="DTRONG"/>
      <sheetName val="luu"/>
      <sheetName val="Test"/>
      <sheetName val="1.0 Assumptions"/>
      <sheetName val="2.0 Financial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stema_Gestión &quot;a la Carte&quot;"/>
      <sheetName val="Sistema_Gestión &quot;SSP&quot;"/>
      <sheetName val="5620 SRM"/>
      <sheetName val="LANGUAGE"/>
      <sheetName val="PART_DISCOUNT"/>
      <sheetName val="CURRENCY"/>
      <sheetName val="CATEGORY_DISCOUNT"/>
    </sheetNames>
    <sheetDataSet>
      <sheetData sheetId="0" refreshError="1"/>
      <sheetData sheetId="1" refreshError="1"/>
      <sheetData sheetId="2" refreshError="1"/>
      <sheetData sheetId="3"/>
      <sheetData sheetId="4">
        <row r="1">
          <cell r="D1" t="str">
            <v>EURO</v>
          </cell>
        </row>
      </sheetData>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SSUM"/>
      <sheetName val="THONG KE"/>
      <sheetName val="T.VON DT"/>
      <sheetName val="PK DT"/>
      <sheetName val="Nguon von"/>
      <sheetName val="LAI VAY"/>
      <sheetName val="tra lai"/>
      <sheetName val="DOANH THU"/>
      <sheetName val="LN"/>
      <sheetName val="CHI PHI"/>
      <sheetName val="IRR"/>
      <sheetName val="NPV"/>
      <sheetName val="TH.HVCK"/>
      <sheetName val="LUONG"/>
      <sheetName val="THUE"/>
      <sheetName val="DH.VON"/>
      <sheetName val="00000000"/>
      <sheetName val="~         "/>
      <sheetName val="DG -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Entry &amp; Quote Summary"/>
      <sheetName val="Bronze"/>
      <sheetName val="Silver"/>
      <sheetName val="Gold"/>
      <sheetName val="Tactics"/>
      <sheetName val="Quote Bronze"/>
      <sheetName val="Quote Silver"/>
      <sheetName val="Quote Gold"/>
      <sheetName val="SCoTT"/>
      <sheetName val="SCoTT Manual"/>
      <sheetName val="Interest"/>
      <sheetName val="ITP Check"/>
      <sheetName val="Disc. Guidelines"/>
      <sheetName val="Pricing Tables"/>
      <sheetName val="Sheet1"/>
      <sheetName val="Future"/>
    </sheetNames>
    <sheetDataSet>
      <sheetData sheetId="0"/>
      <sheetData sheetId="1"/>
      <sheetData sheetId="2"/>
      <sheetData sheetId="3"/>
      <sheetData sheetId="4"/>
      <sheetData sheetId="5"/>
      <sheetData sheetId="6"/>
      <sheetData sheetId="7"/>
      <sheetData sheetId="8">
        <row r="1">
          <cell r="D1" t="str">
            <v>5.04.1</v>
          </cell>
        </row>
        <row r="3">
          <cell r="D3" t="str">
            <v>Bronze</v>
          </cell>
        </row>
        <row r="6">
          <cell r="D6" t="str">
            <v>Proposal</v>
          </cell>
        </row>
        <row r="7">
          <cell r="D7" t="str">
            <v>Steve Aubrey</v>
          </cell>
        </row>
        <row r="8">
          <cell r="D8" t="str">
            <v>steve.j.aubrey@alcatel.co.uk</v>
          </cell>
        </row>
        <row r="9">
          <cell r="D9" t="str">
            <v>Fabian LOPEZ SANZ</v>
          </cell>
        </row>
        <row r="10">
          <cell r="D10" t="str">
            <v>Fabian.LOPEZ_SANZ@alcatel.es</v>
          </cell>
        </row>
        <row r="11">
          <cell r="D11" t="str">
            <v>SA-Iberbanda-01-B</v>
          </cell>
        </row>
        <row r="12">
          <cell r="D12">
            <v>38060</v>
          </cell>
        </row>
        <row r="13">
          <cell r="D13" t="str">
            <v>Iberbanda</v>
          </cell>
        </row>
        <row r="14">
          <cell r="D14" t="str">
            <v>Spain</v>
          </cell>
        </row>
        <row r="15">
          <cell r="D15" t="str">
            <v>EMEA</v>
          </cell>
        </row>
        <row r="16">
          <cell r="D16">
            <v>0.5</v>
          </cell>
        </row>
        <row r="17">
          <cell r="D17" t="str">
            <v>N</v>
          </cell>
        </row>
        <row r="19">
          <cell r="D19" t="str">
            <v>N</v>
          </cell>
        </row>
        <row r="20">
          <cell r="D20" t="str">
            <v>Y</v>
          </cell>
        </row>
        <row r="21">
          <cell r="E21" t="str">
            <v>90-9617-90,5620 NM R6.2 S-N BASE PRODUCT,190-1524-90,5620 NM R6.2 EN LICENSE,720,90-0617-90,5620 NETWORK MANAGER R6.2 CD-ROM MEDIA,1,90-9034-90,5620 AIM WORKSTATION R6.2 BASE PRDCT,1,90-9199-90,5620 AIM R6.2 EN LICENSE,720,90-1636-90,5620 NM R6.2 SIMULATO</v>
          </cell>
        </row>
        <row r="23">
          <cell r="D23" t="str">
            <v>SSP Iberbanda-01-140304.xls</v>
          </cell>
        </row>
        <row r="24">
          <cell r="D24">
            <v>423300</v>
          </cell>
        </row>
        <row r="25">
          <cell r="D25">
            <v>296310</v>
          </cell>
        </row>
        <row r="26">
          <cell r="D26">
            <v>135456</v>
          </cell>
        </row>
        <row r="27">
          <cell r="D27">
            <v>0.30000000000000004</v>
          </cell>
        </row>
        <row r="28">
          <cell r="D28">
            <v>38105</v>
          </cell>
        </row>
        <row r="29">
          <cell r="D29" t="str">
            <v>Quarterly</v>
          </cell>
        </row>
        <row r="30">
          <cell r="D30">
            <v>37038.75</v>
          </cell>
        </row>
        <row r="31">
          <cell r="D31" t="str">
            <v>Y</v>
          </cell>
        </row>
        <row r="32">
          <cell r="D32" t="str">
            <v>Y</v>
          </cell>
        </row>
        <row r="33">
          <cell r="D33" t="str">
            <v>Y</v>
          </cell>
        </row>
        <row r="34">
          <cell r="D34" t="str">
            <v>Workstation</v>
          </cell>
        </row>
        <row r="35">
          <cell r="D35" t="str">
            <v>1</v>
          </cell>
        </row>
        <row r="36">
          <cell r="D36" t="str">
            <v>N</v>
          </cell>
        </row>
        <row r="37">
          <cell r="D37" t="str">
            <v>N</v>
          </cell>
        </row>
        <row r="38">
          <cell r="D38" t="str">
            <v>N</v>
          </cell>
        </row>
        <row r="39">
          <cell r="D39" t="str">
            <v>N</v>
          </cell>
        </row>
        <row r="40">
          <cell r="D40" t="str">
            <v>N</v>
          </cell>
        </row>
        <row r="41">
          <cell r="D41" t="str">
            <v>N</v>
          </cell>
        </row>
        <row r="42">
          <cell r="D42" t="str">
            <v>N</v>
          </cell>
        </row>
        <row r="43">
          <cell r="D43" t="str">
            <v>N</v>
          </cell>
        </row>
        <row r="44">
          <cell r="D44" t="str">
            <v>N</v>
          </cell>
        </row>
        <row r="45">
          <cell r="D45" t="str">
            <v>N</v>
          </cell>
        </row>
        <row r="46">
          <cell r="D46" t="str">
            <v>N</v>
          </cell>
        </row>
        <row r="47">
          <cell r="D47" t="str">
            <v>N</v>
          </cell>
        </row>
        <row r="48">
          <cell r="D48" t="str">
            <v>N</v>
          </cell>
        </row>
        <row r="49">
          <cell r="D49">
            <v>0</v>
          </cell>
        </row>
        <row r="50">
          <cell r="D50">
            <v>0</v>
          </cell>
        </row>
        <row r="51">
          <cell r="D51">
            <v>1</v>
          </cell>
        </row>
        <row r="53">
          <cell r="D53" t="str">
            <v>n/a</v>
          </cell>
        </row>
        <row r="54">
          <cell r="D54" t="str">
            <v>0</v>
          </cell>
        </row>
        <row r="55">
          <cell r="D55" t="str">
            <v>n/a</v>
          </cell>
        </row>
        <row r="56">
          <cell r="D56" t="str">
            <v>0</v>
          </cell>
        </row>
        <row r="57">
          <cell r="D57" t="str">
            <v>n/a</v>
          </cell>
        </row>
        <row r="58">
          <cell r="D58" t="str">
            <v>0</v>
          </cell>
        </row>
        <row r="59">
          <cell r="D59" t="str">
            <v>n/a</v>
          </cell>
        </row>
        <row r="60">
          <cell r="D60" t="str">
            <v>0</v>
          </cell>
        </row>
        <row r="61">
          <cell r="D61">
            <v>720</v>
          </cell>
        </row>
        <row r="62">
          <cell r="D62">
            <v>0</v>
          </cell>
        </row>
        <row r="63">
          <cell r="D63">
            <v>0</v>
          </cell>
        </row>
        <row r="64">
          <cell r="D64">
            <v>0</v>
          </cell>
        </row>
        <row r="65">
          <cell r="D65">
            <v>0</v>
          </cell>
        </row>
        <row r="66">
          <cell r="D66">
            <v>720</v>
          </cell>
        </row>
        <row r="67">
          <cell r="D67">
            <v>0</v>
          </cell>
        </row>
        <row r="69">
          <cell r="D69">
            <v>38078</v>
          </cell>
        </row>
        <row r="70">
          <cell r="D70">
            <v>38078</v>
          </cell>
        </row>
        <row r="71">
          <cell r="D71">
            <v>24</v>
          </cell>
        </row>
        <row r="72">
          <cell r="D72">
            <v>38808</v>
          </cell>
        </row>
        <row r="73">
          <cell r="D73">
            <v>0</v>
          </cell>
        </row>
        <row r="74">
          <cell r="D74" t="str">
            <v>90-9181-70</v>
          </cell>
        </row>
        <row r="75">
          <cell r="D75">
            <v>0</v>
          </cell>
        </row>
        <row r="76">
          <cell r="D76">
            <v>0</v>
          </cell>
        </row>
        <row r="77">
          <cell r="D77">
            <v>1</v>
          </cell>
        </row>
        <row r="78">
          <cell r="D78">
            <v>0</v>
          </cell>
        </row>
        <row r="79">
          <cell r="D79">
            <v>0.76187101346562724</v>
          </cell>
        </row>
        <row r="80">
          <cell r="D80">
            <v>0</v>
          </cell>
        </row>
        <row r="81">
          <cell r="D81">
            <v>0.20269312544294826</v>
          </cell>
        </row>
        <row r="82">
          <cell r="D82">
            <v>3.543586109142452E-2</v>
          </cell>
        </row>
        <row r="92">
          <cell r="D92"/>
        </row>
        <row r="93">
          <cell r="D93" t="str">
            <v>WC#4</v>
          </cell>
        </row>
        <row r="94">
          <cell r="D94" t="str">
            <v>NC#1NC#2 On</v>
          </cell>
        </row>
      </sheetData>
      <sheetData sheetId="9"/>
      <sheetData sheetId="10"/>
      <sheetData sheetId="11"/>
      <sheetData sheetId="12"/>
      <sheetData sheetId="13"/>
      <sheetData sheetId="14"/>
      <sheetData sheetId="1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台塑中油RFCC比較表"/>
    </sheetNames>
    <definedNames>
      <definedName name="DataFilter"/>
      <definedName name="DataSort"/>
      <definedName name="GoBack"/>
    </defined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TH5CAU"/>
      <sheetName val="THKP THUYLOI"/>
      <sheetName val="THKP RACHSUC"/>
      <sheetName val="THKP DONGTHANH"/>
      <sheetName val="THKP DONGHAU"/>
      <sheetName val="THKP CONGDA"/>
      <sheetName val="ptdg phu"/>
      <sheetName val="PTDG"/>
      <sheetName val="THVT"/>
      <sheetName val="HESO"/>
      <sheetName val="XD cau thuy l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 val="Gia Du Thau "/>
      <sheetName val="DGCT"/>
      <sheetName val="Vat Lieu "/>
      <sheetName val="Gia Nhan Cong "/>
      <sheetName val="Gia Ca may "/>
      <sheetName val="Cuoc VC oto"/>
      <sheetName val="Cuoc "/>
      <sheetName val="Bang Gia cuoc"/>
      <sheetName val="Sheet1"/>
      <sheetName val="Sheet3"/>
      <sheetName val="00000000"/>
      <sheetName val="HE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tdt"/>
      <sheetName val="thcpk"/>
      <sheetName val="dtxl"/>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gv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ết nối tổng thể - Bổ sung"/>
      <sheetName val="So Nguoi trong Ho"/>
      <sheetName val="DanSo"/>
      <sheetName val="Thiết bị 2004-2005"/>
      <sheetName val="Cấu hình 2004-2005"/>
      <sheetName val="Tính toán cho 183K"/>
      <sheetName val="Bản hiệu chỉnh"/>
      <sheetName val="Sheet2"/>
      <sheetName val="Kết quả tính toán"/>
      <sheetName val="Dự báo 2006-2008"/>
      <sheetName val="Sheet1"/>
      <sheetName val="Danh mục đầu tư"/>
      <sheetName val="Kết nối tổng thể"/>
      <sheetName val="BTQ"/>
      <sheetName val="BQU"/>
      <sheetName val="BTH"/>
      <sheetName val="CQU"/>
      <sheetName val="GDI"/>
      <sheetName val="HBT1"/>
      <sheetName val="HBT2"/>
      <sheetName val="KHW"/>
      <sheetName val="TQD"/>
      <sheetName val="TDU"/>
      <sheetName val="TTD"/>
      <sheetName val="ADV"/>
      <sheetName val="CLO"/>
      <sheetName val="CCH"/>
      <sheetName val="HVU"/>
      <sheetName val="LQD"/>
      <sheetName val="PHJ"/>
      <sheetName val="QTR"/>
      <sheetName val="TBI"/>
      <sheetName val="TMU"/>
      <sheetName val="T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Stt</v>
          </cell>
          <cell r="B3" t="str">
            <v>Cty</v>
          </cell>
          <cell r="C3" t="str">
            <v>Khu vực đài</v>
          </cell>
          <cell r="D3" t="str">
            <v>HUB/Switch</v>
          </cell>
          <cell r="E3" t="str">
            <v>Tên đài trạm</v>
          </cell>
          <cell r="F3" t="str">
            <v>Mã</v>
          </cell>
          <cell r="G3" t="str">
            <v>Loại TBị</v>
          </cell>
          <cell r="H3" t="str">
            <v>ADSL lắp đặt</v>
          </cell>
          <cell r="I3" t="str">
            <v>ShDSL lắp đặt</v>
          </cell>
          <cell r="J3" t="str">
            <v>BW lắp đặt</v>
          </cell>
          <cell r="K3" t="str">
            <v>Port ADSL MR</v>
          </cell>
          <cell r="L3" t="str">
            <v>Port ShDSL MR</v>
          </cell>
          <cell r="M3" t="str">
            <v>BW MR</v>
          </cell>
          <cell r="N3" t="str">
            <v>ADSL LM</v>
          </cell>
          <cell r="O3" t="str">
            <v>ShDSL LM</v>
          </cell>
          <cell r="P3" t="str">
            <v>UpLnk LM</v>
          </cell>
          <cell r="Q3" t="str">
            <v>BW LM</v>
          </cell>
          <cell r="R3" t="str">
            <v>DwLnk LM</v>
          </cell>
          <cell r="S3" t="str">
            <v>A_Y08</v>
          </cell>
          <cell r="T3" t="str">
            <v>Sh_Y09</v>
          </cell>
          <cell r="U3" t="str">
            <v>ATM Interface</v>
          </cell>
          <cell r="V3" t="str">
            <v>Eth. Mở trộng</v>
          </cell>
          <cell r="W3" t="str">
            <v>Eth. Lắp mới</v>
          </cell>
          <cell r="X3" t="str">
            <v>TB Cũ</v>
          </cell>
        </row>
        <row r="4">
          <cell r="A4">
            <v>1</v>
          </cell>
          <cell r="B4" t="str">
            <v>EHTC</v>
          </cell>
          <cell r="C4" t="str">
            <v>Bà Huyện Thanh Quan</v>
          </cell>
          <cell r="D4" t="str">
            <v>Bà Huyện Thanh Quan</v>
          </cell>
          <cell r="E4" t="str">
            <v>Bà Huyện Thanh Quan</v>
          </cell>
          <cell r="F4" t="str">
            <v>BTQ</v>
          </cell>
          <cell r="G4" t="str">
            <v>HUB</v>
          </cell>
          <cell r="H4">
            <v>912</v>
          </cell>
          <cell r="I4">
            <v>48</v>
          </cell>
          <cell r="J4" t="str">
            <v>1 STM-4</v>
          </cell>
          <cell r="K4">
            <v>0</v>
          </cell>
          <cell r="L4">
            <v>0</v>
          </cell>
          <cell r="M4">
            <v>214920</v>
          </cell>
          <cell r="N4">
            <v>1536</v>
          </cell>
          <cell r="O4">
            <v>96</v>
          </cell>
          <cell r="P4" t="str">
            <v>552 Mbps</v>
          </cell>
          <cell r="Q4">
            <v>551664</v>
          </cell>
          <cell r="R4" t="str">
            <v>434 Mbps</v>
          </cell>
          <cell r="S4">
            <v>1952</v>
          </cell>
          <cell r="T4">
            <v>102</v>
          </cell>
          <cell r="U4">
            <v>1</v>
          </cell>
          <cell r="V4">
            <v>1</v>
          </cell>
          <cell r="W4">
            <v>1</v>
          </cell>
          <cell r="X4" t="str">
            <v>HUB</v>
          </cell>
        </row>
        <row r="5">
          <cell r="A5">
            <v>2</v>
          </cell>
          <cell r="B5" t="str">
            <v>EHTC</v>
          </cell>
          <cell r="C5" t="str">
            <v>Bà Huyện Thanh Quan</v>
          </cell>
          <cell r="D5" t="str">
            <v>Bà Huyện Thanh Quan</v>
          </cell>
          <cell r="E5" t="str">
            <v>Trần Quang Diệu</v>
          </cell>
          <cell r="F5" t="str">
            <v>TQU</v>
          </cell>
          <cell r="G5" t="str">
            <v>DSLAM</v>
          </cell>
          <cell r="H5">
            <v>864</v>
          </cell>
          <cell r="I5">
            <v>48</v>
          </cell>
          <cell r="J5" t="str">
            <v>1 STM-1</v>
          </cell>
          <cell r="K5">
            <v>288</v>
          </cell>
          <cell r="L5">
            <v>24</v>
          </cell>
          <cell r="M5">
            <v>0</v>
          </cell>
          <cell r="N5">
            <v>2664</v>
          </cell>
          <cell r="O5">
            <v>144</v>
          </cell>
          <cell r="P5" t="str">
            <v>217 Mbps</v>
          </cell>
          <cell r="Q5">
            <v>216108</v>
          </cell>
          <cell r="R5" t="str">
            <v>0 Mbps</v>
          </cell>
          <cell r="S5">
            <v>3036</v>
          </cell>
          <cell r="T5">
            <v>159</v>
          </cell>
          <cell r="U5">
            <v>5</v>
          </cell>
          <cell r="V5">
            <v>0</v>
          </cell>
          <cell r="W5">
            <v>2</v>
          </cell>
          <cell r="X5" t="str">
            <v>DSLAM</v>
          </cell>
        </row>
        <row r="6">
          <cell r="A6">
            <v>3</v>
          </cell>
          <cell r="B6" t="str">
            <v>EHTC</v>
          </cell>
          <cell r="C6" t="str">
            <v>Bà Huyện Thanh Quan</v>
          </cell>
          <cell r="D6" t="str">
            <v>Bà Huyện Thanh Quan</v>
          </cell>
          <cell r="E6" t="str">
            <v>Trần Quốc Thảo</v>
          </cell>
          <cell r="F6" t="str">
            <v>TQT</v>
          </cell>
          <cell r="G6" t="str">
            <v>DSLAM</v>
          </cell>
          <cell r="H6">
            <v>816</v>
          </cell>
          <cell r="I6">
            <v>48</v>
          </cell>
          <cell r="J6" t="str">
            <v>1 STM-1</v>
          </cell>
          <cell r="K6">
            <v>336</v>
          </cell>
          <cell r="L6">
            <v>24</v>
          </cell>
          <cell r="M6">
            <v>0</v>
          </cell>
          <cell r="N6">
            <v>2424</v>
          </cell>
          <cell r="O6">
            <v>120</v>
          </cell>
          <cell r="P6" t="str">
            <v>196 Mbps</v>
          </cell>
          <cell r="Q6">
            <v>195696</v>
          </cell>
          <cell r="R6" t="str">
            <v>0 Mbps</v>
          </cell>
          <cell r="S6">
            <v>2856</v>
          </cell>
          <cell r="T6">
            <v>150</v>
          </cell>
          <cell r="U6">
            <v>5</v>
          </cell>
          <cell r="V6">
            <v>0</v>
          </cell>
          <cell r="W6">
            <v>2</v>
          </cell>
          <cell r="X6" t="str">
            <v>DSLAM</v>
          </cell>
        </row>
        <row r="7">
          <cell r="A7">
            <v>4</v>
          </cell>
          <cell r="B7" t="str">
            <v>EHTC</v>
          </cell>
          <cell r="C7" t="str">
            <v>Bà Huyện Thanh Quan</v>
          </cell>
          <cell r="D7" t="str">
            <v>Bà Huyện Thanh Quan</v>
          </cell>
          <cell r="E7" t="str">
            <v>Tú Xương</v>
          </cell>
          <cell r="F7" t="str">
            <v>TXU</v>
          </cell>
          <cell r="G7" t="str">
            <v>DSLAM</v>
          </cell>
          <cell r="H7">
            <v>408</v>
          </cell>
          <cell r="I7">
            <v>24</v>
          </cell>
          <cell r="J7" t="str">
            <v>1 STM-1</v>
          </cell>
          <cell r="K7">
            <v>744</v>
          </cell>
          <cell r="L7">
            <v>48</v>
          </cell>
          <cell r="M7">
            <v>0</v>
          </cell>
          <cell r="N7">
            <v>528</v>
          </cell>
          <cell r="O7">
            <v>24</v>
          </cell>
          <cell r="P7" t="str">
            <v>22 Mbps</v>
          </cell>
          <cell r="Q7">
            <v>21708</v>
          </cell>
          <cell r="R7" t="str">
            <v>0 Mbps</v>
          </cell>
          <cell r="S7">
            <v>1326</v>
          </cell>
          <cell r="T7">
            <v>69</v>
          </cell>
          <cell r="U7">
            <v>5</v>
          </cell>
          <cell r="V7">
            <v>0</v>
          </cell>
          <cell r="W7">
            <v>2</v>
          </cell>
          <cell r="X7" t="str">
            <v>DSLAM</v>
          </cell>
        </row>
        <row r="8">
          <cell r="A8">
            <v>5</v>
          </cell>
          <cell r="B8" t="str">
            <v>EHTC</v>
          </cell>
          <cell r="C8" t="str">
            <v>Bà Quẹo</v>
          </cell>
          <cell r="D8" t="str">
            <v>Bà Quẹo</v>
          </cell>
          <cell r="E8" t="str">
            <v>Bà Quẹo</v>
          </cell>
          <cell r="F8" t="str">
            <v>BQU</v>
          </cell>
          <cell r="G8" t="str">
            <v>HUB</v>
          </cell>
          <cell r="H8">
            <v>1080</v>
          </cell>
          <cell r="I8">
            <v>48</v>
          </cell>
          <cell r="J8" t="str">
            <v>1 STM-4</v>
          </cell>
          <cell r="K8">
            <v>0</v>
          </cell>
          <cell r="L8">
            <v>24</v>
          </cell>
          <cell r="M8">
            <v>249753.59999999998</v>
          </cell>
          <cell r="N8">
            <v>4320</v>
          </cell>
          <cell r="O8">
            <v>216</v>
          </cell>
          <cell r="P8" t="str">
            <v>491 Mbps</v>
          </cell>
          <cell r="Q8">
            <v>490291.20000000001</v>
          </cell>
          <cell r="R8" t="str">
            <v>230 Mbps</v>
          </cell>
          <cell r="S8">
            <v>4302</v>
          </cell>
          <cell r="T8">
            <v>226</v>
          </cell>
          <cell r="U8">
            <v>1</v>
          </cell>
          <cell r="V8">
            <v>1</v>
          </cell>
          <cell r="W8">
            <v>1</v>
          </cell>
          <cell r="X8" t="str">
            <v>HUB</v>
          </cell>
        </row>
        <row r="9">
          <cell r="A9">
            <v>6</v>
          </cell>
          <cell r="B9" t="str">
            <v>EHTC</v>
          </cell>
          <cell r="C9" t="str">
            <v>Bà Quẹo</v>
          </cell>
          <cell r="D9" t="str">
            <v>Bà Quẹo</v>
          </cell>
          <cell r="E9" t="str">
            <v>Bàu Cát</v>
          </cell>
          <cell r="F9" t="str">
            <v>BCA</v>
          </cell>
          <cell r="G9" t="str">
            <v>DSLAM</v>
          </cell>
          <cell r="H9">
            <v>408</v>
          </cell>
          <cell r="I9">
            <v>24</v>
          </cell>
          <cell r="J9" t="str">
            <v>1 STM-1</v>
          </cell>
          <cell r="K9">
            <v>1200</v>
          </cell>
          <cell r="L9">
            <v>72</v>
          </cell>
          <cell r="M9">
            <v>0</v>
          </cell>
          <cell r="N9">
            <v>696</v>
          </cell>
          <cell r="O9">
            <v>24</v>
          </cell>
          <cell r="P9" t="str">
            <v>19 Mbps</v>
          </cell>
          <cell r="Q9">
            <v>18662.399999999998</v>
          </cell>
          <cell r="R9" t="str">
            <v>0 Mbps</v>
          </cell>
          <cell r="S9">
            <v>1827</v>
          </cell>
          <cell r="T9">
            <v>96</v>
          </cell>
          <cell r="U9">
            <v>5</v>
          </cell>
          <cell r="V9">
            <v>0</v>
          </cell>
          <cell r="W9">
            <v>2</v>
          </cell>
          <cell r="X9" t="str">
            <v>DSLAM</v>
          </cell>
        </row>
        <row r="10">
          <cell r="A10">
            <v>7</v>
          </cell>
          <cell r="B10" t="str">
            <v>EHTC</v>
          </cell>
          <cell r="C10" t="str">
            <v>Bà Quẹo</v>
          </cell>
          <cell r="D10" t="str">
            <v>Bà Quẹo</v>
          </cell>
          <cell r="E10" t="str">
            <v>Cộng Hòa</v>
          </cell>
          <cell r="F10" t="str">
            <v>CHO</v>
          </cell>
          <cell r="G10" t="str">
            <v>DSLAM</v>
          </cell>
          <cell r="H10">
            <v>1080</v>
          </cell>
          <cell r="I10">
            <v>48</v>
          </cell>
          <cell r="J10" t="str">
            <v>1 STM-1</v>
          </cell>
          <cell r="K10">
            <v>528</v>
          </cell>
          <cell r="L10">
            <v>48</v>
          </cell>
          <cell r="M10">
            <v>0</v>
          </cell>
          <cell r="N10">
            <v>3288</v>
          </cell>
          <cell r="O10">
            <v>168</v>
          </cell>
          <cell r="P10" t="str">
            <v>188 Mbps</v>
          </cell>
          <cell r="Q10">
            <v>187008</v>
          </cell>
          <cell r="R10" t="str">
            <v>0 Mbps</v>
          </cell>
          <cell r="S10">
            <v>3910</v>
          </cell>
          <cell r="T10">
            <v>205</v>
          </cell>
          <cell r="U10">
            <v>5</v>
          </cell>
          <cell r="V10">
            <v>0</v>
          </cell>
          <cell r="W10">
            <v>2</v>
          </cell>
          <cell r="X10" t="str">
            <v>DSLAM</v>
          </cell>
        </row>
        <row r="11">
          <cell r="A11">
            <v>8</v>
          </cell>
          <cell r="B11" t="str">
            <v>EHTC</v>
          </cell>
          <cell r="C11" t="str">
            <v>Tham Lương</v>
          </cell>
          <cell r="D11" t="str">
            <v>Bà Quẹo</v>
          </cell>
          <cell r="E11" t="str">
            <v>Mười Chín Tháng Năm</v>
          </cell>
          <cell r="F11" t="str">
            <v>MTN</v>
          </cell>
          <cell r="G11" t="str">
            <v>DSLAM</v>
          </cell>
          <cell r="H11">
            <v>96</v>
          </cell>
          <cell r="I11">
            <v>24</v>
          </cell>
          <cell r="J11" t="str">
            <v>4 E1</v>
          </cell>
          <cell r="K11">
            <v>24</v>
          </cell>
          <cell r="L11">
            <v>0</v>
          </cell>
          <cell r="M11">
            <v>0</v>
          </cell>
          <cell r="N11">
            <v>384</v>
          </cell>
          <cell r="O11">
            <v>24</v>
          </cell>
          <cell r="P11" t="str">
            <v>25 Mbps</v>
          </cell>
          <cell r="Q11">
            <v>24115.200000000001</v>
          </cell>
          <cell r="R11" t="str">
            <v>0 Mbps</v>
          </cell>
          <cell r="S11">
            <v>399</v>
          </cell>
          <cell r="T11">
            <v>21</v>
          </cell>
          <cell r="U11">
            <v>6</v>
          </cell>
          <cell r="V11">
            <v>0</v>
          </cell>
          <cell r="W11">
            <v>2</v>
          </cell>
          <cell r="X11" t="str">
            <v>DSLAM</v>
          </cell>
        </row>
        <row r="12">
          <cell r="A12">
            <v>9</v>
          </cell>
          <cell r="B12" t="str">
            <v>EHTC</v>
          </cell>
          <cell r="C12" t="str">
            <v>Bà Quẹo</v>
          </cell>
          <cell r="D12" t="str">
            <v>Bà Quẹo</v>
          </cell>
          <cell r="E12" t="str">
            <v>Tân Kỳ Tân Quý</v>
          </cell>
          <cell r="F12" t="str">
            <v>TKY</v>
          </cell>
          <cell r="G12" t="str">
            <v>DSLAM</v>
          </cell>
          <cell r="H12">
            <v>168</v>
          </cell>
          <cell r="I12">
            <v>24</v>
          </cell>
          <cell r="J12" t="str">
            <v>1 STM-1</v>
          </cell>
          <cell r="K12">
            <v>624</v>
          </cell>
          <cell r="L12">
            <v>24</v>
          </cell>
          <cell r="M12">
            <v>0</v>
          </cell>
          <cell r="N12">
            <v>0</v>
          </cell>
          <cell r="O12">
            <v>0</v>
          </cell>
          <cell r="P12" t="str">
            <v>0 Mbps</v>
          </cell>
          <cell r="Q12">
            <v>0</v>
          </cell>
          <cell r="R12" t="str">
            <v>0 Mbps</v>
          </cell>
          <cell r="S12">
            <v>631</v>
          </cell>
          <cell r="T12">
            <v>33</v>
          </cell>
          <cell r="U12">
            <v>5</v>
          </cell>
          <cell r="V12">
            <v>0</v>
          </cell>
          <cell r="W12">
            <v>0</v>
          </cell>
          <cell r="X12" t="str">
            <v>DSLAM</v>
          </cell>
        </row>
        <row r="13">
          <cell r="A13">
            <v>10</v>
          </cell>
          <cell r="B13" t="str">
            <v>EHTC</v>
          </cell>
          <cell r="C13" t="str">
            <v>Tham Lương</v>
          </cell>
          <cell r="D13" t="str">
            <v>Bà Quẹo</v>
          </cell>
          <cell r="E13" t="str">
            <v>Tham Lương</v>
          </cell>
          <cell r="F13" t="str">
            <v>TLU</v>
          </cell>
          <cell r="G13" t="str">
            <v>DSLAM</v>
          </cell>
          <cell r="H13">
            <v>360</v>
          </cell>
          <cell r="I13">
            <v>24</v>
          </cell>
          <cell r="J13" t="str">
            <v>1 STM-1</v>
          </cell>
          <cell r="K13">
            <v>1128</v>
          </cell>
          <cell r="L13">
            <v>72</v>
          </cell>
          <cell r="M13">
            <v>0</v>
          </cell>
          <cell r="N13">
            <v>0</v>
          </cell>
          <cell r="O13">
            <v>0</v>
          </cell>
          <cell r="P13" t="str">
            <v>0 Mbps</v>
          </cell>
          <cell r="Q13">
            <v>0</v>
          </cell>
          <cell r="R13" t="str">
            <v>0 Mbps</v>
          </cell>
          <cell r="S13">
            <v>1190</v>
          </cell>
          <cell r="T13">
            <v>62</v>
          </cell>
          <cell r="U13">
            <v>5</v>
          </cell>
          <cell r="V13">
            <v>0</v>
          </cell>
          <cell r="W13">
            <v>0</v>
          </cell>
          <cell r="X13" t="str">
            <v>DSLAM</v>
          </cell>
        </row>
        <row r="14">
          <cell r="A14">
            <v>11</v>
          </cell>
          <cell r="B14" t="str">
            <v>EHTC</v>
          </cell>
          <cell r="C14" t="str">
            <v>Bình Thạnh</v>
          </cell>
          <cell r="D14" t="str">
            <v>Bình Thạnh</v>
          </cell>
          <cell r="E14" t="str">
            <v>Bình Thạnh</v>
          </cell>
          <cell r="F14" t="str">
            <v>BTH</v>
          </cell>
          <cell r="G14" t="str">
            <v>HUB</v>
          </cell>
          <cell r="H14">
            <v>936</v>
          </cell>
          <cell r="I14">
            <v>48</v>
          </cell>
          <cell r="J14" t="str">
            <v>1 STM-4</v>
          </cell>
          <cell r="K14">
            <v>0</v>
          </cell>
          <cell r="L14">
            <v>0</v>
          </cell>
          <cell r="M14">
            <v>256972.79999999999</v>
          </cell>
          <cell r="N14">
            <v>3552</v>
          </cell>
          <cell r="O14">
            <v>192</v>
          </cell>
          <cell r="P14" t="str">
            <v>548 Mbps</v>
          </cell>
          <cell r="Q14">
            <v>547507.19999999995</v>
          </cell>
          <cell r="R14" t="str">
            <v>335 Mbps</v>
          </cell>
          <cell r="S14">
            <v>3576</v>
          </cell>
          <cell r="T14">
            <v>188</v>
          </cell>
          <cell r="U14">
            <v>1</v>
          </cell>
          <cell r="V14">
            <v>1</v>
          </cell>
          <cell r="W14">
            <v>1</v>
          </cell>
          <cell r="X14" t="str">
            <v>HUB</v>
          </cell>
        </row>
        <row r="15">
          <cell r="A15">
            <v>12</v>
          </cell>
          <cell r="B15" t="str">
            <v>EHTC</v>
          </cell>
          <cell r="C15" t="str">
            <v>Bình Thạnh</v>
          </cell>
          <cell r="D15" t="str">
            <v>Bình Thạnh</v>
          </cell>
          <cell r="E15" t="str">
            <v>Cầu Bông</v>
          </cell>
          <cell r="F15" t="str">
            <v>CBO</v>
          </cell>
          <cell r="G15" t="str">
            <v>DSLAM</v>
          </cell>
          <cell r="H15">
            <v>72</v>
          </cell>
          <cell r="I15">
            <v>24</v>
          </cell>
          <cell r="J15" t="str">
            <v>4 E1</v>
          </cell>
          <cell r="K15">
            <v>48</v>
          </cell>
          <cell r="L15">
            <v>0</v>
          </cell>
          <cell r="M15">
            <v>0</v>
          </cell>
          <cell r="N15">
            <v>336</v>
          </cell>
          <cell r="O15">
            <v>0</v>
          </cell>
          <cell r="P15" t="str">
            <v>20 Mbps</v>
          </cell>
          <cell r="Q15">
            <v>19968</v>
          </cell>
          <cell r="R15" t="str">
            <v>0 Mbps</v>
          </cell>
          <cell r="S15">
            <v>348</v>
          </cell>
          <cell r="T15">
            <v>18</v>
          </cell>
          <cell r="U15">
            <v>6</v>
          </cell>
          <cell r="V15">
            <v>0</v>
          </cell>
          <cell r="W15">
            <v>2</v>
          </cell>
          <cell r="X15" t="str">
            <v>DSLAM</v>
          </cell>
        </row>
        <row r="16">
          <cell r="A16">
            <v>13</v>
          </cell>
          <cell r="B16" t="str">
            <v>EHTC</v>
          </cell>
          <cell r="C16" t="str">
            <v>Bình Thạnh</v>
          </cell>
          <cell r="D16" t="str">
            <v>Bình Thạnh</v>
          </cell>
          <cell r="E16" t="str">
            <v>Legavilla</v>
          </cell>
          <cell r="F16" t="str">
            <v>LVI</v>
          </cell>
          <cell r="G16" t="str">
            <v>DSLAM</v>
          </cell>
          <cell r="H16">
            <v>192</v>
          </cell>
          <cell r="I16">
            <v>24</v>
          </cell>
          <cell r="J16" t="str">
            <v>1 STM-1</v>
          </cell>
          <cell r="K16">
            <v>1176</v>
          </cell>
          <cell r="L16">
            <v>48</v>
          </cell>
          <cell r="M16">
            <v>0</v>
          </cell>
          <cell r="N16">
            <v>0</v>
          </cell>
          <cell r="O16">
            <v>0</v>
          </cell>
          <cell r="P16" t="str">
            <v>0 Mbps</v>
          </cell>
          <cell r="Q16">
            <v>0</v>
          </cell>
          <cell r="R16" t="str">
            <v>0 Mbps</v>
          </cell>
          <cell r="S16">
            <v>1082</v>
          </cell>
          <cell r="T16">
            <v>56</v>
          </cell>
          <cell r="U16">
            <v>5</v>
          </cell>
          <cell r="V16">
            <v>0</v>
          </cell>
          <cell r="W16">
            <v>0</v>
          </cell>
          <cell r="X16" t="str">
            <v>DSLAM</v>
          </cell>
        </row>
        <row r="17">
          <cell r="A17">
            <v>14</v>
          </cell>
          <cell r="B17" t="str">
            <v>EHTC</v>
          </cell>
          <cell r="C17" t="str">
            <v>Thủ Thiêm</v>
          </cell>
          <cell r="D17" t="str">
            <v>Bình Thạnh</v>
          </cell>
          <cell r="E17" t="str">
            <v>Thảo Điền</v>
          </cell>
          <cell r="F17" t="str">
            <v>TDN</v>
          </cell>
          <cell r="G17" t="str">
            <v>DSLAM</v>
          </cell>
          <cell r="H17">
            <v>48</v>
          </cell>
          <cell r="I17">
            <v>0</v>
          </cell>
          <cell r="J17" t="str">
            <v>4 E1</v>
          </cell>
          <cell r="K17">
            <v>72</v>
          </cell>
          <cell r="L17">
            <v>24</v>
          </cell>
          <cell r="M17">
            <v>0</v>
          </cell>
          <cell r="N17">
            <v>336</v>
          </cell>
          <cell r="O17">
            <v>0</v>
          </cell>
          <cell r="P17" t="str">
            <v>22 Mbps</v>
          </cell>
          <cell r="Q17">
            <v>21043.200000000001</v>
          </cell>
          <cell r="R17" t="str">
            <v>0 Mbps</v>
          </cell>
          <cell r="S17">
            <v>361</v>
          </cell>
          <cell r="T17">
            <v>19</v>
          </cell>
          <cell r="U17">
            <v>6</v>
          </cell>
          <cell r="V17">
            <v>0</v>
          </cell>
          <cell r="W17">
            <v>2</v>
          </cell>
          <cell r="X17" t="str">
            <v>DSLAM</v>
          </cell>
        </row>
        <row r="18">
          <cell r="A18">
            <v>15</v>
          </cell>
          <cell r="B18" t="str">
            <v>EHTC</v>
          </cell>
          <cell r="C18" t="str">
            <v>Bình Thạnh</v>
          </cell>
          <cell r="D18" t="str">
            <v>Bình Thạnh</v>
          </cell>
          <cell r="E18" t="str">
            <v>Thị Nghè</v>
          </cell>
          <cell r="F18" t="str">
            <v>TNG</v>
          </cell>
          <cell r="G18" t="str">
            <v>DSLAM</v>
          </cell>
          <cell r="H18">
            <v>648</v>
          </cell>
          <cell r="I18">
            <v>48</v>
          </cell>
          <cell r="J18" t="str">
            <v>1 STM-1</v>
          </cell>
          <cell r="K18">
            <v>960</v>
          </cell>
          <cell r="L18">
            <v>48</v>
          </cell>
          <cell r="M18">
            <v>0</v>
          </cell>
          <cell r="N18">
            <v>1656</v>
          </cell>
          <cell r="O18">
            <v>96</v>
          </cell>
          <cell r="P18" t="str">
            <v>83 Mbps</v>
          </cell>
          <cell r="Q18">
            <v>82022.399999999994</v>
          </cell>
          <cell r="R18" t="str">
            <v>0 Mbps</v>
          </cell>
          <cell r="S18">
            <v>2611</v>
          </cell>
          <cell r="T18">
            <v>137</v>
          </cell>
          <cell r="U18">
            <v>5</v>
          </cell>
          <cell r="V18">
            <v>0</v>
          </cell>
          <cell r="W18">
            <v>2</v>
          </cell>
          <cell r="X18" t="str">
            <v>DSLAM</v>
          </cell>
        </row>
        <row r="19">
          <cell r="A19">
            <v>16</v>
          </cell>
          <cell r="B19" t="str">
            <v>EHTC</v>
          </cell>
          <cell r="C19" t="str">
            <v>Thủ Thiêm</v>
          </cell>
          <cell r="D19" t="str">
            <v>Bình Thạnh</v>
          </cell>
          <cell r="E19" t="str">
            <v>Thủ Thiêm</v>
          </cell>
          <cell r="F19" t="str">
            <v>TTM</v>
          </cell>
          <cell r="G19" t="str">
            <v>DSLAM</v>
          </cell>
          <cell r="H19">
            <v>120</v>
          </cell>
          <cell r="I19">
            <v>24</v>
          </cell>
          <cell r="J19" t="str">
            <v>1 STM-1</v>
          </cell>
          <cell r="K19">
            <v>672</v>
          </cell>
          <cell r="L19">
            <v>24</v>
          </cell>
          <cell r="M19">
            <v>0</v>
          </cell>
          <cell r="N19">
            <v>0</v>
          </cell>
          <cell r="O19">
            <v>0</v>
          </cell>
          <cell r="P19" t="str">
            <v>0 Mbps</v>
          </cell>
          <cell r="Q19">
            <v>0</v>
          </cell>
          <cell r="R19" t="str">
            <v>0 Mbps</v>
          </cell>
          <cell r="S19">
            <v>624</v>
          </cell>
          <cell r="T19">
            <v>32</v>
          </cell>
          <cell r="U19">
            <v>5</v>
          </cell>
          <cell r="V19">
            <v>0</v>
          </cell>
          <cell r="W19">
            <v>0</v>
          </cell>
          <cell r="X19" t="str">
            <v>DSLAM</v>
          </cell>
        </row>
        <row r="20">
          <cell r="A20">
            <v>17</v>
          </cell>
          <cell r="B20" t="str">
            <v>EHTC</v>
          </cell>
          <cell r="C20" t="str">
            <v>Bình Thạnh</v>
          </cell>
          <cell r="D20" t="str">
            <v>Bình Thạnh</v>
          </cell>
          <cell r="E20" t="str">
            <v>Văn Thánh</v>
          </cell>
          <cell r="F20" t="str">
            <v>VTH</v>
          </cell>
          <cell r="G20" t="str">
            <v>DSLAM</v>
          </cell>
          <cell r="H20">
            <v>1080</v>
          </cell>
          <cell r="I20">
            <v>48</v>
          </cell>
          <cell r="J20" t="str">
            <v>1 STM-1</v>
          </cell>
          <cell r="K20">
            <v>528</v>
          </cell>
          <cell r="L20">
            <v>48</v>
          </cell>
          <cell r="M20">
            <v>0</v>
          </cell>
          <cell r="N20">
            <v>3672</v>
          </cell>
          <cell r="O20">
            <v>192</v>
          </cell>
          <cell r="P20" t="str">
            <v>211 Mbps</v>
          </cell>
          <cell r="Q20">
            <v>210969.60000000001</v>
          </cell>
          <cell r="R20" t="str">
            <v>0 Mbps</v>
          </cell>
          <cell r="S20">
            <v>4206</v>
          </cell>
          <cell r="T20">
            <v>221</v>
          </cell>
          <cell r="U20">
            <v>5</v>
          </cell>
          <cell r="V20">
            <v>0</v>
          </cell>
          <cell r="W20">
            <v>2</v>
          </cell>
          <cell r="X20" t="str">
            <v>DSLAM</v>
          </cell>
        </row>
        <row r="21">
          <cell r="A21">
            <v>18</v>
          </cell>
          <cell r="B21" t="str">
            <v>EHTC</v>
          </cell>
          <cell r="C21" t="str">
            <v>Cây Quéo</v>
          </cell>
          <cell r="D21" t="str">
            <v>Cây Quéo</v>
          </cell>
          <cell r="E21" t="str">
            <v>Cây Quéo</v>
          </cell>
          <cell r="F21" t="str">
            <v>CQU</v>
          </cell>
          <cell r="G21" t="str">
            <v>HUB</v>
          </cell>
          <cell r="H21">
            <v>288</v>
          </cell>
          <cell r="I21">
            <v>24</v>
          </cell>
          <cell r="J21" t="str">
            <v>1 STM-1</v>
          </cell>
          <cell r="K21">
            <v>0</v>
          </cell>
          <cell r="L21">
            <v>0</v>
          </cell>
          <cell r="M21">
            <v>140620.79999999999</v>
          </cell>
          <cell r="N21">
            <v>1128</v>
          </cell>
          <cell r="O21">
            <v>72</v>
          </cell>
          <cell r="P21" t="str">
            <v>170 Mbps</v>
          </cell>
          <cell r="Q21">
            <v>169420.79999999999</v>
          </cell>
          <cell r="R21" t="str">
            <v>103 Mbps</v>
          </cell>
          <cell r="S21">
            <v>1120</v>
          </cell>
          <cell r="T21">
            <v>58</v>
          </cell>
          <cell r="U21">
            <v>2</v>
          </cell>
          <cell r="V21">
            <v>1</v>
          </cell>
          <cell r="W21">
            <v>1</v>
          </cell>
          <cell r="X21" t="str">
            <v>DSLAM</v>
          </cell>
        </row>
        <row r="22">
          <cell r="A22">
            <v>19</v>
          </cell>
          <cell r="B22" t="str">
            <v>EHTC</v>
          </cell>
          <cell r="C22" t="str">
            <v>Cây Quéo</v>
          </cell>
          <cell r="D22" t="str">
            <v>Cây Quéo</v>
          </cell>
          <cell r="E22" t="str">
            <v>Bến Xe Miền Đông</v>
          </cell>
          <cell r="F22" t="str">
            <v>BMD</v>
          </cell>
          <cell r="G22" t="str">
            <v>DSLAM</v>
          </cell>
          <cell r="H22">
            <v>648</v>
          </cell>
          <cell r="I22">
            <v>48</v>
          </cell>
          <cell r="J22" t="str">
            <v>1 STM-1</v>
          </cell>
          <cell r="K22">
            <v>960</v>
          </cell>
          <cell r="L22">
            <v>48</v>
          </cell>
          <cell r="M22">
            <v>0</v>
          </cell>
          <cell r="N22">
            <v>936</v>
          </cell>
          <cell r="O22">
            <v>48</v>
          </cell>
          <cell r="P22" t="str">
            <v>36 Mbps</v>
          </cell>
          <cell r="Q22">
            <v>35174.400000000001</v>
          </cell>
          <cell r="R22" t="str">
            <v>0 Mbps</v>
          </cell>
          <cell r="S22">
            <v>2032</v>
          </cell>
          <cell r="T22">
            <v>106</v>
          </cell>
          <cell r="U22">
            <v>5</v>
          </cell>
          <cell r="V22">
            <v>0</v>
          </cell>
          <cell r="W22">
            <v>2</v>
          </cell>
          <cell r="X22" t="str">
            <v>DSLAM</v>
          </cell>
        </row>
        <row r="23">
          <cell r="A23">
            <v>20</v>
          </cell>
          <cell r="B23" t="str">
            <v>EHTC</v>
          </cell>
          <cell r="C23" t="str">
            <v>Cây Quéo</v>
          </cell>
          <cell r="D23" t="str">
            <v>Cây Quéo</v>
          </cell>
          <cell r="E23" t="str">
            <v>Bình Hòa</v>
          </cell>
          <cell r="F23" t="str">
            <v>BHO</v>
          </cell>
          <cell r="G23" t="str">
            <v>DSLAM</v>
          </cell>
          <cell r="H23">
            <v>264</v>
          </cell>
          <cell r="I23">
            <v>24</v>
          </cell>
          <cell r="J23" t="str">
            <v>1 STM-1</v>
          </cell>
          <cell r="K23">
            <v>1032</v>
          </cell>
          <cell r="L23">
            <v>48</v>
          </cell>
          <cell r="M23">
            <v>0</v>
          </cell>
          <cell r="N23">
            <v>0</v>
          </cell>
          <cell r="O23">
            <v>0</v>
          </cell>
          <cell r="P23" t="str">
            <v>0 Mbps</v>
          </cell>
          <cell r="Q23">
            <v>0</v>
          </cell>
          <cell r="R23" t="str">
            <v>0 Mbps</v>
          </cell>
          <cell r="S23">
            <v>1029</v>
          </cell>
          <cell r="T23">
            <v>54</v>
          </cell>
          <cell r="U23">
            <v>5</v>
          </cell>
          <cell r="V23">
            <v>0</v>
          </cell>
          <cell r="W23">
            <v>0</v>
          </cell>
          <cell r="X23" t="str">
            <v>DSLAM</v>
          </cell>
        </row>
        <row r="24">
          <cell r="A24">
            <v>21</v>
          </cell>
          <cell r="B24" t="str">
            <v>EHTC</v>
          </cell>
          <cell r="C24" t="str">
            <v>Cây Quéo</v>
          </cell>
          <cell r="D24" t="str">
            <v>Cây Quéo</v>
          </cell>
          <cell r="E24" t="str">
            <v>Bình Lợi</v>
          </cell>
          <cell r="F24" t="str">
            <v>BLO</v>
          </cell>
          <cell r="G24" t="str">
            <v>DSLAM</v>
          </cell>
          <cell r="H24">
            <v>48</v>
          </cell>
          <cell r="I24">
            <v>0</v>
          </cell>
          <cell r="J24" t="str">
            <v>4 E1</v>
          </cell>
          <cell r="K24">
            <v>72</v>
          </cell>
          <cell r="L24">
            <v>24</v>
          </cell>
          <cell r="M24">
            <v>0</v>
          </cell>
          <cell r="N24">
            <v>120</v>
          </cell>
          <cell r="O24">
            <v>0</v>
          </cell>
          <cell r="P24" t="str">
            <v>7 Mbps</v>
          </cell>
          <cell r="Q24">
            <v>6988.8</v>
          </cell>
          <cell r="R24" t="str">
            <v>0 Mbps</v>
          </cell>
          <cell r="S24">
            <v>188</v>
          </cell>
          <cell r="T24">
            <v>9</v>
          </cell>
          <cell r="U24">
            <v>6</v>
          </cell>
          <cell r="V24">
            <v>0</v>
          </cell>
          <cell r="W24">
            <v>2</v>
          </cell>
          <cell r="X24" t="str">
            <v>DSLAM</v>
          </cell>
        </row>
        <row r="25">
          <cell r="A25">
            <v>22</v>
          </cell>
          <cell r="B25" t="str">
            <v>EHTC</v>
          </cell>
          <cell r="C25" t="str">
            <v>Cây Quéo</v>
          </cell>
          <cell r="D25" t="str">
            <v>Cây Quéo</v>
          </cell>
          <cell r="E25" t="str">
            <v>Cầu Đỏ</v>
          </cell>
          <cell r="F25" t="str">
            <v>CDO</v>
          </cell>
          <cell r="G25" t="str">
            <v>DSLAM</v>
          </cell>
          <cell r="H25">
            <v>96</v>
          </cell>
          <cell r="I25">
            <v>24</v>
          </cell>
          <cell r="J25" t="str">
            <v>4 E1</v>
          </cell>
          <cell r="K25">
            <v>24</v>
          </cell>
          <cell r="L25">
            <v>0</v>
          </cell>
          <cell r="M25">
            <v>0</v>
          </cell>
          <cell r="N25">
            <v>360</v>
          </cell>
          <cell r="O25">
            <v>0</v>
          </cell>
          <cell r="P25" t="str">
            <v>23 Mbps</v>
          </cell>
          <cell r="Q25">
            <v>22041.599999999999</v>
          </cell>
          <cell r="R25" t="str">
            <v>0 Mbps</v>
          </cell>
          <cell r="S25">
            <v>374</v>
          </cell>
          <cell r="T25">
            <v>19</v>
          </cell>
          <cell r="U25">
            <v>6</v>
          </cell>
          <cell r="V25">
            <v>0</v>
          </cell>
          <cell r="W25">
            <v>2</v>
          </cell>
          <cell r="X25" t="str">
            <v>DSLAM</v>
          </cell>
        </row>
        <row r="26">
          <cell r="A26">
            <v>23</v>
          </cell>
          <cell r="B26" t="str">
            <v>EHTC</v>
          </cell>
          <cell r="C26" t="str">
            <v>Cây Quéo</v>
          </cell>
          <cell r="D26" t="str">
            <v>Cây Quéo</v>
          </cell>
          <cell r="E26" t="str">
            <v>Thanh Đa</v>
          </cell>
          <cell r="F26" t="str">
            <v>TDA</v>
          </cell>
          <cell r="G26" t="str">
            <v>DSLAM</v>
          </cell>
          <cell r="H26">
            <v>168</v>
          </cell>
          <cell r="I26">
            <v>24</v>
          </cell>
          <cell r="J26" t="str">
            <v>4 E1</v>
          </cell>
          <cell r="K26">
            <v>-48</v>
          </cell>
          <cell r="L26">
            <v>0</v>
          </cell>
          <cell r="M26">
            <v>0</v>
          </cell>
          <cell r="N26">
            <v>624</v>
          </cell>
          <cell r="O26">
            <v>24</v>
          </cell>
          <cell r="P26" t="str">
            <v>39 Mbps</v>
          </cell>
          <cell r="Q26">
            <v>38707.199999999997</v>
          </cell>
          <cell r="R26" t="str">
            <v>0 Mbps</v>
          </cell>
          <cell r="S26">
            <v>580</v>
          </cell>
          <cell r="T26">
            <v>30</v>
          </cell>
          <cell r="U26">
            <v>6</v>
          </cell>
          <cell r="V26">
            <v>0</v>
          </cell>
          <cell r="W26">
            <v>2</v>
          </cell>
          <cell r="X26" t="str">
            <v>DSLAM</v>
          </cell>
        </row>
        <row r="27">
          <cell r="A27">
            <v>24</v>
          </cell>
          <cell r="B27" t="str">
            <v>EHTC</v>
          </cell>
          <cell r="C27" t="str">
            <v>Gia Định</v>
          </cell>
          <cell r="D27" t="str">
            <v>Gia Định</v>
          </cell>
          <cell r="E27" t="str">
            <v>Gia Định</v>
          </cell>
          <cell r="F27" t="str">
            <v>GDI</v>
          </cell>
          <cell r="G27" t="str">
            <v>HUB</v>
          </cell>
          <cell r="H27">
            <v>2304</v>
          </cell>
          <cell r="I27">
            <v>96</v>
          </cell>
          <cell r="J27" t="str">
            <v>1 STM-4</v>
          </cell>
          <cell r="K27">
            <v>0</v>
          </cell>
          <cell r="L27">
            <v>24</v>
          </cell>
          <cell r="M27">
            <v>310579.19999999995</v>
          </cell>
          <cell r="N27">
            <v>6912</v>
          </cell>
          <cell r="O27">
            <v>384</v>
          </cell>
          <cell r="P27" t="str">
            <v>621 Mbps</v>
          </cell>
          <cell r="Q27">
            <v>620697.59999999998</v>
          </cell>
          <cell r="R27" t="str">
            <v>211 Mbps</v>
          </cell>
          <cell r="S27">
            <v>7361</v>
          </cell>
          <cell r="T27">
            <v>387</v>
          </cell>
          <cell r="U27">
            <v>1</v>
          </cell>
          <cell r="V27">
            <v>1</v>
          </cell>
          <cell r="W27">
            <v>1</v>
          </cell>
          <cell r="X27" t="str">
            <v>HUB</v>
          </cell>
        </row>
        <row r="28">
          <cell r="A28">
            <v>25</v>
          </cell>
          <cell r="B28" t="str">
            <v>EHTC</v>
          </cell>
          <cell r="C28" t="str">
            <v>Gia Định</v>
          </cell>
          <cell r="D28" t="str">
            <v>Gia Định</v>
          </cell>
          <cell r="E28" t="str">
            <v>Cách Mạng Tháng 8</v>
          </cell>
          <cell r="F28" t="str">
            <v>CTT</v>
          </cell>
          <cell r="G28" t="str">
            <v>DSLAM</v>
          </cell>
          <cell r="H28">
            <v>216</v>
          </cell>
          <cell r="I28">
            <v>24</v>
          </cell>
          <cell r="J28" t="str">
            <v>1 STM-1</v>
          </cell>
          <cell r="K28">
            <v>768</v>
          </cell>
          <cell r="L28">
            <v>48</v>
          </cell>
          <cell r="M28">
            <v>0</v>
          </cell>
          <cell r="N28">
            <v>0</v>
          </cell>
          <cell r="O28">
            <v>0</v>
          </cell>
          <cell r="P28" t="str">
            <v>0 Mbps</v>
          </cell>
          <cell r="Q28">
            <v>0</v>
          </cell>
          <cell r="R28" t="str">
            <v>0 Mbps</v>
          </cell>
          <cell r="S28">
            <v>773</v>
          </cell>
          <cell r="T28">
            <v>40</v>
          </cell>
          <cell r="U28">
            <v>5</v>
          </cell>
          <cell r="V28">
            <v>0</v>
          </cell>
          <cell r="W28">
            <v>0</v>
          </cell>
          <cell r="X28" t="str">
            <v>DSLAM</v>
          </cell>
        </row>
        <row r="29">
          <cell r="A29">
            <v>26</v>
          </cell>
          <cell r="B29" t="str">
            <v>EHTC</v>
          </cell>
          <cell r="C29" t="str">
            <v>Gia Định</v>
          </cell>
          <cell r="D29" t="str">
            <v>Gia Định</v>
          </cell>
          <cell r="E29" t="str">
            <v>Đặng Văn Ngữ</v>
          </cell>
          <cell r="F29" t="str">
            <v>DVN</v>
          </cell>
          <cell r="G29" t="str">
            <v>DSLAM</v>
          </cell>
          <cell r="H29">
            <v>624</v>
          </cell>
          <cell r="I29">
            <v>24</v>
          </cell>
          <cell r="J29" t="str">
            <v>1 STM-1</v>
          </cell>
          <cell r="K29">
            <v>984</v>
          </cell>
          <cell r="L29">
            <v>72</v>
          </cell>
          <cell r="M29">
            <v>0</v>
          </cell>
          <cell r="N29">
            <v>1440</v>
          </cell>
          <cell r="O29">
            <v>72</v>
          </cell>
          <cell r="P29" t="str">
            <v>68 Mbps</v>
          </cell>
          <cell r="Q29">
            <v>67507.199999999997</v>
          </cell>
          <cell r="R29" t="str">
            <v>0 Mbps</v>
          </cell>
          <cell r="S29">
            <v>2432</v>
          </cell>
          <cell r="T29">
            <v>127</v>
          </cell>
          <cell r="U29">
            <v>5</v>
          </cell>
          <cell r="V29">
            <v>0</v>
          </cell>
          <cell r="W29">
            <v>2</v>
          </cell>
          <cell r="X29" t="str">
            <v>DSLAM</v>
          </cell>
        </row>
        <row r="30">
          <cell r="A30">
            <v>27</v>
          </cell>
          <cell r="B30" t="str">
            <v>EHTC</v>
          </cell>
          <cell r="C30" t="str">
            <v>Gia Định</v>
          </cell>
          <cell r="D30" t="str">
            <v>Gia Định</v>
          </cell>
          <cell r="E30" t="str">
            <v>Phú Nhuận</v>
          </cell>
          <cell r="F30" t="str">
            <v>PNH</v>
          </cell>
          <cell r="G30" t="str">
            <v>DSLAM</v>
          </cell>
          <cell r="H30">
            <v>552</v>
          </cell>
          <cell r="I30">
            <v>24</v>
          </cell>
          <cell r="J30" t="str">
            <v>1 STM-1</v>
          </cell>
          <cell r="K30">
            <v>1056</v>
          </cell>
          <cell r="L30">
            <v>72</v>
          </cell>
          <cell r="M30">
            <v>0</v>
          </cell>
          <cell r="N30">
            <v>1080</v>
          </cell>
          <cell r="O30">
            <v>48</v>
          </cell>
          <cell r="P30" t="str">
            <v>44 Mbps</v>
          </cell>
          <cell r="Q30">
            <v>43622.400000000001</v>
          </cell>
          <cell r="R30" t="str">
            <v>0 Mbps</v>
          </cell>
          <cell r="S30">
            <v>2136</v>
          </cell>
          <cell r="T30">
            <v>112</v>
          </cell>
          <cell r="U30">
            <v>5</v>
          </cell>
          <cell r="V30">
            <v>0</v>
          </cell>
          <cell r="W30">
            <v>2</v>
          </cell>
          <cell r="X30" t="str">
            <v>DSLAM</v>
          </cell>
        </row>
        <row r="31">
          <cell r="A31">
            <v>28</v>
          </cell>
          <cell r="B31" t="str">
            <v>EHTC</v>
          </cell>
          <cell r="C31" t="str">
            <v>Gia Định</v>
          </cell>
          <cell r="D31" t="str">
            <v>Gia Định</v>
          </cell>
          <cell r="E31" t="str">
            <v>Tân Sơn Nhất</v>
          </cell>
          <cell r="F31" t="str">
            <v>TSN</v>
          </cell>
          <cell r="G31" t="str">
            <v>DSLAM</v>
          </cell>
          <cell r="H31">
            <v>648</v>
          </cell>
          <cell r="I31">
            <v>48</v>
          </cell>
          <cell r="J31" t="str">
            <v>1 STM-1</v>
          </cell>
          <cell r="K31">
            <v>960</v>
          </cell>
          <cell r="L31">
            <v>48</v>
          </cell>
          <cell r="M31">
            <v>0</v>
          </cell>
          <cell r="N31">
            <v>1944</v>
          </cell>
          <cell r="O31">
            <v>96</v>
          </cell>
          <cell r="P31" t="str">
            <v>100 Mbps</v>
          </cell>
          <cell r="Q31">
            <v>99763.199999999997</v>
          </cell>
          <cell r="R31" t="str">
            <v>0 Mbps</v>
          </cell>
          <cell r="S31">
            <v>2831</v>
          </cell>
          <cell r="T31">
            <v>148</v>
          </cell>
          <cell r="U31">
            <v>5</v>
          </cell>
          <cell r="V31">
            <v>0</v>
          </cell>
          <cell r="W31">
            <v>2</v>
          </cell>
          <cell r="X31" t="str">
            <v>DSLAM</v>
          </cell>
        </row>
        <row r="32">
          <cell r="A32">
            <v>29</v>
          </cell>
          <cell r="B32" t="str">
            <v>EHTC</v>
          </cell>
          <cell r="C32" t="str">
            <v>Hai Bà Trưng</v>
          </cell>
          <cell r="D32" t="str">
            <v>Hai Bà Trưng 1</v>
          </cell>
          <cell r="E32" t="str">
            <v>Hai Bà Trưng 1</v>
          </cell>
          <cell r="F32" t="str">
            <v>HBT</v>
          </cell>
          <cell r="G32" t="str">
            <v>HUB</v>
          </cell>
          <cell r="H32">
            <v>1896</v>
          </cell>
          <cell r="I32">
            <v>96</v>
          </cell>
          <cell r="J32" t="str">
            <v>1 STM-4</v>
          </cell>
          <cell r="K32">
            <v>168</v>
          </cell>
          <cell r="L32">
            <v>24</v>
          </cell>
          <cell r="M32">
            <v>174988.79999999999</v>
          </cell>
          <cell r="N32">
            <v>3864</v>
          </cell>
          <cell r="O32">
            <v>192</v>
          </cell>
          <cell r="P32" t="str">
            <v>448 Mbps</v>
          </cell>
          <cell r="Q32">
            <v>447573.6</v>
          </cell>
          <cell r="R32" t="str">
            <v>144 Mbps</v>
          </cell>
          <cell r="S32">
            <v>4724</v>
          </cell>
          <cell r="T32">
            <v>248</v>
          </cell>
          <cell r="U32">
            <v>1</v>
          </cell>
          <cell r="V32">
            <v>1</v>
          </cell>
          <cell r="W32">
            <v>1</v>
          </cell>
          <cell r="X32" t="str">
            <v>HUB</v>
          </cell>
        </row>
        <row r="33">
          <cell r="A33">
            <v>30</v>
          </cell>
          <cell r="B33" t="str">
            <v>EHTC</v>
          </cell>
          <cell r="C33" t="str">
            <v>Khánh Hội 2</v>
          </cell>
          <cell r="D33" t="str">
            <v>Hai Bà Trưng 1</v>
          </cell>
          <cell r="E33" t="str">
            <v>Cần Giờ</v>
          </cell>
          <cell r="F33" t="str">
            <v>CGI</v>
          </cell>
          <cell r="G33" t="str">
            <v>DSLAM</v>
          </cell>
          <cell r="H33">
            <v>24</v>
          </cell>
          <cell r="I33">
            <v>24</v>
          </cell>
          <cell r="J33" t="str">
            <v>4 E1</v>
          </cell>
          <cell r="K33">
            <v>96</v>
          </cell>
          <cell r="L33">
            <v>0</v>
          </cell>
          <cell r="M33">
            <v>0</v>
          </cell>
          <cell r="N33">
            <v>48</v>
          </cell>
          <cell r="O33">
            <v>0</v>
          </cell>
          <cell r="P33" t="str">
            <v>3 Mbps</v>
          </cell>
          <cell r="Q33">
            <v>2073.6</v>
          </cell>
          <cell r="R33" t="str">
            <v>0 Mbps</v>
          </cell>
          <cell r="S33">
            <v>127</v>
          </cell>
          <cell r="T33">
            <v>6</v>
          </cell>
          <cell r="U33">
            <v>6</v>
          </cell>
          <cell r="V33">
            <v>0</v>
          </cell>
          <cell r="W33">
            <v>2</v>
          </cell>
          <cell r="X33" t="str">
            <v>DSLAM</v>
          </cell>
        </row>
        <row r="34">
          <cell r="A34">
            <v>31</v>
          </cell>
          <cell r="B34" t="str">
            <v>EHTC</v>
          </cell>
          <cell r="C34" t="str">
            <v>Hai Bà Trưng</v>
          </cell>
          <cell r="D34" t="str">
            <v>Hai Bà Trưng 1</v>
          </cell>
          <cell r="E34" t="str">
            <v>Nguyễn Bỉnh Khiêm</v>
          </cell>
          <cell r="F34" t="str">
            <v>NBK</v>
          </cell>
          <cell r="G34" t="str">
            <v>DSLAM</v>
          </cell>
          <cell r="H34">
            <v>768</v>
          </cell>
          <cell r="I34">
            <v>48</v>
          </cell>
          <cell r="J34" t="str">
            <v>1 STM-1</v>
          </cell>
          <cell r="K34">
            <v>384</v>
          </cell>
          <cell r="L34">
            <v>24</v>
          </cell>
          <cell r="M34">
            <v>0</v>
          </cell>
          <cell r="N34">
            <v>1824</v>
          </cell>
          <cell r="O34">
            <v>96</v>
          </cell>
          <cell r="P34" t="str">
            <v>142 Mbps</v>
          </cell>
          <cell r="Q34">
            <v>141588</v>
          </cell>
          <cell r="R34" t="str">
            <v>0 Mbps</v>
          </cell>
          <cell r="S34">
            <v>2380</v>
          </cell>
          <cell r="T34">
            <v>125</v>
          </cell>
          <cell r="U34">
            <v>5</v>
          </cell>
          <cell r="V34">
            <v>0</v>
          </cell>
          <cell r="W34">
            <v>2</v>
          </cell>
          <cell r="X34" t="str">
            <v>DSLAM</v>
          </cell>
        </row>
        <row r="35">
          <cell r="A35">
            <v>32</v>
          </cell>
          <cell r="B35" t="str">
            <v>EHTC</v>
          </cell>
          <cell r="C35" t="str">
            <v>Hai Bà Trưng</v>
          </cell>
          <cell r="D35" t="str">
            <v>Hai Bà Trưng 1</v>
          </cell>
          <cell r="E35" t="str">
            <v>Sài Gòn Tower</v>
          </cell>
          <cell r="F35" t="str">
            <v>STO</v>
          </cell>
          <cell r="G35" t="str">
            <v>DSLAM</v>
          </cell>
          <cell r="H35">
            <v>48</v>
          </cell>
          <cell r="I35">
            <v>24</v>
          </cell>
          <cell r="J35" t="str">
            <v>1 STM-1</v>
          </cell>
          <cell r="K35">
            <v>384</v>
          </cell>
          <cell r="L35">
            <v>0</v>
          </cell>
          <cell r="M35">
            <v>0</v>
          </cell>
          <cell r="N35">
            <v>0</v>
          </cell>
          <cell r="O35">
            <v>0</v>
          </cell>
          <cell r="P35" t="str">
            <v>0 Mbps</v>
          </cell>
          <cell r="Q35">
            <v>0</v>
          </cell>
          <cell r="R35" t="str">
            <v>0 Mbps</v>
          </cell>
          <cell r="S35">
            <v>345</v>
          </cell>
          <cell r="T35">
            <v>18</v>
          </cell>
          <cell r="U35">
            <v>5</v>
          </cell>
          <cell r="V35">
            <v>0</v>
          </cell>
          <cell r="W35">
            <v>0</v>
          </cell>
          <cell r="X35" t="str">
            <v>DSLAM</v>
          </cell>
        </row>
        <row r="36">
          <cell r="A36">
            <v>33</v>
          </cell>
          <cell r="B36" t="str">
            <v>EHTC</v>
          </cell>
          <cell r="C36" t="str">
            <v>Hai Bà Trưng</v>
          </cell>
          <cell r="D36" t="str">
            <v>Hai Bà Trưng 1</v>
          </cell>
          <cell r="E36" t="str">
            <v>Sài Gòn Trade Center</v>
          </cell>
          <cell r="F36" t="str">
            <v>STC</v>
          </cell>
          <cell r="G36" t="str">
            <v>DSLAM</v>
          </cell>
          <cell r="H36">
            <v>288</v>
          </cell>
          <cell r="I36">
            <v>24</v>
          </cell>
          <cell r="J36" t="str">
            <v>1 STM-1</v>
          </cell>
          <cell r="K36">
            <v>792</v>
          </cell>
          <cell r="L36">
            <v>48</v>
          </cell>
          <cell r="M36">
            <v>0</v>
          </cell>
          <cell r="N36">
            <v>0</v>
          </cell>
          <cell r="O36">
            <v>0</v>
          </cell>
          <cell r="P36" t="str">
            <v>0 Mbps</v>
          </cell>
          <cell r="Q36">
            <v>0</v>
          </cell>
          <cell r="R36" t="str">
            <v>0 Mbps</v>
          </cell>
          <cell r="S36">
            <v>853</v>
          </cell>
          <cell r="T36">
            <v>44</v>
          </cell>
          <cell r="U36">
            <v>5</v>
          </cell>
          <cell r="V36">
            <v>0</v>
          </cell>
          <cell r="W36">
            <v>0</v>
          </cell>
          <cell r="X36" t="str">
            <v>DSLAM</v>
          </cell>
        </row>
        <row r="37">
          <cell r="A37">
            <v>34</v>
          </cell>
          <cell r="B37" t="str">
            <v>EHTC</v>
          </cell>
          <cell r="C37" t="str">
            <v>Hai Bà Trưng</v>
          </cell>
          <cell r="D37" t="str">
            <v>Hai Bà Trưng 2</v>
          </cell>
          <cell r="E37" t="str">
            <v>Hai Bà Trưng 2</v>
          </cell>
          <cell r="F37" t="str">
            <v>HBT</v>
          </cell>
          <cell r="G37" t="str">
            <v>HUB</v>
          </cell>
          <cell r="H37">
            <v>1896</v>
          </cell>
          <cell r="I37">
            <v>96</v>
          </cell>
          <cell r="J37" t="str">
            <v>1 STM-4</v>
          </cell>
          <cell r="K37">
            <v>0</v>
          </cell>
          <cell r="L37">
            <v>0</v>
          </cell>
          <cell r="M37">
            <v>253800</v>
          </cell>
          <cell r="N37">
            <v>4032</v>
          </cell>
          <cell r="O37">
            <v>216</v>
          </cell>
          <cell r="P37" t="str">
            <v>517 Mbps</v>
          </cell>
          <cell r="Q37">
            <v>516780</v>
          </cell>
          <cell r="R37" t="str">
            <v>195 Mbps</v>
          </cell>
          <cell r="S37">
            <v>4724</v>
          </cell>
          <cell r="T37">
            <v>248</v>
          </cell>
          <cell r="U37">
            <v>1</v>
          </cell>
          <cell r="V37">
            <v>1</v>
          </cell>
          <cell r="W37">
            <v>1</v>
          </cell>
          <cell r="X37" t="str">
            <v>HUB</v>
          </cell>
        </row>
        <row r="38">
          <cell r="A38">
            <v>35</v>
          </cell>
          <cell r="B38" t="str">
            <v>EHTC</v>
          </cell>
          <cell r="C38" t="str">
            <v>Hai Bà Trưng</v>
          </cell>
          <cell r="D38" t="str">
            <v>Hai Bà Trưng 2</v>
          </cell>
          <cell r="E38" t="str">
            <v>Cát Lái</v>
          </cell>
          <cell r="F38" t="str">
            <v>CLA</v>
          </cell>
          <cell r="G38" t="str">
            <v>DSLAM</v>
          </cell>
          <cell r="H38">
            <v>168</v>
          </cell>
          <cell r="I38">
            <v>24</v>
          </cell>
          <cell r="J38" t="str">
            <v>1 STM-1</v>
          </cell>
          <cell r="K38">
            <v>816</v>
          </cell>
          <cell r="L38">
            <v>48</v>
          </cell>
          <cell r="M38">
            <v>0</v>
          </cell>
          <cell r="N38">
            <v>0</v>
          </cell>
          <cell r="O38">
            <v>0</v>
          </cell>
          <cell r="P38" t="str">
            <v>0 Mbps</v>
          </cell>
          <cell r="Q38">
            <v>0</v>
          </cell>
          <cell r="R38" t="str">
            <v>0 Mbps</v>
          </cell>
          <cell r="S38">
            <v>773</v>
          </cell>
          <cell r="T38">
            <v>40</v>
          </cell>
          <cell r="U38">
            <v>5</v>
          </cell>
          <cell r="V38">
            <v>0</v>
          </cell>
          <cell r="W38">
            <v>0</v>
          </cell>
          <cell r="X38" t="str">
            <v>DSLAM</v>
          </cell>
        </row>
        <row r="39">
          <cell r="A39">
            <v>36</v>
          </cell>
          <cell r="B39" t="str">
            <v>EHTC</v>
          </cell>
          <cell r="C39" t="str">
            <v>Hai Bà Trưng</v>
          </cell>
          <cell r="D39" t="str">
            <v>Hai Bà Trưng 2</v>
          </cell>
          <cell r="E39" t="str">
            <v>Ocean Palace</v>
          </cell>
          <cell r="F39" t="str">
            <v>MLI</v>
          </cell>
          <cell r="G39" t="str">
            <v>DSLAM</v>
          </cell>
          <cell r="H39">
            <v>24</v>
          </cell>
          <cell r="I39">
            <v>24</v>
          </cell>
          <cell r="J39" t="str">
            <v>4 E1</v>
          </cell>
          <cell r="K39">
            <v>72</v>
          </cell>
          <cell r="L39">
            <v>0</v>
          </cell>
          <cell r="M39">
            <v>0</v>
          </cell>
          <cell r="N39">
            <v>120</v>
          </cell>
          <cell r="O39">
            <v>0</v>
          </cell>
          <cell r="P39" t="str">
            <v>10 Mbps</v>
          </cell>
          <cell r="Q39">
            <v>9504</v>
          </cell>
          <cell r="R39" t="str">
            <v>0 Mbps</v>
          </cell>
          <cell r="S39">
            <v>155</v>
          </cell>
          <cell r="T39">
            <v>8</v>
          </cell>
          <cell r="U39">
            <v>6</v>
          </cell>
          <cell r="V39">
            <v>0</v>
          </cell>
          <cell r="W39">
            <v>2</v>
          </cell>
          <cell r="X39" t="str">
            <v>DSLAM</v>
          </cell>
        </row>
        <row r="40">
          <cell r="A40">
            <v>37</v>
          </cell>
          <cell r="B40" t="str">
            <v>EHTC</v>
          </cell>
          <cell r="C40" t="str">
            <v>Hai Bà Trưng</v>
          </cell>
          <cell r="D40" t="str">
            <v>Hai Bà Trưng 2</v>
          </cell>
          <cell r="E40" t="str">
            <v>Sài Gòn Center</v>
          </cell>
          <cell r="F40" t="str">
            <v>SCE</v>
          </cell>
          <cell r="G40" t="str">
            <v>DSLAM</v>
          </cell>
          <cell r="H40">
            <v>144</v>
          </cell>
          <cell r="I40">
            <v>24</v>
          </cell>
          <cell r="J40" t="str">
            <v>1 STM-1</v>
          </cell>
          <cell r="K40">
            <v>288</v>
          </cell>
          <cell r="L40">
            <v>0</v>
          </cell>
          <cell r="M40">
            <v>0</v>
          </cell>
          <cell r="N40">
            <v>0</v>
          </cell>
          <cell r="O40">
            <v>0</v>
          </cell>
          <cell r="P40" t="str">
            <v>0 Mbps</v>
          </cell>
          <cell r="Q40">
            <v>0</v>
          </cell>
          <cell r="R40" t="str">
            <v>0 Mbps</v>
          </cell>
          <cell r="S40">
            <v>335</v>
          </cell>
          <cell r="T40">
            <v>17</v>
          </cell>
          <cell r="U40">
            <v>5</v>
          </cell>
          <cell r="V40">
            <v>0</v>
          </cell>
          <cell r="W40">
            <v>0</v>
          </cell>
          <cell r="X40" t="str">
            <v>DSLAM</v>
          </cell>
        </row>
        <row r="41">
          <cell r="A41">
            <v>38</v>
          </cell>
          <cell r="B41" t="str">
            <v>EHTC</v>
          </cell>
          <cell r="C41" t="str">
            <v>Hai Bà Trưng</v>
          </cell>
          <cell r="D41" t="str">
            <v>Hai Bà Trưng 2</v>
          </cell>
          <cell r="E41" t="str">
            <v>Sài Gòn Sunwah</v>
          </cell>
          <cell r="F41" t="str">
            <v>SSW</v>
          </cell>
          <cell r="G41" t="str">
            <v>DSLAM</v>
          </cell>
          <cell r="H41">
            <v>240</v>
          </cell>
          <cell r="I41">
            <v>24</v>
          </cell>
          <cell r="J41" t="str">
            <v>1 STM-1</v>
          </cell>
          <cell r="K41">
            <v>600</v>
          </cell>
          <cell r="L41">
            <v>24</v>
          </cell>
          <cell r="M41">
            <v>0</v>
          </cell>
          <cell r="N41">
            <v>0</v>
          </cell>
          <cell r="O41">
            <v>0</v>
          </cell>
          <cell r="P41" t="str">
            <v>0 Mbps</v>
          </cell>
          <cell r="Q41">
            <v>0</v>
          </cell>
          <cell r="R41" t="str">
            <v>0 Mbps</v>
          </cell>
          <cell r="S41">
            <v>657</v>
          </cell>
          <cell r="T41">
            <v>34</v>
          </cell>
          <cell r="U41">
            <v>5</v>
          </cell>
          <cell r="V41">
            <v>0</v>
          </cell>
          <cell r="W41">
            <v>0</v>
          </cell>
          <cell r="X41" t="str">
            <v>DSLAM</v>
          </cell>
        </row>
        <row r="42">
          <cell r="A42">
            <v>39</v>
          </cell>
          <cell r="B42" t="str">
            <v>EHTC</v>
          </cell>
          <cell r="C42" t="str">
            <v>Hai Bà Trưng</v>
          </cell>
          <cell r="D42" t="str">
            <v>Hai Bà Trưng 2</v>
          </cell>
          <cell r="E42" t="str">
            <v>Tân Định</v>
          </cell>
          <cell r="F42" t="str">
            <v>TDI</v>
          </cell>
          <cell r="G42" t="str">
            <v>DSLAM</v>
          </cell>
          <cell r="H42">
            <v>744</v>
          </cell>
          <cell r="I42">
            <v>48</v>
          </cell>
          <cell r="J42" t="str">
            <v>1 STM-1</v>
          </cell>
          <cell r="K42">
            <v>408</v>
          </cell>
          <cell r="L42">
            <v>24</v>
          </cell>
          <cell r="M42">
            <v>0</v>
          </cell>
          <cell r="N42">
            <v>2328</v>
          </cell>
          <cell r="O42">
            <v>120</v>
          </cell>
          <cell r="P42" t="str">
            <v>186 Mbps</v>
          </cell>
          <cell r="Q42">
            <v>185436</v>
          </cell>
          <cell r="R42" t="str">
            <v>0 Mbps</v>
          </cell>
          <cell r="S42">
            <v>2766</v>
          </cell>
          <cell r="T42">
            <v>145</v>
          </cell>
          <cell r="U42">
            <v>5</v>
          </cell>
          <cell r="V42">
            <v>0</v>
          </cell>
          <cell r="W42">
            <v>2</v>
          </cell>
          <cell r="X42" t="str">
            <v>DSLAM</v>
          </cell>
        </row>
        <row r="43">
          <cell r="A43">
            <v>40</v>
          </cell>
          <cell r="B43" t="str">
            <v>EHTC</v>
          </cell>
          <cell r="C43" t="str">
            <v>Khánh Hội 2</v>
          </cell>
          <cell r="D43" t="str">
            <v>Khánh Hội 2</v>
          </cell>
          <cell r="E43" t="str">
            <v>Khánh Hội 2</v>
          </cell>
          <cell r="F43" t="str">
            <v>KHW</v>
          </cell>
          <cell r="G43" t="str">
            <v>HUB</v>
          </cell>
          <cell r="H43">
            <v>456</v>
          </cell>
          <cell r="I43">
            <v>24</v>
          </cell>
          <cell r="J43" t="str">
            <v>1 STM-1</v>
          </cell>
          <cell r="K43">
            <v>0</v>
          </cell>
          <cell r="L43">
            <v>0</v>
          </cell>
          <cell r="M43">
            <v>117504.00000000001</v>
          </cell>
          <cell r="N43">
            <v>1752</v>
          </cell>
          <cell r="O43">
            <v>96</v>
          </cell>
          <cell r="P43" t="str">
            <v>206 Mbps</v>
          </cell>
          <cell r="Q43">
            <v>205516.79999999999</v>
          </cell>
          <cell r="R43" t="str">
            <v>100 Mbps</v>
          </cell>
          <cell r="S43">
            <v>1763</v>
          </cell>
          <cell r="T43">
            <v>92</v>
          </cell>
          <cell r="U43">
            <v>2</v>
          </cell>
          <cell r="V43">
            <v>1</v>
          </cell>
          <cell r="W43">
            <v>1</v>
          </cell>
          <cell r="X43" t="str">
            <v>HUB</v>
          </cell>
        </row>
        <row r="44">
          <cell r="A44">
            <v>41</v>
          </cell>
          <cell r="B44" t="str">
            <v>EHTC</v>
          </cell>
          <cell r="C44" t="str">
            <v>Khánh Hội 2</v>
          </cell>
          <cell r="D44" t="str">
            <v>Khánh Hội 2</v>
          </cell>
          <cell r="E44" t="str">
            <v>Bình Khánh</v>
          </cell>
          <cell r="F44" t="str">
            <v>BKH</v>
          </cell>
          <cell r="G44" t="str">
            <v>DSLAM</v>
          </cell>
          <cell r="H44">
            <v>24</v>
          </cell>
          <cell r="I44">
            <v>24</v>
          </cell>
          <cell r="J44" t="str">
            <v>4 E1</v>
          </cell>
          <cell r="K44">
            <v>96</v>
          </cell>
          <cell r="L44">
            <v>0</v>
          </cell>
          <cell r="M44">
            <v>0</v>
          </cell>
          <cell r="N44">
            <v>72</v>
          </cell>
          <cell r="O44">
            <v>0</v>
          </cell>
          <cell r="P44" t="str">
            <v>4 Mbps</v>
          </cell>
          <cell r="Q44">
            <v>3302.4</v>
          </cell>
          <cell r="R44" t="str">
            <v>0 Mbps</v>
          </cell>
          <cell r="S44">
            <v>142</v>
          </cell>
          <cell r="T44">
            <v>7</v>
          </cell>
          <cell r="U44">
            <v>6</v>
          </cell>
          <cell r="V44">
            <v>0</v>
          </cell>
          <cell r="W44">
            <v>2</v>
          </cell>
          <cell r="X44" t="str">
            <v>DSLAM</v>
          </cell>
        </row>
        <row r="45">
          <cell r="A45">
            <v>42</v>
          </cell>
          <cell r="B45" t="str">
            <v>EHTC</v>
          </cell>
          <cell r="C45" t="str">
            <v>Tân Quy Đông</v>
          </cell>
          <cell r="D45" t="str">
            <v>Khánh Hội 2</v>
          </cell>
          <cell r="E45" t="str">
            <v>Hiệp Phước</v>
          </cell>
          <cell r="F45" t="str">
            <v>HPH</v>
          </cell>
          <cell r="G45" t="str">
            <v>DSLAM</v>
          </cell>
          <cell r="H45">
            <v>24</v>
          </cell>
          <cell r="I45">
            <v>24</v>
          </cell>
          <cell r="J45" t="str">
            <v>4 E1</v>
          </cell>
          <cell r="K45">
            <v>96</v>
          </cell>
          <cell r="L45">
            <v>0</v>
          </cell>
          <cell r="M45">
            <v>0</v>
          </cell>
          <cell r="N45">
            <v>408</v>
          </cell>
          <cell r="O45">
            <v>24</v>
          </cell>
          <cell r="P45" t="str">
            <v>26 Mbps</v>
          </cell>
          <cell r="Q45">
            <v>25190.399999999998</v>
          </cell>
          <cell r="R45" t="str">
            <v>0 Mbps</v>
          </cell>
          <cell r="S45">
            <v>413</v>
          </cell>
          <cell r="T45">
            <v>21</v>
          </cell>
          <cell r="U45">
            <v>6</v>
          </cell>
          <cell r="V45">
            <v>0</v>
          </cell>
          <cell r="W45">
            <v>2</v>
          </cell>
          <cell r="X45" t="str">
            <v>DSLAM</v>
          </cell>
        </row>
        <row r="46">
          <cell r="A46">
            <v>43</v>
          </cell>
          <cell r="B46" t="str">
            <v>EHTC</v>
          </cell>
          <cell r="C46" t="str">
            <v>Khánh Hội 2</v>
          </cell>
          <cell r="D46" t="str">
            <v>Khánh Hội 2</v>
          </cell>
          <cell r="E46" t="str">
            <v>Khánh Hội 1</v>
          </cell>
          <cell r="F46" t="str">
            <v>KHJ</v>
          </cell>
          <cell r="G46" t="str">
            <v>DSLAM</v>
          </cell>
          <cell r="H46">
            <v>624</v>
          </cell>
          <cell r="I46">
            <v>24</v>
          </cell>
          <cell r="J46" t="str">
            <v>1 STM-1</v>
          </cell>
          <cell r="K46">
            <v>984</v>
          </cell>
          <cell r="L46">
            <v>72</v>
          </cell>
          <cell r="M46">
            <v>0</v>
          </cell>
          <cell r="N46">
            <v>1248</v>
          </cell>
          <cell r="O46">
            <v>72</v>
          </cell>
          <cell r="P46" t="str">
            <v>55 Mbps</v>
          </cell>
          <cell r="Q46">
            <v>54988.799999999996</v>
          </cell>
          <cell r="R46" t="str">
            <v>0 Mbps</v>
          </cell>
          <cell r="S46">
            <v>2277</v>
          </cell>
          <cell r="T46">
            <v>119</v>
          </cell>
          <cell r="U46">
            <v>5</v>
          </cell>
          <cell r="V46">
            <v>0</v>
          </cell>
          <cell r="W46">
            <v>2</v>
          </cell>
          <cell r="X46" t="str">
            <v>DSLAM</v>
          </cell>
        </row>
        <row r="47">
          <cell r="A47">
            <v>44</v>
          </cell>
          <cell r="B47" t="str">
            <v>EHTC</v>
          </cell>
          <cell r="C47" t="str">
            <v>Khánh Hội 2</v>
          </cell>
          <cell r="D47" t="str">
            <v>Khánh Hội 2</v>
          </cell>
          <cell r="E47" t="str">
            <v>Khánh Hội 3</v>
          </cell>
          <cell r="F47" t="str">
            <v>KHZ</v>
          </cell>
          <cell r="G47" t="str">
            <v>DSLAM</v>
          </cell>
          <cell r="H47">
            <v>24</v>
          </cell>
          <cell r="I47">
            <v>24</v>
          </cell>
          <cell r="J47" t="str">
            <v>4 E1</v>
          </cell>
          <cell r="K47">
            <v>96</v>
          </cell>
          <cell r="L47">
            <v>0</v>
          </cell>
          <cell r="M47">
            <v>0</v>
          </cell>
          <cell r="N47">
            <v>216</v>
          </cell>
          <cell r="O47">
            <v>0</v>
          </cell>
          <cell r="P47" t="str">
            <v>13 Mbps</v>
          </cell>
          <cell r="Q47">
            <v>12825.6</v>
          </cell>
          <cell r="R47" t="str">
            <v>0 Mbps</v>
          </cell>
          <cell r="S47">
            <v>260</v>
          </cell>
          <cell r="T47">
            <v>13</v>
          </cell>
          <cell r="U47">
            <v>6</v>
          </cell>
          <cell r="V47">
            <v>0</v>
          </cell>
          <cell r="W47">
            <v>2</v>
          </cell>
          <cell r="X47" t="str">
            <v>DSLAM</v>
          </cell>
        </row>
        <row r="48">
          <cell r="A48">
            <v>45</v>
          </cell>
          <cell r="B48" t="str">
            <v>EHTC</v>
          </cell>
          <cell r="C48" t="str">
            <v>Khánh Hội 2</v>
          </cell>
          <cell r="D48" t="str">
            <v>Khánh Hội 2</v>
          </cell>
          <cell r="E48" t="str">
            <v>Long Hòa</v>
          </cell>
          <cell r="F48" t="str">
            <v>LHO</v>
          </cell>
          <cell r="G48" t="str">
            <v>DSLAM</v>
          </cell>
          <cell r="H48">
            <v>24</v>
          </cell>
          <cell r="I48">
            <v>24</v>
          </cell>
          <cell r="J48" t="str">
            <v>4 E1</v>
          </cell>
          <cell r="K48">
            <v>48</v>
          </cell>
          <cell r="L48">
            <v>0</v>
          </cell>
          <cell r="M48">
            <v>0</v>
          </cell>
          <cell r="N48">
            <v>0</v>
          </cell>
          <cell r="O48">
            <v>0</v>
          </cell>
          <cell r="P48" t="str">
            <v>0 Mbps</v>
          </cell>
          <cell r="Q48">
            <v>0</v>
          </cell>
          <cell r="R48" t="str">
            <v>0 Mbps</v>
          </cell>
          <cell r="S48">
            <v>41</v>
          </cell>
          <cell r="T48">
            <v>2</v>
          </cell>
          <cell r="U48">
            <v>6</v>
          </cell>
          <cell r="V48">
            <v>0</v>
          </cell>
          <cell r="W48">
            <v>0</v>
          </cell>
          <cell r="X48" t="str">
            <v>DSLAM</v>
          </cell>
        </row>
        <row r="49">
          <cell r="A49">
            <v>46</v>
          </cell>
          <cell r="B49" t="str">
            <v>EHTC</v>
          </cell>
          <cell r="C49" t="str">
            <v>Tân Quy Đông</v>
          </cell>
          <cell r="D49" t="str">
            <v>Khánh Hội 2</v>
          </cell>
          <cell r="E49" t="str">
            <v>Phước Kiển</v>
          </cell>
          <cell r="F49" t="str">
            <v>PKI</v>
          </cell>
          <cell r="G49" t="str">
            <v>DSLAM</v>
          </cell>
          <cell r="H49">
            <v>24</v>
          </cell>
          <cell r="I49">
            <v>24</v>
          </cell>
          <cell r="J49" t="str">
            <v>4 E1</v>
          </cell>
          <cell r="K49">
            <v>96</v>
          </cell>
          <cell r="L49">
            <v>0</v>
          </cell>
          <cell r="M49">
            <v>0</v>
          </cell>
          <cell r="N49">
            <v>0</v>
          </cell>
          <cell r="O49">
            <v>0</v>
          </cell>
          <cell r="P49" t="str">
            <v>0 Mbps</v>
          </cell>
          <cell r="Q49">
            <v>0</v>
          </cell>
          <cell r="R49" t="str">
            <v>0 Mbps</v>
          </cell>
          <cell r="S49">
            <v>78</v>
          </cell>
          <cell r="T49">
            <v>4</v>
          </cell>
          <cell r="U49">
            <v>6</v>
          </cell>
          <cell r="V49">
            <v>0</v>
          </cell>
          <cell r="W49">
            <v>0</v>
          </cell>
          <cell r="X49" t="str">
            <v>DSLAM</v>
          </cell>
        </row>
        <row r="50">
          <cell r="A50">
            <v>47</v>
          </cell>
          <cell r="B50" t="str">
            <v>EHTC</v>
          </cell>
          <cell r="C50" t="str">
            <v>Khánh Hội 2</v>
          </cell>
          <cell r="D50" t="str">
            <v>Khánh Hội 2</v>
          </cell>
          <cell r="E50" t="str">
            <v>Tam Thôn Hiệp</v>
          </cell>
          <cell r="F50" t="str">
            <v>TTH</v>
          </cell>
          <cell r="G50" t="str">
            <v>DSLAM</v>
          </cell>
          <cell r="H50">
            <v>0</v>
          </cell>
          <cell r="I50">
            <v>0</v>
          </cell>
          <cell r="J50" t="str">
            <v>0 E1</v>
          </cell>
          <cell r="K50">
            <v>0</v>
          </cell>
          <cell r="L50">
            <v>0</v>
          </cell>
          <cell r="M50">
            <v>0</v>
          </cell>
          <cell r="N50">
            <v>72</v>
          </cell>
          <cell r="O50">
            <v>24</v>
          </cell>
          <cell r="P50" t="str">
            <v>4 Mbps</v>
          </cell>
          <cell r="Q50">
            <v>3609.6</v>
          </cell>
          <cell r="R50" t="str">
            <v>0 Mbps</v>
          </cell>
          <cell r="S50">
            <v>45</v>
          </cell>
          <cell r="T50">
            <v>2</v>
          </cell>
          <cell r="U50">
            <v>0</v>
          </cell>
          <cell r="V50">
            <v>0</v>
          </cell>
          <cell r="W50">
            <v>2</v>
          </cell>
          <cell r="X50" t="str">
            <v>N/A</v>
          </cell>
        </row>
        <row r="51">
          <cell r="A51">
            <v>48</v>
          </cell>
          <cell r="B51" t="str">
            <v>EHTC</v>
          </cell>
          <cell r="C51" t="str">
            <v>Tân Quy Đông</v>
          </cell>
          <cell r="D51" t="str">
            <v>Tân Quy Đông</v>
          </cell>
          <cell r="E51" t="str">
            <v>Tân Quy Đông</v>
          </cell>
          <cell r="F51" t="str">
            <v>TQD</v>
          </cell>
          <cell r="G51" t="str">
            <v>HUB</v>
          </cell>
          <cell r="H51">
            <v>240</v>
          </cell>
          <cell r="I51">
            <v>24</v>
          </cell>
          <cell r="J51" t="str">
            <v>1 STM-1</v>
          </cell>
          <cell r="K51">
            <v>0</v>
          </cell>
          <cell r="L51">
            <v>0</v>
          </cell>
          <cell r="M51">
            <v>134400</v>
          </cell>
          <cell r="N51">
            <v>984</v>
          </cell>
          <cell r="O51">
            <v>48</v>
          </cell>
          <cell r="P51" t="str">
            <v>115 Mbps</v>
          </cell>
          <cell r="Q51">
            <v>114048</v>
          </cell>
          <cell r="R51" t="str">
            <v>56 Mbps</v>
          </cell>
          <cell r="S51">
            <v>978</v>
          </cell>
          <cell r="T51">
            <v>51</v>
          </cell>
          <cell r="U51">
            <v>2</v>
          </cell>
          <cell r="V51">
            <v>1</v>
          </cell>
          <cell r="W51">
            <v>1</v>
          </cell>
          <cell r="X51" t="str">
            <v>HUB</v>
          </cell>
        </row>
        <row r="52">
          <cell r="A52">
            <v>49</v>
          </cell>
          <cell r="B52" t="str">
            <v>EHTC</v>
          </cell>
          <cell r="C52" t="str">
            <v>Tân Quy Đông</v>
          </cell>
          <cell r="D52" t="str">
            <v>Tân Quy Đông</v>
          </cell>
          <cell r="E52" t="str">
            <v>Bình Hưng</v>
          </cell>
          <cell r="F52" t="str">
            <v>BHU</v>
          </cell>
          <cell r="G52" t="str">
            <v>DSLAM</v>
          </cell>
          <cell r="H52">
            <v>0</v>
          </cell>
          <cell r="I52">
            <v>0</v>
          </cell>
          <cell r="J52" t="str">
            <v>0 E1</v>
          </cell>
          <cell r="K52">
            <v>0</v>
          </cell>
          <cell r="L52">
            <v>0</v>
          </cell>
          <cell r="M52">
            <v>0</v>
          </cell>
          <cell r="N52">
            <v>168</v>
          </cell>
          <cell r="O52">
            <v>24</v>
          </cell>
          <cell r="P52" t="str">
            <v>10 Mbps</v>
          </cell>
          <cell r="Q52">
            <v>9984</v>
          </cell>
          <cell r="R52" t="str">
            <v>0 Mbps</v>
          </cell>
          <cell r="S52">
            <v>124</v>
          </cell>
          <cell r="T52">
            <v>6</v>
          </cell>
          <cell r="U52">
            <v>0</v>
          </cell>
          <cell r="V52">
            <v>0</v>
          </cell>
          <cell r="W52">
            <v>2</v>
          </cell>
          <cell r="X52" t="str">
            <v>N/A</v>
          </cell>
        </row>
        <row r="53">
          <cell r="A53">
            <v>50</v>
          </cell>
          <cell r="B53" t="str">
            <v>EHTC</v>
          </cell>
          <cell r="C53" t="str">
            <v>Tân Quy Đông</v>
          </cell>
          <cell r="D53" t="str">
            <v>Tân Quy Đông</v>
          </cell>
          <cell r="E53" t="str">
            <v>Khu Chế Xuất</v>
          </cell>
          <cell r="F53" t="str">
            <v>KCX</v>
          </cell>
          <cell r="G53" t="str">
            <v>DSLAM</v>
          </cell>
          <cell r="H53">
            <v>312</v>
          </cell>
          <cell r="I53">
            <v>24</v>
          </cell>
          <cell r="J53" t="str">
            <v>1 STM-1</v>
          </cell>
          <cell r="K53">
            <v>864</v>
          </cell>
          <cell r="L53">
            <v>48</v>
          </cell>
          <cell r="M53">
            <v>0</v>
          </cell>
          <cell r="N53">
            <v>0</v>
          </cell>
          <cell r="O53">
            <v>0</v>
          </cell>
          <cell r="P53" t="str">
            <v>0 Mbps</v>
          </cell>
          <cell r="Q53">
            <v>0</v>
          </cell>
          <cell r="R53" t="str">
            <v>0 Mbps</v>
          </cell>
          <cell r="S53">
            <v>927</v>
          </cell>
          <cell r="T53">
            <v>48</v>
          </cell>
          <cell r="U53">
            <v>5</v>
          </cell>
          <cell r="V53">
            <v>0</v>
          </cell>
          <cell r="W53">
            <v>0</v>
          </cell>
          <cell r="X53" t="str">
            <v>DSLAM</v>
          </cell>
        </row>
        <row r="54">
          <cell r="A54">
            <v>51</v>
          </cell>
          <cell r="B54" t="str">
            <v>EHTC</v>
          </cell>
          <cell r="C54" t="str">
            <v>Tân Quy Đông</v>
          </cell>
          <cell r="D54" t="str">
            <v>Tân Quy Đông</v>
          </cell>
          <cell r="E54" t="str">
            <v>Nhà Bè</v>
          </cell>
          <cell r="F54" t="str">
            <v>NBE</v>
          </cell>
          <cell r="G54" t="str">
            <v>DSLAM</v>
          </cell>
          <cell r="H54">
            <v>48</v>
          </cell>
          <cell r="I54">
            <v>24</v>
          </cell>
          <cell r="J54" t="str">
            <v>4 E1</v>
          </cell>
          <cell r="K54">
            <v>72</v>
          </cell>
          <cell r="L54">
            <v>0</v>
          </cell>
          <cell r="M54">
            <v>0</v>
          </cell>
          <cell r="N54">
            <v>72</v>
          </cell>
          <cell r="O54">
            <v>0</v>
          </cell>
          <cell r="P54" t="str">
            <v>4 Mbps</v>
          </cell>
          <cell r="Q54">
            <v>3456</v>
          </cell>
          <cell r="R54" t="str">
            <v>0 Mbps</v>
          </cell>
          <cell r="S54">
            <v>144</v>
          </cell>
          <cell r="T54">
            <v>7</v>
          </cell>
          <cell r="U54">
            <v>6</v>
          </cell>
          <cell r="V54">
            <v>0</v>
          </cell>
          <cell r="W54">
            <v>2</v>
          </cell>
          <cell r="X54" t="str">
            <v>DSLAM</v>
          </cell>
        </row>
        <row r="55">
          <cell r="A55">
            <v>52</v>
          </cell>
          <cell r="B55" t="str">
            <v>EHTC</v>
          </cell>
          <cell r="C55" t="str">
            <v>Tân Quy Đông</v>
          </cell>
          <cell r="D55" t="str">
            <v>Tân Quy Đông</v>
          </cell>
          <cell r="E55" t="str">
            <v>Nhơn Đức</v>
          </cell>
          <cell r="F55" t="str">
            <v>NDU</v>
          </cell>
          <cell r="G55" t="str">
            <v>DSLAM</v>
          </cell>
          <cell r="H55">
            <v>24</v>
          </cell>
          <cell r="I55">
            <v>24</v>
          </cell>
          <cell r="J55" t="str">
            <v>4 E1</v>
          </cell>
          <cell r="K55">
            <v>48</v>
          </cell>
          <cell r="L55">
            <v>0</v>
          </cell>
          <cell r="M55">
            <v>0</v>
          </cell>
          <cell r="N55">
            <v>0</v>
          </cell>
          <cell r="O55">
            <v>0</v>
          </cell>
          <cell r="P55" t="str">
            <v>0 Mbps</v>
          </cell>
          <cell r="Q55">
            <v>0</v>
          </cell>
          <cell r="R55" t="str">
            <v>0 Mbps</v>
          </cell>
          <cell r="S55">
            <v>55</v>
          </cell>
          <cell r="T55">
            <v>2</v>
          </cell>
          <cell r="U55">
            <v>6</v>
          </cell>
          <cell r="V55">
            <v>0</v>
          </cell>
          <cell r="W55">
            <v>0</v>
          </cell>
          <cell r="X55" t="str">
            <v>DSLAM</v>
          </cell>
        </row>
        <row r="56">
          <cell r="A56">
            <v>53</v>
          </cell>
          <cell r="B56" t="str">
            <v>EHTC</v>
          </cell>
          <cell r="C56" t="str">
            <v>Tân Quy Đông</v>
          </cell>
          <cell r="D56" t="str">
            <v>Tân Quy Đông</v>
          </cell>
          <cell r="E56" t="str">
            <v>Phong Phú</v>
          </cell>
          <cell r="F56" t="str">
            <v>PPH</v>
          </cell>
          <cell r="G56" t="str">
            <v>DSLAM</v>
          </cell>
          <cell r="H56">
            <v>48</v>
          </cell>
          <cell r="I56">
            <v>24</v>
          </cell>
          <cell r="J56" t="str">
            <v>4 E1</v>
          </cell>
          <cell r="K56">
            <v>72</v>
          </cell>
          <cell r="L56">
            <v>0</v>
          </cell>
          <cell r="M56">
            <v>0</v>
          </cell>
          <cell r="N56">
            <v>72</v>
          </cell>
          <cell r="O56">
            <v>0</v>
          </cell>
          <cell r="P56" t="str">
            <v>4 Mbps</v>
          </cell>
          <cell r="Q56">
            <v>3302.4</v>
          </cell>
          <cell r="R56" t="str">
            <v>0 Mbps</v>
          </cell>
          <cell r="S56">
            <v>142</v>
          </cell>
          <cell r="T56">
            <v>7</v>
          </cell>
          <cell r="U56">
            <v>6</v>
          </cell>
          <cell r="V56">
            <v>0</v>
          </cell>
          <cell r="W56">
            <v>2</v>
          </cell>
          <cell r="X56" t="str">
            <v>DSLAM</v>
          </cell>
        </row>
        <row r="57">
          <cell r="A57">
            <v>54</v>
          </cell>
          <cell r="B57" t="str">
            <v>EHTC</v>
          </cell>
          <cell r="C57" t="str">
            <v>Tân Quy Đông</v>
          </cell>
          <cell r="D57" t="str">
            <v>Tân Quy Đông</v>
          </cell>
          <cell r="E57" t="str">
            <v>Phú Mỹ</v>
          </cell>
          <cell r="F57" t="str">
            <v>PMY</v>
          </cell>
          <cell r="G57" t="str">
            <v>DSLAM</v>
          </cell>
          <cell r="H57">
            <v>24</v>
          </cell>
          <cell r="I57">
            <v>24</v>
          </cell>
          <cell r="J57" t="str">
            <v>4 E1</v>
          </cell>
          <cell r="K57">
            <v>96</v>
          </cell>
          <cell r="L57">
            <v>0</v>
          </cell>
          <cell r="M57">
            <v>0</v>
          </cell>
          <cell r="N57">
            <v>24</v>
          </cell>
          <cell r="O57">
            <v>0</v>
          </cell>
          <cell r="P57" t="str">
            <v>1 Mbps</v>
          </cell>
          <cell r="Q57">
            <v>230.39999999999998</v>
          </cell>
          <cell r="R57" t="str">
            <v>0 Mbps</v>
          </cell>
          <cell r="S57">
            <v>104</v>
          </cell>
          <cell r="T57">
            <v>5</v>
          </cell>
          <cell r="U57">
            <v>6</v>
          </cell>
          <cell r="V57">
            <v>0</v>
          </cell>
          <cell r="W57">
            <v>2</v>
          </cell>
          <cell r="X57" t="str">
            <v>DSLAM</v>
          </cell>
        </row>
        <row r="58">
          <cell r="A58">
            <v>55</v>
          </cell>
          <cell r="B58" t="str">
            <v>EHTC</v>
          </cell>
          <cell r="C58" t="str">
            <v>Tân Quy Đông</v>
          </cell>
          <cell r="D58" t="str">
            <v>Tân Quy Đông</v>
          </cell>
          <cell r="E58" t="str">
            <v>Phú Xuân</v>
          </cell>
          <cell r="F58" t="str">
            <v>PXU</v>
          </cell>
          <cell r="G58" t="str">
            <v>DSLAM</v>
          </cell>
          <cell r="H58">
            <v>24</v>
          </cell>
          <cell r="I58">
            <v>24</v>
          </cell>
          <cell r="J58" t="str">
            <v>4 E1</v>
          </cell>
          <cell r="K58">
            <v>96</v>
          </cell>
          <cell r="L58">
            <v>0</v>
          </cell>
          <cell r="M58">
            <v>0</v>
          </cell>
          <cell r="N58">
            <v>72</v>
          </cell>
          <cell r="O58">
            <v>0</v>
          </cell>
          <cell r="P58" t="str">
            <v>3 Mbps</v>
          </cell>
          <cell r="Q58">
            <v>2764.7999999999997</v>
          </cell>
          <cell r="R58" t="str">
            <v>0 Mbps</v>
          </cell>
          <cell r="S58">
            <v>135</v>
          </cell>
          <cell r="T58">
            <v>7</v>
          </cell>
          <cell r="U58">
            <v>6</v>
          </cell>
          <cell r="V58">
            <v>0</v>
          </cell>
          <cell r="W58">
            <v>2</v>
          </cell>
          <cell r="X58" t="str">
            <v>DSLAM</v>
          </cell>
        </row>
        <row r="59">
          <cell r="A59">
            <v>56</v>
          </cell>
          <cell r="B59" t="str">
            <v>EHTC</v>
          </cell>
          <cell r="C59" t="str">
            <v>Tân Quy Đông</v>
          </cell>
          <cell r="D59" t="str">
            <v>Tân Quy Đông</v>
          </cell>
          <cell r="E59" t="str">
            <v>Tân Thuận 1</v>
          </cell>
          <cell r="F59" t="str">
            <v>TTJ</v>
          </cell>
          <cell r="G59" t="str">
            <v>DSLAM</v>
          </cell>
          <cell r="H59">
            <v>168</v>
          </cell>
          <cell r="I59">
            <v>24</v>
          </cell>
          <cell r="J59" t="str">
            <v>1 STM-1</v>
          </cell>
          <cell r="K59">
            <v>888</v>
          </cell>
          <cell r="L59">
            <v>48</v>
          </cell>
          <cell r="M59">
            <v>0</v>
          </cell>
          <cell r="N59">
            <v>0</v>
          </cell>
          <cell r="O59">
            <v>0</v>
          </cell>
          <cell r="P59" t="str">
            <v>0 Mbps</v>
          </cell>
          <cell r="Q59">
            <v>0</v>
          </cell>
          <cell r="R59" t="str">
            <v>0 Mbps</v>
          </cell>
          <cell r="S59">
            <v>836</v>
          </cell>
          <cell r="T59">
            <v>44</v>
          </cell>
          <cell r="U59">
            <v>5</v>
          </cell>
          <cell r="V59">
            <v>0</v>
          </cell>
          <cell r="W59">
            <v>0</v>
          </cell>
          <cell r="X59" t="str">
            <v>DSLAM</v>
          </cell>
        </row>
        <row r="60">
          <cell r="A60">
            <v>57</v>
          </cell>
          <cell r="B60" t="str">
            <v>EHTC</v>
          </cell>
          <cell r="C60" t="str">
            <v>Tân Quy Đông</v>
          </cell>
          <cell r="D60" t="str">
            <v>Tân Quy Đông</v>
          </cell>
          <cell r="E60" t="str">
            <v>Tân Thuận 2</v>
          </cell>
          <cell r="F60" t="str">
            <v>TTW</v>
          </cell>
          <cell r="G60" t="str">
            <v>DSLAM</v>
          </cell>
          <cell r="H60">
            <v>96</v>
          </cell>
          <cell r="I60">
            <v>24</v>
          </cell>
          <cell r="J60" t="str">
            <v>4 E1</v>
          </cell>
          <cell r="K60">
            <v>24</v>
          </cell>
          <cell r="L60">
            <v>0</v>
          </cell>
          <cell r="M60">
            <v>0</v>
          </cell>
          <cell r="N60">
            <v>576</v>
          </cell>
          <cell r="O60">
            <v>24</v>
          </cell>
          <cell r="P60" t="str">
            <v>36 Mbps</v>
          </cell>
          <cell r="Q60">
            <v>35558.400000000001</v>
          </cell>
          <cell r="R60" t="str">
            <v>0 Mbps</v>
          </cell>
          <cell r="S60">
            <v>541</v>
          </cell>
          <cell r="T60">
            <v>28</v>
          </cell>
          <cell r="U60">
            <v>6</v>
          </cell>
          <cell r="V60">
            <v>0</v>
          </cell>
          <cell r="W60">
            <v>2</v>
          </cell>
          <cell r="X60" t="str">
            <v>DSLAM</v>
          </cell>
        </row>
        <row r="61">
          <cell r="A61">
            <v>58</v>
          </cell>
          <cell r="B61" t="str">
            <v>EHTC</v>
          </cell>
          <cell r="C61" t="str">
            <v>Thủ Đức</v>
          </cell>
          <cell r="D61" t="str">
            <v>Thủ Đức</v>
          </cell>
          <cell r="E61" t="str">
            <v>Thủ Đức</v>
          </cell>
          <cell r="F61" t="str">
            <v>TDU</v>
          </cell>
          <cell r="G61" t="str">
            <v>HUB</v>
          </cell>
          <cell r="H61">
            <v>216</v>
          </cell>
          <cell r="I61">
            <v>24</v>
          </cell>
          <cell r="J61" t="str">
            <v>1 STM-1</v>
          </cell>
          <cell r="K61">
            <v>24</v>
          </cell>
          <cell r="L61">
            <v>0</v>
          </cell>
          <cell r="M61">
            <v>465638.39999999991</v>
          </cell>
          <cell r="N61">
            <v>1008</v>
          </cell>
          <cell r="O61">
            <v>48</v>
          </cell>
          <cell r="P61" t="str">
            <v>158 Mbps</v>
          </cell>
          <cell r="Q61">
            <v>157900.79999999999</v>
          </cell>
          <cell r="R61" t="str">
            <v>98 Mbps</v>
          </cell>
          <cell r="S61">
            <v>991</v>
          </cell>
          <cell r="T61">
            <v>52</v>
          </cell>
          <cell r="U61">
            <v>2</v>
          </cell>
          <cell r="V61">
            <v>1</v>
          </cell>
          <cell r="W61">
            <v>1</v>
          </cell>
          <cell r="X61" t="str">
            <v>HUB</v>
          </cell>
        </row>
        <row r="62">
          <cell r="A62">
            <v>59</v>
          </cell>
          <cell r="B62" t="str">
            <v>EHTC</v>
          </cell>
          <cell r="C62" t="str">
            <v>Thủ Thiêm</v>
          </cell>
          <cell r="D62" t="str">
            <v>Thủ Đức</v>
          </cell>
          <cell r="E62" t="str">
            <v>Bình Trưng</v>
          </cell>
          <cell r="F62" t="str">
            <v>BTR</v>
          </cell>
          <cell r="G62" t="str">
            <v>DSLAM</v>
          </cell>
          <cell r="H62">
            <v>72</v>
          </cell>
          <cell r="I62">
            <v>24</v>
          </cell>
          <cell r="J62" t="str">
            <v>4 E1</v>
          </cell>
          <cell r="K62">
            <v>48</v>
          </cell>
          <cell r="L62">
            <v>0</v>
          </cell>
          <cell r="M62">
            <v>0</v>
          </cell>
          <cell r="N62">
            <v>264</v>
          </cell>
          <cell r="O62">
            <v>0</v>
          </cell>
          <cell r="P62" t="str">
            <v>16 Mbps</v>
          </cell>
          <cell r="Q62">
            <v>15667.199999999999</v>
          </cell>
          <cell r="R62" t="str">
            <v>0 Mbps</v>
          </cell>
          <cell r="S62">
            <v>295</v>
          </cell>
          <cell r="T62">
            <v>15</v>
          </cell>
          <cell r="U62">
            <v>6</v>
          </cell>
          <cell r="V62">
            <v>0</v>
          </cell>
          <cell r="W62">
            <v>2</v>
          </cell>
          <cell r="X62" t="str">
            <v>DSLAM</v>
          </cell>
        </row>
        <row r="63">
          <cell r="A63">
            <v>60</v>
          </cell>
          <cell r="B63" t="str">
            <v>EHTC</v>
          </cell>
          <cell r="C63" t="str">
            <v>Thủ Đức</v>
          </cell>
          <cell r="D63" t="str">
            <v>Thủ Đức</v>
          </cell>
          <cell r="E63" t="str">
            <v>Hiệp Bình Chánh</v>
          </cell>
          <cell r="F63" t="str">
            <v>HBC</v>
          </cell>
          <cell r="G63" t="str">
            <v>DSLAM</v>
          </cell>
          <cell r="H63">
            <v>144</v>
          </cell>
          <cell r="I63">
            <v>24</v>
          </cell>
          <cell r="J63" t="str">
            <v>4 E1</v>
          </cell>
          <cell r="K63">
            <v>-24</v>
          </cell>
          <cell r="L63">
            <v>0</v>
          </cell>
          <cell r="M63">
            <v>0</v>
          </cell>
          <cell r="N63">
            <v>720</v>
          </cell>
          <cell r="O63">
            <v>24</v>
          </cell>
          <cell r="P63" t="str">
            <v>45 Mbps</v>
          </cell>
          <cell r="Q63">
            <v>44928</v>
          </cell>
          <cell r="R63" t="str">
            <v>0 Mbps</v>
          </cell>
          <cell r="S63">
            <v>657</v>
          </cell>
          <cell r="T63">
            <v>34</v>
          </cell>
          <cell r="U63">
            <v>6</v>
          </cell>
          <cell r="V63">
            <v>0</v>
          </cell>
          <cell r="W63">
            <v>2</v>
          </cell>
          <cell r="X63" t="str">
            <v>DSLAM</v>
          </cell>
        </row>
        <row r="64">
          <cell r="A64">
            <v>61</v>
          </cell>
          <cell r="B64" t="str">
            <v>EHTC</v>
          </cell>
          <cell r="C64" t="str">
            <v>Thủ Đức</v>
          </cell>
          <cell r="D64" t="str">
            <v>Thủ Đức</v>
          </cell>
          <cell r="E64" t="str">
            <v>Hiệp Bình Phước</v>
          </cell>
          <cell r="F64" t="str">
            <v>HBP</v>
          </cell>
          <cell r="G64" t="str">
            <v>DSLAM</v>
          </cell>
          <cell r="H64">
            <v>24</v>
          </cell>
          <cell r="I64">
            <v>24</v>
          </cell>
          <cell r="J64" t="str">
            <v>4 E1</v>
          </cell>
          <cell r="K64">
            <v>96</v>
          </cell>
          <cell r="L64">
            <v>0</v>
          </cell>
          <cell r="M64">
            <v>0</v>
          </cell>
          <cell r="N64">
            <v>96</v>
          </cell>
          <cell r="O64">
            <v>0</v>
          </cell>
          <cell r="P64" t="str">
            <v>5 Mbps</v>
          </cell>
          <cell r="Q64">
            <v>4915.2</v>
          </cell>
          <cell r="R64" t="str">
            <v>0 Mbps</v>
          </cell>
          <cell r="S64">
            <v>162</v>
          </cell>
          <cell r="T64">
            <v>8</v>
          </cell>
          <cell r="U64">
            <v>6</v>
          </cell>
          <cell r="V64">
            <v>0</v>
          </cell>
          <cell r="W64">
            <v>2</v>
          </cell>
          <cell r="X64" t="str">
            <v>DSLAM</v>
          </cell>
        </row>
        <row r="65">
          <cell r="A65">
            <v>62</v>
          </cell>
          <cell r="B65" t="str">
            <v>EHTC</v>
          </cell>
          <cell r="C65" t="str">
            <v>Thủ Đức</v>
          </cell>
          <cell r="D65" t="str">
            <v>Thủ Đức</v>
          </cell>
          <cell r="E65" t="str">
            <v>Làng Đại Học</v>
          </cell>
          <cell r="F65" t="str">
            <v>LDH</v>
          </cell>
          <cell r="G65" t="str">
            <v>DSLAM</v>
          </cell>
          <cell r="H65">
            <v>384</v>
          </cell>
          <cell r="I65">
            <v>24</v>
          </cell>
          <cell r="J65" t="str">
            <v>1 STM-1</v>
          </cell>
          <cell r="K65">
            <v>1224</v>
          </cell>
          <cell r="L65">
            <v>72</v>
          </cell>
          <cell r="M65">
            <v>0</v>
          </cell>
          <cell r="N65">
            <v>480</v>
          </cell>
          <cell r="O65">
            <v>24</v>
          </cell>
          <cell r="P65" t="str">
            <v>6 Mbps</v>
          </cell>
          <cell r="Q65">
            <v>5145.5999999999995</v>
          </cell>
          <cell r="R65" t="str">
            <v>0 Mbps</v>
          </cell>
          <cell r="S65">
            <v>1660</v>
          </cell>
          <cell r="T65">
            <v>87</v>
          </cell>
          <cell r="U65">
            <v>5</v>
          </cell>
          <cell r="V65">
            <v>0</v>
          </cell>
          <cell r="W65">
            <v>2</v>
          </cell>
          <cell r="X65" t="str">
            <v>DSLAM</v>
          </cell>
        </row>
        <row r="66">
          <cell r="A66">
            <v>63</v>
          </cell>
          <cell r="B66" t="str">
            <v>EHTC</v>
          </cell>
          <cell r="C66" t="str">
            <v>Thủ Đức</v>
          </cell>
          <cell r="D66" t="str">
            <v>Thủ Đức</v>
          </cell>
          <cell r="E66" t="str">
            <v>Linh Trung</v>
          </cell>
          <cell r="F66" t="str">
            <v>LTR</v>
          </cell>
          <cell r="G66" t="str">
            <v>DSLAM</v>
          </cell>
          <cell r="H66">
            <v>192</v>
          </cell>
          <cell r="I66">
            <v>24</v>
          </cell>
          <cell r="J66" t="str">
            <v>1 STM-1</v>
          </cell>
          <cell r="K66">
            <v>984</v>
          </cell>
          <cell r="L66">
            <v>48</v>
          </cell>
          <cell r="M66">
            <v>0</v>
          </cell>
          <cell r="N66">
            <v>0</v>
          </cell>
          <cell r="O66">
            <v>0</v>
          </cell>
          <cell r="P66" t="str">
            <v>0 Mbps</v>
          </cell>
          <cell r="Q66">
            <v>0</v>
          </cell>
          <cell r="R66" t="str">
            <v>0 Mbps</v>
          </cell>
          <cell r="S66">
            <v>927</v>
          </cell>
          <cell r="T66">
            <v>48</v>
          </cell>
          <cell r="U66">
            <v>5</v>
          </cell>
          <cell r="V66">
            <v>0</v>
          </cell>
          <cell r="W66">
            <v>0</v>
          </cell>
          <cell r="X66" t="str">
            <v>DSLAM</v>
          </cell>
        </row>
        <row r="67">
          <cell r="A67">
            <v>64</v>
          </cell>
          <cell r="B67" t="str">
            <v>EHTC</v>
          </cell>
          <cell r="C67" t="str">
            <v>Thủ Đức</v>
          </cell>
          <cell r="D67" t="str">
            <v>Thủ Đức</v>
          </cell>
          <cell r="E67" t="str">
            <v>Long Bình</v>
          </cell>
          <cell r="F67" t="str">
            <v>LBI</v>
          </cell>
          <cell r="G67" t="str">
            <v>DSLAM</v>
          </cell>
          <cell r="H67">
            <v>24</v>
          </cell>
          <cell r="I67">
            <v>24</v>
          </cell>
          <cell r="J67" t="str">
            <v>4 E1</v>
          </cell>
          <cell r="K67">
            <v>96</v>
          </cell>
          <cell r="L67">
            <v>0</v>
          </cell>
          <cell r="M67">
            <v>0</v>
          </cell>
          <cell r="N67">
            <v>24</v>
          </cell>
          <cell r="O67">
            <v>0</v>
          </cell>
          <cell r="P67" t="str">
            <v>1 Mbps</v>
          </cell>
          <cell r="Q67">
            <v>691.19999999999993</v>
          </cell>
          <cell r="R67" t="str">
            <v>0 Mbps</v>
          </cell>
          <cell r="S67">
            <v>110</v>
          </cell>
          <cell r="T67">
            <v>5</v>
          </cell>
          <cell r="U67">
            <v>6</v>
          </cell>
          <cell r="V67">
            <v>0</v>
          </cell>
          <cell r="W67">
            <v>2</v>
          </cell>
          <cell r="X67" t="str">
            <v>DSLAM</v>
          </cell>
        </row>
        <row r="68">
          <cell r="A68">
            <v>65</v>
          </cell>
          <cell r="B68" t="str">
            <v>EHTC</v>
          </cell>
          <cell r="C68" t="str">
            <v>Thủ Đức</v>
          </cell>
          <cell r="D68" t="str">
            <v>Thủ Đức</v>
          </cell>
          <cell r="E68" t="str">
            <v>Long Thạnh Mỹ</v>
          </cell>
          <cell r="F68" t="str">
            <v>LTM</v>
          </cell>
          <cell r="G68" t="str">
            <v>DSLAM</v>
          </cell>
          <cell r="H68">
            <v>24</v>
          </cell>
          <cell r="I68">
            <v>24</v>
          </cell>
          <cell r="J68" t="str">
            <v>4 E1</v>
          </cell>
          <cell r="K68">
            <v>96</v>
          </cell>
          <cell r="L68">
            <v>0</v>
          </cell>
          <cell r="M68">
            <v>0</v>
          </cell>
          <cell r="N68">
            <v>120</v>
          </cell>
          <cell r="O68">
            <v>0</v>
          </cell>
          <cell r="P68" t="str">
            <v>6 Mbps</v>
          </cell>
          <cell r="Q68">
            <v>5836.8</v>
          </cell>
          <cell r="R68" t="str">
            <v>0 Mbps</v>
          </cell>
          <cell r="S68">
            <v>173</v>
          </cell>
          <cell r="T68">
            <v>9</v>
          </cell>
          <cell r="U68">
            <v>6</v>
          </cell>
          <cell r="V68">
            <v>0</v>
          </cell>
          <cell r="W68">
            <v>2</v>
          </cell>
          <cell r="X68" t="str">
            <v>DSLAM</v>
          </cell>
        </row>
        <row r="69">
          <cell r="A69">
            <v>66</v>
          </cell>
          <cell r="B69" t="str">
            <v>EHTC</v>
          </cell>
          <cell r="C69" t="str">
            <v>Thủ Thiêm</v>
          </cell>
          <cell r="D69" t="str">
            <v>Thủ Đức</v>
          </cell>
          <cell r="E69" t="str">
            <v>Long Trường</v>
          </cell>
          <cell r="F69" t="str">
            <v>LTG</v>
          </cell>
          <cell r="G69" t="str">
            <v>DSLAM</v>
          </cell>
          <cell r="H69">
            <v>24</v>
          </cell>
          <cell r="I69">
            <v>24</v>
          </cell>
          <cell r="J69" t="str">
            <v>4 E1</v>
          </cell>
          <cell r="K69">
            <v>96</v>
          </cell>
          <cell r="L69">
            <v>0</v>
          </cell>
          <cell r="M69">
            <v>0</v>
          </cell>
          <cell r="N69">
            <v>120</v>
          </cell>
          <cell r="O69">
            <v>0</v>
          </cell>
          <cell r="P69" t="str">
            <v>7 Mbps</v>
          </cell>
          <cell r="Q69">
            <v>6988.8</v>
          </cell>
          <cell r="R69" t="str">
            <v>0 Mbps</v>
          </cell>
          <cell r="S69">
            <v>188</v>
          </cell>
          <cell r="T69">
            <v>9</v>
          </cell>
          <cell r="U69">
            <v>6</v>
          </cell>
          <cell r="V69">
            <v>0</v>
          </cell>
          <cell r="W69">
            <v>2</v>
          </cell>
          <cell r="X69" t="str">
            <v>DSLAM</v>
          </cell>
        </row>
        <row r="70">
          <cell r="A70">
            <v>67</v>
          </cell>
          <cell r="B70" t="str">
            <v>EHTC</v>
          </cell>
          <cell r="C70" t="str">
            <v>Thủ Đức</v>
          </cell>
          <cell r="D70" t="str">
            <v>Thủ Đức</v>
          </cell>
          <cell r="E70" t="str">
            <v>Nông Lâm Nghiệp</v>
          </cell>
          <cell r="F70" t="str">
            <v>NLN</v>
          </cell>
          <cell r="G70" t="str">
            <v>DSLAM</v>
          </cell>
          <cell r="H70">
            <v>168</v>
          </cell>
          <cell r="I70">
            <v>24</v>
          </cell>
          <cell r="J70" t="str">
            <v>1 STM-1</v>
          </cell>
          <cell r="K70">
            <v>480</v>
          </cell>
          <cell r="L70">
            <v>24</v>
          </cell>
          <cell r="M70">
            <v>0</v>
          </cell>
          <cell r="N70">
            <v>0</v>
          </cell>
          <cell r="O70">
            <v>0</v>
          </cell>
          <cell r="P70" t="str">
            <v>0 Mbps</v>
          </cell>
          <cell r="Q70">
            <v>0</v>
          </cell>
          <cell r="R70" t="str">
            <v>0 Mbps</v>
          </cell>
          <cell r="S70">
            <v>502</v>
          </cell>
          <cell r="T70">
            <v>26</v>
          </cell>
          <cell r="U70">
            <v>5</v>
          </cell>
          <cell r="V70">
            <v>0</v>
          </cell>
          <cell r="W70">
            <v>0</v>
          </cell>
          <cell r="X70" t="str">
            <v>DSLAM</v>
          </cell>
        </row>
        <row r="71">
          <cell r="A71">
            <v>68</v>
          </cell>
          <cell r="B71" t="str">
            <v>EHTC</v>
          </cell>
          <cell r="C71" t="str">
            <v>Thủ Thiêm</v>
          </cell>
          <cell r="D71" t="str">
            <v>Thủ Đức</v>
          </cell>
          <cell r="E71" t="str">
            <v>Phú Hữu</v>
          </cell>
          <cell r="F71" t="str">
            <v>PHU</v>
          </cell>
          <cell r="G71" t="str">
            <v>DSLAM</v>
          </cell>
          <cell r="H71">
            <v>120</v>
          </cell>
          <cell r="I71">
            <v>24</v>
          </cell>
          <cell r="J71" t="str">
            <v>4 E1</v>
          </cell>
          <cell r="K71">
            <v>0</v>
          </cell>
          <cell r="L71">
            <v>0</v>
          </cell>
          <cell r="M71">
            <v>0</v>
          </cell>
          <cell r="N71">
            <v>240</v>
          </cell>
          <cell r="O71">
            <v>0</v>
          </cell>
          <cell r="P71" t="str">
            <v>14 Mbps</v>
          </cell>
          <cell r="Q71">
            <v>13747.199999999999</v>
          </cell>
          <cell r="R71" t="str">
            <v>0 Mbps</v>
          </cell>
          <cell r="S71">
            <v>271</v>
          </cell>
          <cell r="T71">
            <v>14</v>
          </cell>
          <cell r="U71">
            <v>6</v>
          </cell>
          <cell r="V71">
            <v>0</v>
          </cell>
          <cell r="W71">
            <v>2</v>
          </cell>
          <cell r="X71" t="str">
            <v>DSLAM</v>
          </cell>
        </row>
        <row r="72">
          <cell r="A72">
            <v>69</v>
          </cell>
          <cell r="B72" t="str">
            <v>EHTC</v>
          </cell>
          <cell r="C72" t="str">
            <v>Thủ Đức</v>
          </cell>
          <cell r="D72" t="str">
            <v>Thủ Đức</v>
          </cell>
          <cell r="E72" t="str">
            <v>Phước Bình</v>
          </cell>
          <cell r="F72" t="str">
            <v>PBI</v>
          </cell>
          <cell r="G72" t="str">
            <v>DSLAM</v>
          </cell>
          <cell r="H72">
            <v>216</v>
          </cell>
          <cell r="I72">
            <v>24</v>
          </cell>
          <cell r="J72" t="str">
            <v>1 STM-1</v>
          </cell>
          <cell r="K72">
            <v>1320</v>
          </cell>
          <cell r="L72">
            <v>72</v>
          </cell>
          <cell r="M72">
            <v>0</v>
          </cell>
          <cell r="N72">
            <v>0</v>
          </cell>
          <cell r="O72">
            <v>0</v>
          </cell>
          <cell r="P72" t="str">
            <v>0 Mbps</v>
          </cell>
          <cell r="Q72">
            <v>0</v>
          </cell>
          <cell r="R72" t="str">
            <v>0 Mbps</v>
          </cell>
          <cell r="S72">
            <v>1222</v>
          </cell>
          <cell r="T72">
            <v>64</v>
          </cell>
          <cell r="U72">
            <v>5</v>
          </cell>
          <cell r="V72">
            <v>0</v>
          </cell>
          <cell r="W72">
            <v>0</v>
          </cell>
          <cell r="X72" t="str">
            <v>DSLAM</v>
          </cell>
        </row>
        <row r="73">
          <cell r="A73">
            <v>70</v>
          </cell>
          <cell r="B73" t="str">
            <v>EHTC</v>
          </cell>
          <cell r="C73" t="str">
            <v>Thủ Đức</v>
          </cell>
          <cell r="D73" t="str">
            <v>Thủ Đức</v>
          </cell>
          <cell r="E73" t="str">
            <v>Tam Bình</v>
          </cell>
          <cell r="F73" t="str">
            <v>TBH</v>
          </cell>
          <cell r="G73" t="str">
            <v>DSLAM</v>
          </cell>
          <cell r="H73">
            <v>192</v>
          </cell>
          <cell r="I73">
            <v>24</v>
          </cell>
          <cell r="J73" t="str">
            <v>1 STM-1</v>
          </cell>
          <cell r="K73">
            <v>984</v>
          </cell>
          <cell r="L73">
            <v>48</v>
          </cell>
          <cell r="M73">
            <v>0</v>
          </cell>
          <cell r="N73">
            <v>0</v>
          </cell>
          <cell r="O73">
            <v>0</v>
          </cell>
          <cell r="P73" t="str">
            <v>0 Mbps</v>
          </cell>
          <cell r="Q73">
            <v>0</v>
          </cell>
          <cell r="R73" t="str">
            <v>0 Mbps</v>
          </cell>
          <cell r="S73">
            <v>940</v>
          </cell>
          <cell r="T73">
            <v>49</v>
          </cell>
          <cell r="U73">
            <v>5</v>
          </cell>
          <cell r="V73">
            <v>0</v>
          </cell>
          <cell r="W73">
            <v>0</v>
          </cell>
          <cell r="X73" t="str">
            <v>DSLAM</v>
          </cell>
        </row>
        <row r="74">
          <cell r="A74">
            <v>71</v>
          </cell>
          <cell r="B74" t="str">
            <v>EHTC</v>
          </cell>
          <cell r="C74" t="str">
            <v>Thủ Đức</v>
          </cell>
          <cell r="D74" t="str">
            <v>Thủ Đức</v>
          </cell>
          <cell r="E74" t="str">
            <v>Tăng Nhơn Phú</v>
          </cell>
          <cell r="F74" t="str">
            <v>TNP</v>
          </cell>
          <cell r="G74" t="str">
            <v>DSLAM</v>
          </cell>
          <cell r="H74">
            <v>192</v>
          </cell>
          <cell r="I74">
            <v>24</v>
          </cell>
          <cell r="J74" t="str">
            <v>1 STM-1</v>
          </cell>
          <cell r="K74">
            <v>1344</v>
          </cell>
          <cell r="L74">
            <v>72</v>
          </cell>
          <cell r="M74">
            <v>0</v>
          </cell>
          <cell r="N74">
            <v>0</v>
          </cell>
          <cell r="O74">
            <v>0</v>
          </cell>
          <cell r="P74" t="str">
            <v>0 Mbps</v>
          </cell>
          <cell r="Q74">
            <v>0</v>
          </cell>
          <cell r="R74" t="str">
            <v>0 Mbps</v>
          </cell>
          <cell r="S74">
            <v>1210</v>
          </cell>
          <cell r="T74">
            <v>63</v>
          </cell>
          <cell r="U74">
            <v>5</v>
          </cell>
          <cell r="V74">
            <v>0</v>
          </cell>
          <cell r="W74">
            <v>0</v>
          </cell>
          <cell r="X74" t="str">
            <v>DSLAM</v>
          </cell>
        </row>
        <row r="75">
          <cell r="A75">
            <v>72</v>
          </cell>
          <cell r="B75" t="str">
            <v>EHTC</v>
          </cell>
          <cell r="C75" t="str">
            <v>Hai Bà Trưng</v>
          </cell>
          <cell r="D75" t="str">
            <v>Tôn Thất Đạm</v>
          </cell>
          <cell r="E75" t="str">
            <v>Tôn Thất Đạm</v>
          </cell>
          <cell r="F75" t="str">
            <v>TTD</v>
          </cell>
          <cell r="G75" t="str">
            <v>DSLAM</v>
          </cell>
          <cell r="H75">
            <v>1008</v>
          </cell>
          <cell r="I75">
            <v>48</v>
          </cell>
          <cell r="J75" t="str">
            <v>1 STM-1</v>
          </cell>
          <cell r="K75">
            <v>0</v>
          </cell>
          <cell r="L75">
            <v>0</v>
          </cell>
          <cell r="M75">
            <v>19116</v>
          </cell>
          <cell r="N75">
            <v>3360</v>
          </cell>
          <cell r="O75">
            <v>192</v>
          </cell>
          <cell r="P75" t="str">
            <v>283 Mbps</v>
          </cell>
          <cell r="Q75">
            <v>282204</v>
          </cell>
          <cell r="R75" t="str">
            <v>0 Mbps</v>
          </cell>
          <cell r="S75">
            <v>3486</v>
          </cell>
          <cell r="T75">
            <v>183</v>
          </cell>
          <cell r="U75">
            <v>5</v>
          </cell>
          <cell r="V75">
            <v>2</v>
          </cell>
          <cell r="W75">
            <v>2</v>
          </cell>
          <cell r="X75" t="str">
            <v>DSLAM</v>
          </cell>
        </row>
        <row r="76">
          <cell r="A76">
            <v>73</v>
          </cell>
          <cell r="B76" t="str">
            <v>WHTC</v>
          </cell>
          <cell r="C76" t="str">
            <v>An Dương Vương</v>
          </cell>
          <cell r="D76" t="str">
            <v>An Dương Vương</v>
          </cell>
          <cell r="E76" t="str">
            <v>An Dương Vương</v>
          </cell>
          <cell r="F76" t="str">
            <v>ADV</v>
          </cell>
          <cell r="G76" t="str">
            <v>HUB</v>
          </cell>
          <cell r="H76">
            <v>528</v>
          </cell>
          <cell r="I76">
            <v>24</v>
          </cell>
          <cell r="J76" t="str">
            <v>1 STM-4</v>
          </cell>
          <cell r="K76">
            <v>384</v>
          </cell>
          <cell r="L76">
            <v>24</v>
          </cell>
          <cell r="M76">
            <v>229939.19999999998</v>
          </cell>
          <cell r="N76">
            <v>1872</v>
          </cell>
          <cell r="O76">
            <v>120</v>
          </cell>
          <cell r="P76" t="str">
            <v>270 Mbps</v>
          </cell>
          <cell r="Q76">
            <v>269107.20000000001</v>
          </cell>
          <cell r="R76" t="str">
            <v>164 Mbps</v>
          </cell>
          <cell r="S76">
            <v>2213</v>
          </cell>
          <cell r="T76">
            <v>116</v>
          </cell>
          <cell r="U76">
            <v>1</v>
          </cell>
          <cell r="V76">
            <v>1</v>
          </cell>
          <cell r="W76">
            <v>1</v>
          </cell>
          <cell r="X76" t="str">
            <v>HUB</v>
          </cell>
        </row>
        <row r="77">
          <cell r="A77">
            <v>74</v>
          </cell>
          <cell r="B77" t="str">
            <v>WHTC</v>
          </cell>
          <cell r="C77" t="str">
            <v>An Dương Vương</v>
          </cell>
          <cell r="D77" t="str">
            <v>An Dương Vương</v>
          </cell>
          <cell r="E77" t="str">
            <v>An Lạc</v>
          </cell>
          <cell r="F77" t="str">
            <v>ALA</v>
          </cell>
          <cell r="G77" t="str">
            <v>DSLAM</v>
          </cell>
          <cell r="H77">
            <v>96</v>
          </cell>
          <cell r="I77">
            <v>24</v>
          </cell>
          <cell r="J77" t="str">
            <v>4 E1</v>
          </cell>
          <cell r="K77">
            <v>24</v>
          </cell>
          <cell r="L77">
            <v>0</v>
          </cell>
          <cell r="M77">
            <v>0</v>
          </cell>
          <cell r="N77">
            <v>384</v>
          </cell>
          <cell r="O77">
            <v>24</v>
          </cell>
          <cell r="P77" t="str">
            <v>24 Mbps</v>
          </cell>
          <cell r="Q77">
            <v>23116.799999999999</v>
          </cell>
          <cell r="R77" t="str">
            <v>0 Mbps</v>
          </cell>
          <cell r="S77">
            <v>387</v>
          </cell>
          <cell r="T77">
            <v>20</v>
          </cell>
          <cell r="U77">
            <v>6</v>
          </cell>
          <cell r="V77">
            <v>0</v>
          </cell>
          <cell r="W77">
            <v>2</v>
          </cell>
          <cell r="X77" t="str">
            <v>DSLAM</v>
          </cell>
        </row>
        <row r="78">
          <cell r="A78">
            <v>75</v>
          </cell>
          <cell r="B78" t="str">
            <v>WHTC</v>
          </cell>
          <cell r="C78" t="str">
            <v>An Dương Vương</v>
          </cell>
          <cell r="D78" t="str">
            <v>An Dương Vương</v>
          </cell>
          <cell r="E78" t="str">
            <v>Bình Chánh</v>
          </cell>
          <cell r="F78" t="str">
            <v>BCH</v>
          </cell>
          <cell r="G78" t="str">
            <v>DSLAM</v>
          </cell>
          <cell r="H78">
            <v>120</v>
          </cell>
          <cell r="I78">
            <v>24</v>
          </cell>
          <cell r="J78" t="str">
            <v>4 E1</v>
          </cell>
          <cell r="K78">
            <v>0</v>
          </cell>
          <cell r="L78">
            <v>0</v>
          </cell>
          <cell r="M78">
            <v>0</v>
          </cell>
          <cell r="N78">
            <v>672</v>
          </cell>
          <cell r="O78">
            <v>24</v>
          </cell>
          <cell r="P78" t="str">
            <v>43 Mbps</v>
          </cell>
          <cell r="Q78">
            <v>42854.400000000001</v>
          </cell>
          <cell r="R78" t="str">
            <v>0 Mbps</v>
          </cell>
          <cell r="S78">
            <v>631</v>
          </cell>
          <cell r="T78">
            <v>33</v>
          </cell>
          <cell r="U78">
            <v>6</v>
          </cell>
          <cell r="V78">
            <v>0</v>
          </cell>
          <cell r="W78">
            <v>2</v>
          </cell>
          <cell r="X78" t="str">
            <v>DSLAM</v>
          </cell>
        </row>
        <row r="79">
          <cell r="A79">
            <v>76</v>
          </cell>
          <cell r="B79" t="str">
            <v>WHTC</v>
          </cell>
          <cell r="C79" t="str">
            <v>An Dương Vương</v>
          </cell>
          <cell r="D79" t="str">
            <v>An Dương Vương</v>
          </cell>
          <cell r="E79" t="str">
            <v>Bình Chánh Chợ</v>
          </cell>
          <cell r="F79" t="str">
            <v>BCC</v>
          </cell>
          <cell r="G79" t="str">
            <v>DSLAM</v>
          </cell>
          <cell r="H79">
            <v>408</v>
          </cell>
          <cell r="I79">
            <v>24</v>
          </cell>
          <cell r="J79" t="str">
            <v>1 STM-1</v>
          </cell>
          <cell r="K79">
            <v>912</v>
          </cell>
          <cell r="L79">
            <v>48</v>
          </cell>
          <cell r="M79">
            <v>0</v>
          </cell>
          <cell r="N79">
            <v>0</v>
          </cell>
          <cell r="O79">
            <v>0</v>
          </cell>
          <cell r="P79" t="str">
            <v>0 Mbps</v>
          </cell>
          <cell r="Q79">
            <v>0</v>
          </cell>
          <cell r="R79" t="str">
            <v>0 Mbps</v>
          </cell>
          <cell r="S79">
            <v>1043</v>
          </cell>
          <cell r="T79">
            <v>54</v>
          </cell>
          <cell r="U79">
            <v>5</v>
          </cell>
          <cell r="V79">
            <v>0</v>
          </cell>
          <cell r="W79">
            <v>0</v>
          </cell>
          <cell r="X79" t="str">
            <v>DSLAM</v>
          </cell>
        </row>
        <row r="80">
          <cell r="A80">
            <v>77</v>
          </cell>
          <cell r="B80" t="str">
            <v>WHTC</v>
          </cell>
          <cell r="C80" t="str">
            <v>An Dương Vương</v>
          </cell>
          <cell r="D80" t="str">
            <v>An Dương Vương</v>
          </cell>
          <cell r="E80" t="str">
            <v>Bình Điền</v>
          </cell>
          <cell r="F80" t="str">
            <v>BDI</v>
          </cell>
          <cell r="G80" t="str">
            <v>DSLAM</v>
          </cell>
          <cell r="H80">
            <v>72</v>
          </cell>
          <cell r="I80">
            <v>24</v>
          </cell>
          <cell r="J80" t="str">
            <v>4 E1</v>
          </cell>
          <cell r="K80">
            <v>48</v>
          </cell>
          <cell r="L80">
            <v>0</v>
          </cell>
          <cell r="M80">
            <v>0</v>
          </cell>
          <cell r="N80">
            <v>288</v>
          </cell>
          <cell r="O80">
            <v>0</v>
          </cell>
          <cell r="P80" t="str">
            <v>18 Mbps</v>
          </cell>
          <cell r="Q80">
            <v>17894.399999999998</v>
          </cell>
          <cell r="R80" t="str">
            <v>0 Mbps</v>
          </cell>
          <cell r="S80">
            <v>323</v>
          </cell>
          <cell r="T80">
            <v>16</v>
          </cell>
          <cell r="U80">
            <v>6</v>
          </cell>
          <cell r="V80">
            <v>0</v>
          </cell>
          <cell r="W80">
            <v>2</v>
          </cell>
          <cell r="X80" t="str">
            <v>DSLAM</v>
          </cell>
        </row>
        <row r="81">
          <cell r="A81">
            <v>78</v>
          </cell>
          <cell r="B81" t="str">
            <v>WHTC</v>
          </cell>
          <cell r="C81" t="str">
            <v>An Dương Vương</v>
          </cell>
          <cell r="D81" t="str">
            <v>An Dương Vương</v>
          </cell>
          <cell r="E81" t="str">
            <v>Bình Hưng Hòa</v>
          </cell>
          <cell r="F81" t="str">
            <v>BHH</v>
          </cell>
          <cell r="G81" t="str">
            <v>DSLAM</v>
          </cell>
          <cell r="H81">
            <v>120</v>
          </cell>
          <cell r="I81">
            <v>24</v>
          </cell>
          <cell r="J81" t="str">
            <v>4 E1</v>
          </cell>
          <cell r="K81">
            <v>0</v>
          </cell>
          <cell r="L81">
            <v>0</v>
          </cell>
          <cell r="M81">
            <v>0</v>
          </cell>
          <cell r="N81">
            <v>528</v>
          </cell>
          <cell r="O81">
            <v>24</v>
          </cell>
          <cell r="P81" t="str">
            <v>33 Mbps</v>
          </cell>
          <cell r="Q81">
            <v>32409.599999999999</v>
          </cell>
          <cell r="R81" t="str">
            <v>0 Mbps</v>
          </cell>
          <cell r="S81">
            <v>502</v>
          </cell>
          <cell r="T81">
            <v>26</v>
          </cell>
          <cell r="U81">
            <v>6</v>
          </cell>
          <cell r="V81">
            <v>0</v>
          </cell>
          <cell r="W81">
            <v>2</v>
          </cell>
          <cell r="X81" t="str">
            <v>DSLAM</v>
          </cell>
        </row>
        <row r="82">
          <cell r="A82">
            <v>79</v>
          </cell>
          <cell r="B82" t="str">
            <v>WHTC</v>
          </cell>
          <cell r="C82" t="str">
            <v>An Dương Vương</v>
          </cell>
          <cell r="D82" t="str">
            <v>An Dương Vương</v>
          </cell>
          <cell r="E82" t="str">
            <v>Bình Trị Đông</v>
          </cell>
          <cell r="F82" t="str">
            <v>BTD</v>
          </cell>
          <cell r="G82" t="str">
            <v>DSLAM</v>
          </cell>
          <cell r="H82">
            <v>48</v>
          </cell>
          <cell r="I82">
            <v>24</v>
          </cell>
          <cell r="J82" t="str">
            <v>4 E1</v>
          </cell>
          <cell r="K82">
            <v>72</v>
          </cell>
          <cell r="L82">
            <v>0</v>
          </cell>
          <cell r="M82">
            <v>0</v>
          </cell>
          <cell r="N82">
            <v>408</v>
          </cell>
          <cell r="O82">
            <v>24</v>
          </cell>
          <cell r="P82" t="str">
            <v>26 Mbps</v>
          </cell>
          <cell r="Q82">
            <v>25190.399999999998</v>
          </cell>
          <cell r="R82" t="str">
            <v>0 Mbps</v>
          </cell>
          <cell r="S82">
            <v>413</v>
          </cell>
          <cell r="T82">
            <v>21</v>
          </cell>
          <cell r="U82">
            <v>6</v>
          </cell>
          <cell r="V82">
            <v>0</v>
          </cell>
          <cell r="W82">
            <v>2</v>
          </cell>
          <cell r="X82" t="str">
            <v>DSLAM</v>
          </cell>
        </row>
        <row r="83">
          <cell r="A83">
            <v>80</v>
          </cell>
          <cell r="B83" t="str">
            <v>WHTC</v>
          </cell>
          <cell r="C83" t="str">
            <v>An Dương Vương</v>
          </cell>
          <cell r="D83" t="str">
            <v>An Dương Vương</v>
          </cell>
          <cell r="E83" t="str">
            <v>Cầu Xáng</v>
          </cell>
          <cell r="F83" t="str">
            <v>CXA</v>
          </cell>
          <cell r="G83" t="str">
            <v>DSLAM</v>
          </cell>
          <cell r="H83">
            <v>48</v>
          </cell>
          <cell r="I83">
            <v>24</v>
          </cell>
          <cell r="J83" t="str">
            <v>4 E1</v>
          </cell>
          <cell r="K83">
            <v>72</v>
          </cell>
          <cell r="L83">
            <v>0</v>
          </cell>
          <cell r="M83">
            <v>0</v>
          </cell>
          <cell r="N83">
            <v>360</v>
          </cell>
          <cell r="O83">
            <v>0</v>
          </cell>
          <cell r="P83" t="str">
            <v>23 Mbps</v>
          </cell>
          <cell r="Q83">
            <v>22041.599999999999</v>
          </cell>
          <cell r="R83" t="str">
            <v>0 Mbps</v>
          </cell>
          <cell r="S83">
            <v>374</v>
          </cell>
          <cell r="T83">
            <v>19</v>
          </cell>
          <cell r="U83">
            <v>6</v>
          </cell>
          <cell r="V83">
            <v>0</v>
          </cell>
          <cell r="W83">
            <v>2</v>
          </cell>
          <cell r="X83" t="str">
            <v>DSLAM</v>
          </cell>
        </row>
        <row r="84">
          <cell r="A84">
            <v>81</v>
          </cell>
          <cell r="B84" t="str">
            <v>WHTC</v>
          </cell>
          <cell r="C84" t="str">
            <v>An Dương Vương</v>
          </cell>
          <cell r="D84" t="str">
            <v>An Dương Vương</v>
          </cell>
          <cell r="E84" t="str">
            <v>Lê Minh Xuân</v>
          </cell>
          <cell r="F84" t="str">
            <v>LMX</v>
          </cell>
          <cell r="G84" t="str">
            <v>DSLAM</v>
          </cell>
          <cell r="H84">
            <v>120</v>
          </cell>
          <cell r="I84">
            <v>24</v>
          </cell>
          <cell r="J84" t="str">
            <v>1 STM-1</v>
          </cell>
          <cell r="K84">
            <v>240</v>
          </cell>
          <cell r="L84">
            <v>0</v>
          </cell>
          <cell r="M84">
            <v>0</v>
          </cell>
          <cell r="N84">
            <v>0</v>
          </cell>
          <cell r="O84">
            <v>0</v>
          </cell>
          <cell r="P84" t="str">
            <v>0 Mbps</v>
          </cell>
          <cell r="Q84">
            <v>0</v>
          </cell>
          <cell r="R84" t="str">
            <v>0 Mbps</v>
          </cell>
          <cell r="S84">
            <v>271</v>
          </cell>
          <cell r="T84">
            <v>14</v>
          </cell>
          <cell r="U84">
            <v>5</v>
          </cell>
          <cell r="V84">
            <v>0</v>
          </cell>
          <cell r="W84">
            <v>0</v>
          </cell>
          <cell r="X84" t="str">
            <v>DSLAM</v>
          </cell>
        </row>
        <row r="85">
          <cell r="A85">
            <v>82</v>
          </cell>
          <cell r="B85" t="str">
            <v>WHTC</v>
          </cell>
          <cell r="C85" t="str">
            <v>An Dương Vương</v>
          </cell>
          <cell r="D85" t="str">
            <v>An Dương Vương</v>
          </cell>
          <cell r="E85" t="str">
            <v>Lý Chiêu Hoàng</v>
          </cell>
          <cell r="F85" t="str">
            <v>LCH</v>
          </cell>
          <cell r="G85" t="str">
            <v>DSLAM</v>
          </cell>
          <cell r="H85">
            <v>336</v>
          </cell>
          <cell r="I85">
            <v>24</v>
          </cell>
          <cell r="J85" t="str">
            <v>1 STM-1</v>
          </cell>
          <cell r="K85">
            <v>1464</v>
          </cell>
          <cell r="L85">
            <v>72</v>
          </cell>
          <cell r="M85">
            <v>0</v>
          </cell>
          <cell r="N85">
            <v>0</v>
          </cell>
          <cell r="O85">
            <v>0</v>
          </cell>
          <cell r="P85" t="str">
            <v>0 Mbps</v>
          </cell>
          <cell r="Q85">
            <v>0</v>
          </cell>
          <cell r="R85" t="str">
            <v>0 Mbps</v>
          </cell>
          <cell r="S85">
            <v>1428</v>
          </cell>
          <cell r="T85">
            <v>75</v>
          </cell>
          <cell r="U85">
            <v>5</v>
          </cell>
          <cell r="V85">
            <v>0</v>
          </cell>
          <cell r="W85">
            <v>0</v>
          </cell>
          <cell r="X85" t="str">
            <v>DSLAM</v>
          </cell>
        </row>
        <row r="86">
          <cell r="A86">
            <v>83</v>
          </cell>
          <cell r="B86" t="str">
            <v>WHTC</v>
          </cell>
          <cell r="C86" t="str">
            <v>An Dương Vương</v>
          </cell>
          <cell r="D86" t="str">
            <v>An Dương Vương</v>
          </cell>
          <cell r="E86" t="str">
            <v>Tân Tạo</v>
          </cell>
          <cell r="F86" t="str">
            <v>TTA</v>
          </cell>
          <cell r="G86" t="str">
            <v>DSLAM</v>
          </cell>
          <cell r="H86">
            <v>264</v>
          </cell>
          <cell r="I86">
            <v>24</v>
          </cell>
          <cell r="J86" t="str">
            <v>1 STM-1</v>
          </cell>
          <cell r="K86">
            <v>1368</v>
          </cell>
          <cell r="L86">
            <v>72</v>
          </cell>
          <cell r="M86">
            <v>0</v>
          </cell>
          <cell r="N86">
            <v>0</v>
          </cell>
          <cell r="O86">
            <v>0</v>
          </cell>
          <cell r="P86" t="str">
            <v>0 Mbps</v>
          </cell>
          <cell r="Q86">
            <v>0</v>
          </cell>
          <cell r="R86" t="str">
            <v>0 Mbps</v>
          </cell>
          <cell r="S86">
            <v>1287</v>
          </cell>
          <cell r="T86">
            <v>67</v>
          </cell>
          <cell r="U86">
            <v>5</v>
          </cell>
          <cell r="V86">
            <v>0</v>
          </cell>
          <cell r="W86">
            <v>0</v>
          </cell>
          <cell r="X86" t="str">
            <v>DSLAM</v>
          </cell>
        </row>
        <row r="87">
          <cell r="A87">
            <v>84</v>
          </cell>
          <cell r="B87" t="str">
            <v>WHTC</v>
          </cell>
          <cell r="C87" t="str">
            <v>An Dương Vương</v>
          </cell>
          <cell r="D87" t="str">
            <v>An Dương Vương</v>
          </cell>
          <cell r="E87" t="str">
            <v>Vĩnh Lộc</v>
          </cell>
          <cell r="F87" t="str">
            <v>VLO</v>
          </cell>
          <cell r="G87" t="str">
            <v>DSLAM</v>
          </cell>
          <cell r="H87">
            <v>120</v>
          </cell>
          <cell r="I87">
            <v>24</v>
          </cell>
          <cell r="J87" t="str">
            <v>1 STM-1</v>
          </cell>
          <cell r="K87">
            <v>408</v>
          </cell>
          <cell r="L87">
            <v>24</v>
          </cell>
          <cell r="M87">
            <v>0</v>
          </cell>
          <cell r="N87">
            <v>0</v>
          </cell>
          <cell r="O87">
            <v>0</v>
          </cell>
          <cell r="P87" t="str">
            <v>0 Mbps</v>
          </cell>
          <cell r="Q87">
            <v>0</v>
          </cell>
          <cell r="R87" t="str">
            <v>0 Mbps</v>
          </cell>
          <cell r="S87">
            <v>413</v>
          </cell>
          <cell r="T87">
            <v>21</v>
          </cell>
          <cell r="U87">
            <v>5</v>
          </cell>
          <cell r="V87">
            <v>0</v>
          </cell>
          <cell r="W87">
            <v>0</v>
          </cell>
          <cell r="X87" t="str">
            <v>DSLAM</v>
          </cell>
        </row>
        <row r="88">
          <cell r="A88">
            <v>85</v>
          </cell>
          <cell r="B88" t="str">
            <v>WHTC</v>
          </cell>
          <cell r="C88" t="str">
            <v>Chợ Lớn</v>
          </cell>
          <cell r="D88" t="str">
            <v>Chợ Lớn</v>
          </cell>
          <cell r="E88" t="str">
            <v>Chợ Lớn</v>
          </cell>
          <cell r="F88" t="str">
            <v>CLO</v>
          </cell>
          <cell r="G88" t="str">
            <v>HUB</v>
          </cell>
          <cell r="H88">
            <v>840</v>
          </cell>
          <cell r="I88">
            <v>48</v>
          </cell>
          <cell r="J88" t="str">
            <v>1 STM-4</v>
          </cell>
          <cell r="K88">
            <v>456</v>
          </cell>
          <cell r="L88">
            <v>24</v>
          </cell>
          <cell r="M88">
            <v>223411.20000000001</v>
          </cell>
          <cell r="N88">
            <v>2616</v>
          </cell>
          <cell r="O88">
            <v>144</v>
          </cell>
          <cell r="P88" t="str">
            <v>230 Mbps</v>
          </cell>
          <cell r="Q88">
            <v>229017.60000000001</v>
          </cell>
          <cell r="R88" t="str">
            <v>80 Mbps</v>
          </cell>
          <cell r="S88">
            <v>3126</v>
          </cell>
          <cell r="T88">
            <v>164</v>
          </cell>
          <cell r="U88">
            <v>1</v>
          </cell>
          <cell r="V88">
            <v>1</v>
          </cell>
          <cell r="W88">
            <v>1</v>
          </cell>
          <cell r="X88" t="str">
            <v>HUB</v>
          </cell>
        </row>
        <row r="89">
          <cell r="A89">
            <v>86</v>
          </cell>
          <cell r="B89" t="str">
            <v>WHTC</v>
          </cell>
          <cell r="C89" t="str">
            <v>Chợ Lớn</v>
          </cell>
          <cell r="D89" t="str">
            <v>Chợ Lớn</v>
          </cell>
          <cell r="E89" t="str">
            <v>Hưng Phú</v>
          </cell>
          <cell r="F89" t="str">
            <v>HPU</v>
          </cell>
          <cell r="G89" t="str">
            <v>DSLAM</v>
          </cell>
          <cell r="H89">
            <v>168</v>
          </cell>
          <cell r="I89">
            <v>24</v>
          </cell>
          <cell r="J89" t="str">
            <v>1 STM-1</v>
          </cell>
          <cell r="K89">
            <v>720</v>
          </cell>
          <cell r="L89">
            <v>24</v>
          </cell>
          <cell r="M89">
            <v>0</v>
          </cell>
          <cell r="N89">
            <v>0</v>
          </cell>
          <cell r="O89">
            <v>0</v>
          </cell>
          <cell r="P89" t="str">
            <v>0 Mbps</v>
          </cell>
          <cell r="Q89">
            <v>0</v>
          </cell>
          <cell r="R89" t="str">
            <v>0 Mbps</v>
          </cell>
          <cell r="S89">
            <v>695</v>
          </cell>
          <cell r="T89">
            <v>36</v>
          </cell>
          <cell r="U89">
            <v>5</v>
          </cell>
          <cell r="V89">
            <v>0</v>
          </cell>
          <cell r="W89">
            <v>0</v>
          </cell>
          <cell r="X89" t="str">
            <v>DSLAM</v>
          </cell>
        </row>
        <row r="90">
          <cell r="A90">
            <v>87</v>
          </cell>
          <cell r="B90" t="str">
            <v>WHTC</v>
          </cell>
          <cell r="C90" t="str">
            <v>Chợ Lớn</v>
          </cell>
          <cell r="D90" t="str">
            <v>Chợ Lớn</v>
          </cell>
          <cell r="E90" t="str">
            <v>Thống Nhất</v>
          </cell>
          <cell r="F90" t="str">
            <v>TNH</v>
          </cell>
          <cell r="G90" t="str">
            <v>DSLAM</v>
          </cell>
          <cell r="H90">
            <v>648</v>
          </cell>
          <cell r="I90">
            <v>48</v>
          </cell>
          <cell r="J90" t="str">
            <v>1 STM-1</v>
          </cell>
          <cell r="K90">
            <v>960</v>
          </cell>
          <cell r="L90">
            <v>48</v>
          </cell>
          <cell r="M90">
            <v>0</v>
          </cell>
          <cell r="N90">
            <v>1464</v>
          </cell>
          <cell r="O90">
            <v>72</v>
          </cell>
          <cell r="P90" t="str">
            <v>69 Mbps</v>
          </cell>
          <cell r="Q90">
            <v>68505.599999999991</v>
          </cell>
          <cell r="R90" t="str">
            <v>0 Mbps</v>
          </cell>
          <cell r="S90">
            <v>2444</v>
          </cell>
          <cell r="T90">
            <v>128</v>
          </cell>
          <cell r="U90">
            <v>5</v>
          </cell>
          <cell r="V90">
            <v>0</v>
          </cell>
          <cell r="W90">
            <v>2</v>
          </cell>
          <cell r="X90" t="str">
            <v>DSLAM</v>
          </cell>
        </row>
        <row r="91">
          <cell r="A91">
            <v>88</v>
          </cell>
          <cell r="B91" t="str">
            <v>WHTC</v>
          </cell>
          <cell r="C91" t="str">
            <v>Chợ Lớn</v>
          </cell>
          <cell r="D91" t="str">
            <v>Chợ Lớn</v>
          </cell>
          <cell r="E91" t="str">
            <v>Thuận Kiều</v>
          </cell>
          <cell r="F91" t="str">
            <v>TKI</v>
          </cell>
          <cell r="G91" t="str">
            <v>DSLAM</v>
          </cell>
          <cell r="H91">
            <v>432</v>
          </cell>
          <cell r="I91">
            <v>24</v>
          </cell>
          <cell r="J91" t="str">
            <v>1 STM-1</v>
          </cell>
          <cell r="K91">
            <v>1176</v>
          </cell>
          <cell r="L91">
            <v>72</v>
          </cell>
          <cell r="M91">
            <v>0</v>
          </cell>
          <cell r="N91">
            <v>576</v>
          </cell>
          <cell r="O91">
            <v>24</v>
          </cell>
          <cell r="P91" t="str">
            <v>12 Mbps</v>
          </cell>
          <cell r="Q91">
            <v>11366.4</v>
          </cell>
          <cell r="R91" t="str">
            <v>0 Mbps</v>
          </cell>
          <cell r="S91">
            <v>1737</v>
          </cell>
          <cell r="T91">
            <v>91</v>
          </cell>
          <cell r="U91">
            <v>5</v>
          </cell>
          <cell r="V91">
            <v>0</v>
          </cell>
          <cell r="W91">
            <v>2</v>
          </cell>
          <cell r="X91" t="str">
            <v>DSLAM</v>
          </cell>
        </row>
        <row r="92">
          <cell r="A92">
            <v>89</v>
          </cell>
          <cell r="B92" t="str">
            <v>WHTC</v>
          </cell>
          <cell r="C92" t="str">
            <v>Chợ Lớn</v>
          </cell>
          <cell r="D92" t="str">
            <v>Chợ Lớn</v>
          </cell>
          <cell r="E92" t="str">
            <v>Xóm Củi</v>
          </cell>
          <cell r="F92" t="str">
            <v>XCU</v>
          </cell>
          <cell r="G92" t="str">
            <v>DSLAM</v>
          </cell>
          <cell r="H92">
            <v>192</v>
          </cell>
          <cell r="I92">
            <v>24</v>
          </cell>
          <cell r="J92" t="str">
            <v>1 STM-1</v>
          </cell>
          <cell r="K92">
            <v>600</v>
          </cell>
          <cell r="L92">
            <v>24</v>
          </cell>
          <cell r="M92">
            <v>0</v>
          </cell>
          <cell r="N92">
            <v>0</v>
          </cell>
          <cell r="O92">
            <v>0</v>
          </cell>
          <cell r="P92" t="str">
            <v>0 Mbps</v>
          </cell>
          <cell r="Q92">
            <v>0</v>
          </cell>
          <cell r="R92" t="str">
            <v>0 Mbps</v>
          </cell>
          <cell r="S92">
            <v>631</v>
          </cell>
          <cell r="T92">
            <v>33</v>
          </cell>
          <cell r="U92">
            <v>5</v>
          </cell>
          <cell r="V92">
            <v>0</v>
          </cell>
          <cell r="W92">
            <v>0</v>
          </cell>
          <cell r="X92" t="str">
            <v>DSLAM</v>
          </cell>
        </row>
        <row r="93">
          <cell r="A93">
            <v>90</v>
          </cell>
          <cell r="B93" t="str">
            <v>WHTC</v>
          </cell>
          <cell r="C93" t="str">
            <v>Quang Trung</v>
          </cell>
          <cell r="D93" t="str">
            <v>Củ Chi</v>
          </cell>
          <cell r="E93" t="str">
            <v>Củ Chi</v>
          </cell>
          <cell r="F93" t="str">
            <v>CCH</v>
          </cell>
          <cell r="G93" t="str">
            <v>HUB</v>
          </cell>
          <cell r="H93">
            <v>144</v>
          </cell>
          <cell r="I93">
            <v>24</v>
          </cell>
          <cell r="J93" t="str">
            <v>1 STM-1</v>
          </cell>
          <cell r="K93">
            <v>96</v>
          </cell>
          <cell r="L93">
            <v>0</v>
          </cell>
          <cell r="M93">
            <v>34560</v>
          </cell>
          <cell r="N93">
            <v>2256</v>
          </cell>
          <cell r="O93">
            <v>120</v>
          </cell>
          <cell r="P93" t="str">
            <v>452 Mbps</v>
          </cell>
          <cell r="Q93">
            <v>451123.20000000001</v>
          </cell>
          <cell r="R93" t="str">
            <v>310 Mbps</v>
          </cell>
          <cell r="S93">
            <v>1983</v>
          </cell>
          <cell r="T93">
            <v>104</v>
          </cell>
          <cell r="U93">
            <v>2</v>
          </cell>
          <cell r="V93">
            <v>1</v>
          </cell>
          <cell r="W93">
            <v>1</v>
          </cell>
          <cell r="X93" t="str">
            <v>DSLAM</v>
          </cell>
        </row>
        <row r="94">
          <cell r="A94">
            <v>91</v>
          </cell>
          <cell r="B94" t="str">
            <v>WHTC</v>
          </cell>
          <cell r="C94" t="str">
            <v>Quang Trung</v>
          </cell>
          <cell r="D94" t="str">
            <v>Củ Chi</v>
          </cell>
          <cell r="E94" t="str">
            <v>An Nhơn Tây</v>
          </cell>
          <cell r="F94" t="str">
            <v>ANT</v>
          </cell>
          <cell r="G94" t="str">
            <v>DSLAM</v>
          </cell>
          <cell r="H94">
            <v>24</v>
          </cell>
          <cell r="I94">
            <v>24</v>
          </cell>
          <cell r="J94" t="str">
            <v>4 E1</v>
          </cell>
          <cell r="K94">
            <v>96</v>
          </cell>
          <cell r="L94">
            <v>0</v>
          </cell>
          <cell r="M94">
            <v>0</v>
          </cell>
          <cell r="N94">
            <v>768</v>
          </cell>
          <cell r="O94">
            <v>24</v>
          </cell>
          <cell r="P94" t="str">
            <v>50 Mbps</v>
          </cell>
          <cell r="Q94">
            <v>49152</v>
          </cell>
          <cell r="R94" t="str">
            <v>0 Mbps</v>
          </cell>
          <cell r="S94">
            <v>709</v>
          </cell>
          <cell r="T94">
            <v>37</v>
          </cell>
          <cell r="U94">
            <v>6</v>
          </cell>
          <cell r="V94">
            <v>0</v>
          </cell>
          <cell r="W94">
            <v>2</v>
          </cell>
          <cell r="X94" t="str">
            <v>DSLAM</v>
          </cell>
        </row>
        <row r="95">
          <cell r="A95">
            <v>92</v>
          </cell>
          <cell r="B95" t="str">
            <v>WHTC</v>
          </cell>
          <cell r="C95" t="str">
            <v>Quang Trung</v>
          </cell>
          <cell r="D95" t="str">
            <v>Củ Chi</v>
          </cell>
          <cell r="E95" t="str">
            <v>Bình Mỹ</v>
          </cell>
          <cell r="F95" t="str">
            <v>BMY</v>
          </cell>
          <cell r="G95" t="str">
            <v>DSLAM</v>
          </cell>
          <cell r="H95">
            <v>24</v>
          </cell>
          <cell r="I95">
            <v>24</v>
          </cell>
          <cell r="J95" t="str">
            <v>4 E1</v>
          </cell>
          <cell r="K95">
            <v>96</v>
          </cell>
          <cell r="L95">
            <v>0</v>
          </cell>
          <cell r="M95">
            <v>0</v>
          </cell>
          <cell r="N95">
            <v>792</v>
          </cell>
          <cell r="O95">
            <v>24</v>
          </cell>
          <cell r="P95" t="str">
            <v>51 Mbps</v>
          </cell>
          <cell r="Q95">
            <v>50227.199999999997</v>
          </cell>
          <cell r="R95" t="str">
            <v>0 Mbps</v>
          </cell>
          <cell r="S95">
            <v>722</v>
          </cell>
          <cell r="T95">
            <v>38</v>
          </cell>
          <cell r="U95">
            <v>6</v>
          </cell>
          <cell r="V95">
            <v>0</v>
          </cell>
          <cell r="W95">
            <v>2</v>
          </cell>
          <cell r="X95" t="str">
            <v>DSLAM</v>
          </cell>
        </row>
        <row r="96">
          <cell r="A96">
            <v>93</v>
          </cell>
          <cell r="B96" t="str">
            <v>WHTC</v>
          </cell>
          <cell r="C96" t="str">
            <v>Quang Trung</v>
          </cell>
          <cell r="D96" t="str">
            <v>Củ Chi</v>
          </cell>
          <cell r="E96" t="str">
            <v>Phú Hòa Đông</v>
          </cell>
          <cell r="F96" t="str">
            <v>PHD</v>
          </cell>
          <cell r="G96" t="str">
            <v>DSLAM</v>
          </cell>
          <cell r="H96">
            <v>0</v>
          </cell>
          <cell r="I96">
            <v>0</v>
          </cell>
          <cell r="J96" t="str">
            <v>0 E1</v>
          </cell>
          <cell r="K96">
            <v>0</v>
          </cell>
          <cell r="L96">
            <v>0</v>
          </cell>
          <cell r="M96">
            <v>0</v>
          </cell>
          <cell r="N96">
            <v>672</v>
          </cell>
          <cell r="O96">
            <v>48</v>
          </cell>
          <cell r="P96" t="str">
            <v>44 Mbps</v>
          </cell>
          <cell r="Q96">
            <v>43238.400000000001</v>
          </cell>
          <cell r="R96" t="str">
            <v>0 Mbps</v>
          </cell>
          <cell r="S96">
            <v>535</v>
          </cell>
          <cell r="T96">
            <v>28</v>
          </cell>
          <cell r="U96">
            <v>0</v>
          </cell>
          <cell r="V96">
            <v>0</v>
          </cell>
          <cell r="W96">
            <v>2</v>
          </cell>
          <cell r="X96" t="str">
            <v>N/A</v>
          </cell>
        </row>
        <row r="97">
          <cell r="A97">
            <v>94</v>
          </cell>
          <cell r="B97" t="str">
            <v>WHTC</v>
          </cell>
          <cell r="C97" t="str">
            <v>Quang Trung</v>
          </cell>
          <cell r="D97" t="str">
            <v>Củ Chi</v>
          </cell>
          <cell r="E97" t="str">
            <v>Phú Mỹ Hưng</v>
          </cell>
          <cell r="F97" t="str">
            <v>PMH</v>
          </cell>
          <cell r="G97" t="str">
            <v>DSLAM</v>
          </cell>
          <cell r="H97">
            <v>0</v>
          </cell>
          <cell r="I97">
            <v>0</v>
          </cell>
          <cell r="J97" t="str">
            <v>0 E1</v>
          </cell>
          <cell r="K97">
            <v>0</v>
          </cell>
          <cell r="L97">
            <v>0</v>
          </cell>
          <cell r="M97">
            <v>0</v>
          </cell>
          <cell r="N97">
            <v>480</v>
          </cell>
          <cell r="O97">
            <v>24</v>
          </cell>
          <cell r="P97" t="str">
            <v>31 Mbps</v>
          </cell>
          <cell r="Q97">
            <v>30259.199999999997</v>
          </cell>
          <cell r="R97" t="str">
            <v>0 Mbps</v>
          </cell>
          <cell r="S97">
            <v>375</v>
          </cell>
          <cell r="T97">
            <v>19</v>
          </cell>
          <cell r="U97">
            <v>0</v>
          </cell>
          <cell r="V97">
            <v>0</v>
          </cell>
          <cell r="W97">
            <v>2</v>
          </cell>
          <cell r="X97" t="str">
            <v>N/A</v>
          </cell>
        </row>
        <row r="98">
          <cell r="A98">
            <v>95</v>
          </cell>
          <cell r="B98" t="str">
            <v>WHTC</v>
          </cell>
          <cell r="C98" t="str">
            <v>Quang Trung</v>
          </cell>
          <cell r="D98" t="str">
            <v>Củ Chi</v>
          </cell>
          <cell r="E98" t="str">
            <v>Phước Thạnh</v>
          </cell>
          <cell r="F98" t="str">
            <v>PTA</v>
          </cell>
          <cell r="G98" t="str">
            <v>DSLAM</v>
          </cell>
          <cell r="H98">
            <v>48</v>
          </cell>
          <cell r="I98">
            <v>24</v>
          </cell>
          <cell r="J98" t="str">
            <v>4 E1</v>
          </cell>
          <cell r="K98">
            <v>72</v>
          </cell>
          <cell r="L98">
            <v>0</v>
          </cell>
          <cell r="M98">
            <v>0</v>
          </cell>
          <cell r="N98">
            <v>216</v>
          </cell>
          <cell r="O98">
            <v>0</v>
          </cell>
          <cell r="P98" t="str">
            <v>14 Mbps</v>
          </cell>
          <cell r="Q98">
            <v>13516.8</v>
          </cell>
          <cell r="R98" t="str">
            <v>0 Mbps</v>
          </cell>
          <cell r="S98">
            <v>268</v>
          </cell>
          <cell r="T98">
            <v>14</v>
          </cell>
          <cell r="U98">
            <v>6</v>
          </cell>
          <cell r="V98">
            <v>0</v>
          </cell>
          <cell r="W98">
            <v>2</v>
          </cell>
          <cell r="X98" t="str">
            <v>DSLAM</v>
          </cell>
        </row>
        <row r="99">
          <cell r="A99">
            <v>96</v>
          </cell>
          <cell r="B99" t="str">
            <v>WHTC</v>
          </cell>
          <cell r="C99" t="str">
            <v>Quang Trung</v>
          </cell>
          <cell r="D99" t="str">
            <v>Củ Chi</v>
          </cell>
          <cell r="E99" t="str">
            <v>Tân Phú Trung</v>
          </cell>
          <cell r="F99" t="str">
            <v>TPT</v>
          </cell>
          <cell r="G99" t="str">
            <v>DSLAM</v>
          </cell>
          <cell r="H99">
            <v>24</v>
          </cell>
          <cell r="I99">
            <v>24</v>
          </cell>
          <cell r="J99" t="str">
            <v>4 E1</v>
          </cell>
          <cell r="K99">
            <v>96</v>
          </cell>
          <cell r="L99">
            <v>0</v>
          </cell>
          <cell r="M99">
            <v>0</v>
          </cell>
          <cell r="N99">
            <v>1104</v>
          </cell>
          <cell r="O99">
            <v>48</v>
          </cell>
          <cell r="P99" t="str">
            <v>71 Mbps</v>
          </cell>
          <cell r="Q99">
            <v>70502.399999999994</v>
          </cell>
          <cell r="R99" t="str">
            <v>0 Mbps</v>
          </cell>
          <cell r="S99">
            <v>973</v>
          </cell>
          <cell r="T99">
            <v>51</v>
          </cell>
          <cell r="U99">
            <v>6</v>
          </cell>
          <cell r="V99">
            <v>0</v>
          </cell>
          <cell r="W99">
            <v>2</v>
          </cell>
          <cell r="X99" t="str">
            <v>DSLAM</v>
          </cell>
        </row>
        <row r="100">
          <cell r="A100">
            <v>97</v>
          </cell>
          <cell r="B100" t="str">
            <v>WHTC</v>
          </cell>
          <cell r="C100" t="str">
            <v>Quang Trung</v>
          </cell>
          <cell r="D100" t="str">
            <v>Củ Chi</v>
          </cell>
          <cell r="E100" t="str">
            <v>Tân Trung</v>
          </cell>
          <cell r="F100" t="str">
            <v>TTR</v>
          </cell>
          <cell r="G100" t="str">
            <v>DSLAM</v>
          </cell>
          <cell r="H100">
            <v>48</v>
          </cell>
          <cell r="I100">
            <v>24</v>
          </cell>
          <cell r="J100" t="str">
            <v>4 E1</v>
          </cell>
          <cell r="K100">
            <v>72</v>
          </cell>
          <cell r="L100">
            <v>0</v>
          </cell>
          <cell r="M100">
            <v>0</v>
          </cell>
          <cell r="N100">
            <v>360</v>
          </cell>
          <cell r="O100">
            <v>0</v>
          </cell>
          <cell r="P100" t="str">
            <v>22 Mbps</v>
          </cell>
          <cell r="Q100">
            <v>21811.200000000001</v>
          </cell>
          <cell r="R100" t="str">
            <v>0 Mbps</v>
          </cell>
          <cell r="S100">
            <v>371</v>
          </cell>
          <cell r="T100">
            <v>19</v>
          </cell>
          <cell r="U100">
            <v>6</v>
          </cell>
          <cell r="V100">
            <v>0</v>
          </cell>
          <cell r="W100">
            <v>2</v>
          </cell>
          <cell r="X100" t="str">
            <v>DSLAM</v>
          </cell>
        </row>
        <row r="101">
          <cell r="A101">
            <v>98</v>
          </cell>
          <cell r="B101" t="str">
            <v>WHTC</v>
          </cell>
          <cell r="C101" t="str">
            <v>Quang Trung</v>
          </cell>
          <cell r="D101" t="str">
            <v>Củ Chi</v>
          </cell>
          <cell r="E101" t="str">
            <v>Trung Lập Thượng</v>
          </cell>
          <cell r="F101" t="str">
            <v>TLT</v>
          </cell>
          <cell r="G101" t="str">
            <v>DSLAM</v>
          </cell>
          <cell r="H101">
            <v>0</v>
          </cell>
          <cell r="I101">
            <v>0</v>
          </cell>
          <cell r="J101" t="str">
            <v>0 E1</v>
          </cell>
          <cell r="K101">
            <v>0</v>
          </cell>
          <cell r="L101">
            <v>0</v>
          </cell>
          <cell r="M101">
            <v>0</v>
          </cell>
          <cell r="N101">
            <v>504</v>
          </cell>
          <cell r="O101">
            <v>48</v>
          </cell>
          <cell r="P101" t="str">
            <v>32 Mbps</v>
          </cell>
          <cell r="Q101">
            <v>31257.599999999999</v>
          </cell>
          <cell r="R101" t="str">
            <v>0 Mbps</v>
          </cell>
          <cell r="S101">
            <v>387</v>
          </cell>
          <cell r="T101">
            <v>20</v>
          </cell>
          <cell r="U101">
            <v>0</v>
          </cell>
          <cell r="V101">
            <v>0</v>
          </cell>
          <cell r="W101">
            <v>2</v>
          </cell>
          <cell r="X101" t="str">
            <v>N/A</v>
          </cell>
        </row>
        <row r="102">
          <cell r="A102">
            <v>99</v>
          </cell>
          <cell r="B102" t="str">
            <v>WHTC</v>
          </cell>
          <cell r="C102" t="str">
            <v>Hùng Vương</v>
          </cell>
          <cell r="D102" t="str">
            <v>Hùng Vương</v>
          </cell>
          <cell r="E102" t="str">
            <v>Hùng Vương</v>
          </cell>
          <cell r="F102" t="str">
            <v>HVU</v>
          </cell>
          <cell r="G102" t="str">
            <v>HUB</v>
          </cell>
          <cell r="H102">
            <v>1368</v>
          </cell>
          <cell r="I102">
            <v>72</v>
          </cell>
          <cell r="J102" t="str">
            <v>1 STM-4</v>
          </cell>
          <cell r="K102">
            <v>696</v>
          </cell>
          <cell r="L102">
            <v>48</v>
          </cell>
          <cell r="M102">
            <v>163737.60000000001</v>
          </cell>
          <cell r="N102">
            <v>2520</v>
          </cell>
          <cell r="O102">
            <v>120</v>
          </cell>
          <cell r="P102" t="str">
            <v>327 Mbps</v>
          </cell>
          <cell r="Q102">
            <v>326246.39999999997</v>
          </cell>
          <cell r="R102" t="str">
            <v>197 Mbps</v>
          </cell>
          <cell r="S102">
            <v>3652</v>
          </cell>
          <cell r="T102">
            <v>192</v>
          </cell>
          <cell r="U102">
            <v>1</v>
          </cell>
          <cell r="V102">
            <v>1</v>
          </cell>
          <cell r="W102">
            <v>1</v>
          </cell>
          <cell r="X102" t="str">
            <v>HUB</v>
          </cell>
        </row>
        <row r="103">
          <cell r="A103">
            <v>100</v>
          </cell>
          <cell r="B103" t="str">
            <v>WHTC</v>
          </cell>
          <cell r="C103" t="str">
            <v>Hùng Vương</v>
          </cell>
          <cell r="D103" t="str">
            <v>Hùng Vương</v>
          </cell>
          <cell r="E103" t="str">
            <v>Bà Hạt</v>
          </cell>
          <cell r="F103" t="str">
            <v>BHA</v>
          </cell>
          <cell r="G103" t="str">
            <v>DSLAM</v>
          </cell>
          <cell r="H103">
            <v>312</v>
          </cell>
          <cell r="I103">
            <v>24</v>
          </cell>
          <cell r="J103" t="str">
            <v>1 STM-1</v>
          </cell>
          <cell r="K103">
            <v>960</v>
          </cell>
          <cell r="L103">
            <v>48</v>
          </cell>
          <cell r="M103">
            <v>0</v>
          </cell>
          <cell r="N103">
            <v>0</v>
          </cell>
          <cell r="O103">
            <v>0</v>
          </cell>
          <cell r="P103" t="str">
            <v>0 Mbps</v>
          </cell>
          <cell r="Q103">
            <v>0</v>
          </cell>
          <cell r="R103" t="str">
            <v>0 Mbps</v>
          </cell>
          <cell r="S103">
            <v>1004</v>
          </cell>
          <cell r="T103">
            <v>52</v>
          </cell>
          <cell r="U103">
            <v>5</v>
          </cell>
          <cell r="V103">
            <v>0</v>
          </cell>
          <cell r="W103">
            <v>0</v>
          </cell>
          <cell r="X103" t="str">
            <v>DSLAM</v>
          </cell>
        </row>
        <row r="104">
          <cell r="A104">
            <v>101</v>
          </cell>
          <cell r="B104" t="str">
            <v>WHTC</v>
          </cell>
          <cell r="C104" t="str">
            <v>Hùng Vương</v>
          </cell>
          <cell r="D104" t="str">
            <v>Hùng Vương</v>
          </cell>
          <cell r="E104" t="str">
            <v>Cống Quỳnh</v>
          </cell>
          <cell r="F104" t="str">
            <v>CQH</v>
          </cell>
          <cell r="G104" t="str">
            <v>DSLAM</v>
          </cell>
          <cell r="H104">
            <v>960</v>
          </cell>
          <cell r="I104">
            <v>48</v>
          </cell>
          <cell r="J104" t="str">
            <v>1 STM-1</v>
          </cell>
          <cell r="K104">
            <v>648</v>
          </cell>
          <cell r="L104">
            <v>48</v>
          </cell>
          <cell r="M104">
            <v>0</v>
          </cell>
          <cell r="N104">
            <v>1872</v>
          </cell>
          <cell r="O104">
            <v>96</v>
          </cell>
          <cell r="P104" t="str">
            <v>95 Mbps</v>
          </cell>
          <cell r="Q104">
            <v>94540.800000000003</v>
          </cell>
          <cell r="R104" t="str">
            <v>0 Mbps</v>
          </cell>
          <cell r="S104">
            <v>2766</v>
          </cell>
          <cell r="T104">
            <v>145</v>
          </cell>
          <cell r="U104">
            <v>5</v>
          </cell>
          <cell r="V104">
            <v>0</v>
          </cell>
          <cell r="W104">
            <v>2</v>
          </cell>
          <cell r="X104" t="str">
            <v>DSLAM</v>
          </cell>
        </row>
        <row r="105">
          <cell r="A105">
            <v>102</v>
          </cell>
          <cell r="B105" t="str">
            <v>WHTC</v>
          </cell>
          <cell r="C105" t="str">
            <v>Hùng Vương</v>
          </cell>
          <cell r="D105" t="str">
            <v>Hùng Vương</v>
          </cell>
          <cell r="E105" t="str">
            <v>Cư Xá Đô Thành</v>
          </cell>
          <cell r="F105" t="str">
            <v>CDT</v>
          </cell>
          <cell r="G105" t="str">
            <v>DSLAM</v>
          </cell>
          <cell r="H105">
            <v>864</v>
          </cell>
          <cell r="I105">
            <v>48</v>
          </cell>
          <cell r="J105" t="str">
            <v>1 STM-1</v>
          </cell>
          <cell r="K105">
            <v>744</v>
          </cell>
          <cell r="L105">
            <v>48</v>
          </cell>
          <cell r="M105">
            <v>0</v>
          </cell>
          <cell r="N105">
            <v>1968</v>
          </cell>
          <cell r="O105">
            <v>96</v>
          </cell>
          <cell r="P105" t="str">
            <v>102 Mbps</v>
          </cell>
          <cell r="Q105">
            <v>101836.8</v>
          </cell>
          <cell r="R105" t="str">
            <v>0 Mbps</v>
          </cell>
          <cell r="S105">
            <v>2856</v>
          </cell>
          <cell r="T105">
            <v>150</v>
          </cell>
          <cell r="U105">
            <v>5</v>
          </cell>
          <cell r="V105">
            <v>0</v>
          </cell>
          <cell r="W105">
            <v>2</v>
          </cell>
          <cell r="X105" t="str">
            <v>DSLAM</v>
          </cell>
        </row>
        <row r="106">
          <cell r="A106">
            <v>103</v>
          </cell>
          <cell r="B106" t="str">
            <v>WHTC</v>
          </cell>
          <cell r="C106" t="str">
            <v>Lê Quang Định XM</v>
          </cell>
          <cell r="D106" t="str">
            <v>Lê Quang Định</v>
          </cell>
          <cell r="E106" t="str">
            <v>Lê Quang Định</v>
          </cell>
          <cell r="F106" t="str">
            <v>LQD</v>
          </cell>
          <cell r="G106" t="str">
            <v>HUB</v>
          </cell>
          <cell r="H106">
            <v>816</v>
          </cell>
          <cell r="I106">
            <v>48</v>
          </cell>
          <cell r="J106" t="str">
            <v>1 STM-4</v>
          </cell>
          <cell r="K106">
            <v>456</v>
          </cell>
          <cell r="L106">
            <v>24</v>
          </cell>
          <cell r="M106">
            <v>291225.60000000003</v>
          </cell>
          <cell r="N106">
            <v>2664</v>
          </cell>
          <cell r="O106">
            <v>144</v>
          </cell>
          <cell r="P106" t="str">
            <v>152 Mbps</v>
          </cell>
          <cell r="Q106">
            <v>151526.39999999999</v>
          </cell>
          <cell r="R106" t="str">
            <v>0 Mbps</v>
          </cell>
          <cell r="S106">
            <v>3138</v>
          </cell>
          <cell r="T106">
            <v>165</v>
          </cell>
          <cell r="U106">
            <v>1</v>
          </cell>
          <cell r="V106">
            <v>1</v>
          </cell>
          <cell r="W106">
            <v>1</v>
          </cell>
          <cell r="X106" t="str">
            <v>HUB</v>
          </cell>
        </row>
        <row r="107">
          <cell r="A107">
            <v>104</v>
          </cell>
          <cell r="B107" t="str">
            <v>WHTC</v>
          </cell>
          <cell r="C107" t="str">
            <v>Lê Quang Định XM</v>
          </cell>
          <cell r="D107" t="str">
            <v>Lê Quang Định</v>
          </cell>
          <cell r="E107" t="str">
            <v>An Hội</v>
          </cell>
          <cell r="F107" t="str">
            <v>AHO</v>
          </cell>
          <cell r="G107" t="str">
            <v>DSLAM</v>
          </cell>
          <cell r="H107">
            <v>168</v>
          </cell>
          <cell r="I107">
            <v>24</v>
          </cell>
          <cell r="J107" t="str">
            <v>1 STM-1</v>
          </cell>
          <cell r="K107">
            <v>792</v>
          </cell>
          <cell r="L107">
            <v>48</v>
          </cell>
          <cell r="M107">
            <v>0</v>
          </cell>
          <cell r="N107">
            <v>0</v>
          </cell>
          <cell r="O107">
            <v>0</v>
          </cell>
          <cell r="P107" t="str">
            <v>0 Mbps</v>
          </cell>
          <cell r="Q107">
            <v>0</v>
          </cell>
          <cell r="R107" t="str">
            <v>0 Mbps</v>
          </cell>
          <cell r="S107">
            <v>760</v>
          </cell>
          <cell r="T107">
            <v>39</v>
          </cell>
          <cell r="U107">
            <v>5</v>
          </cell>
          <cell r="V107">
            <v>0</v>
          </cell>
          <cell r="W107">
            <v>0</v>
          </cell>
          <cell r="X107" t="str">
            <v>DSLAM</v>
          </cell>
        </row>
        <row r="108">
          <cell r="A108">
            <v>105</v>
          </cell>
          <cell r="B108" t="str">
            <v>WHTC</v>
          </cell>
          <cell r="C108" t="str">
            <v>Lê Quang Định XM</v>
          </cell>
          <cell r="D108" t="str">
            <v>Lê Quang Định</v>
          </cell>
          <cell r="E108" t="str">
            <v>An Nhơn</v>
          </cell>
          <cell r="F108" t="str">
            <v>ANH</v>
          </cell>
          <cell r="G108" t="str">
            <v>DSLAM</v>
          </cell>
          <cell r="H108">
            <v>288</v>
          </cell>
          <cell r="I108">
            <v>24</v>
          </cell>
          <cell r="J108" t="str">
            <v>1 STM-1</v>
          </cell>
          <cell r="K108">
            <v>1224</v>
          </cell>
          <cell r="L108">
            <v>72</v>
          </cell>
          <cell r="M108">
            <v>0</v>
          </cell>
          <cell r="N108">
            <v>0</v>
          </cell>
          <cell r="O108">
            <v>0</v>
          </cell>
          <cell r="P108" t="str">
            <v>0 Mbps</v>
          </cell>
          <cell r="Q108">
            <v>0</v>
          </cell>
          <cell r="R108" t="str">
            <v>0 Mbps</v>
          </cell>
          <cell r="S108">
            <v>1197</v>
          </cell>
          <cell r="T108">
            <v>62</v>
          </cell>
          <cell r="U108">
            <v>5</v>
          </cell>
          <cell r="V108">
            <v>0</v>
          </cell>
          <cell r="W108">
            <v>0</v>
          </cell>
          <cell r="X108" t="str">
            <v>DSLAM</v>
          </cell>
        </row>
        <row r="109">
          <cell r="A109">
            <v>106</v>
          </cell>
          <cell r="B109" t="str">
            <v>WHTC</v>
          </cell>
          <cell r="C109" t="str">
            <v>Lê Quang Định XM</v>
          </cell>
          <cell r="D109" t="str">
            <v>Lê Quang Định</v>
          </cell>
          <cell r="E109" t="str">
            <v>Gò Vấp</v>
          </cell>
          <cell r="F109" t="str">
            <v>GVA</v>
          </cell>
          <cell r="G109" t="str">
            <v>DSLAM</v>
          </cell>
          <cell r="H109">
            <v>264</v>
          </cell>
          <cell r="I109">
            <v>24</v>
          </cell>
          <cell r="J109" t="str">
            <v>1 STM-1</v>
          </cell>
          <cell r="K109">
            <v>1032</v>
          </cell>
          <cell r="L109">
            <v>48</v>
          </cell>
          <cell r="M109">
            <v>0</v>
          </cell>
          <cell r="N109">
            <v>0</v>
          </cell>
          <cell r="O109">
            <v>0</v>
          </cell>
          <cell r="P109" t="str">
            <v>0 Mbps</v>
          </cell>
          <cell r="Q109">
            <v>0</v>
          </cell>
          <cell r="R109" t="str">
            <v>0 Mbps</v>
          </cell>
          <cell r="S109">
            <v>1029</v>
          </cell>
          <cell r="T109">
            <v>54</v>
          </cell>
          <cell r="U109">
            <v>5</v>
          </cell>
          <cell r="V109">
            <v>0</v>
          </cell>
          <cell r="W109">
            <v>0</v>
          </cell>
          <cell r="X109" t="str">
            <v>DSLAM</v>
          </cell>
        </row>
        <row r="110">
          <cell r="A110">
            <v>107</v>
          </cell>
          <cell r="B110" t="str">
            <v>WHTC</v>
          </cell>
          <cell r="C110" t="str">
            <v>Lê Quang Định XM</v>
          </cell>
          <cell r="D110" t="str">
            <v>Lê Quang Định</v>
          </cell>
          <cell r="E110" t="str">
            <v>Hạnh Thông Tây</v>
          </cell>
          <cell r="F110" t="str">
            <v>HTT</v>
          </cell>
          <cell r="G110" t="str">
            <v>DSLAM</v>
          </cell>
          <cell r="H110">
            <v>336</v>
          </cell>
          <cell r="I110">
            <v>24</v>
          </cell>
          <cell r="J110" t="str">
            <v>1 STM-1</v>
          </cell>
          <cell r="K110">
            <v>1464</v>
          </cell>
          <cell r="L110">
            <v>72</v>
          </cell>
          <cell r="M110">
            <v>0</v>
          </cell>
          <cell r="N110">
            <v>0</v>
          </cell>
          <cell r="O110">
            <v>0</v>
          </cell>
          <cell r="P110" t="str">
            <v>0 Mbps</v>
          </cell>
          <cell r="Q110">
            <v>0</v>
          </cell>
          <cell r="R110" t="str">
            <v>0 Mbps</v>
          </cell>
          <cell r="S110">
            <v>1428</v>
          </cell>
          <cell r="T110">
            <v>75</v>
          </cell>
          <cell r="U110">
            <v>5</v>
          </cell>
          <cell r="V110">
            <v>0</v>
          </cell>
          <cell r="W110">
            <v>0</v>
          </cell>
          <cell r="X110" t="str">
            <v>DSLAM</v>
          </cell>
        </row>
        <row r="111">
          <cell r="A111">
            <v>108</v>
          </cell>
          <cell r="B111" t="str">
            <v>WHTC</v>
          </cell>
          <cell r="C111" t="str">
            <v>Lê Quang Định XM</v>
          </cell>
          <cell r="D111" t="str">
            <v>Lê Quang Định</v>
          </cell>
          <cell r="E111" t="str">
            <v>Xóm Mới</v>
          </cell>
          <cell r="F111" t="str">
            <v>XMO</v>
          </cell>
          <cell r="G111" t="str">
            <v>DSLAM</v>
          </cell>
          <cell r="H111">
            <v>192</v>
          </cell>
          <cell r="I111">
            <v>24</v>
          </cell>
          <cell r="J111" t="str">
            <v>1 STM-1</v>
          </cell>
          <cell r="K111">
            <v>912</v>
          </cell>
          <cell r="L111">
            <v>48</v>
          </cell>
          <cell r="M111">
            <v>0</v>
          </cell>
          <cell r="N111">
            <v>0</v>
          </cell>
          <cell r="O111">
            <v>0</v>
          </cell>
          <cell r="P111" t="str">
            <v>0 Mbps</v>
          </cell>
          <cell r="Q111">
            <v>0</v>
          </cell>
          <cell r="R111" t="str">
            <v>0 Mbps</v>
          </cell>
          <cell r="S111">
            <v>875</v>
          </cell>
          <cell r="T111">
            <v>46</v>
          </cell>
          <cell r="U111">
            <v>5</v>
          </cell>
          <cell r="V111">
            <v>0</v>
          </cell>
          <cell r="W111">
            <v>0</v>
          </cell>
          <cell r="X111" t="str">
            <v>DSLAM</v>
          </cell>
        </row>
        <row r="112">
          <cell r="A112">
            <v>109</v>
          </cell>
          <cell r="B112" t="str">
            <v>WHTC</v>
          </cell>
          <cell r="C112" t="str">
            <v>Phạm Thế Hiển 1</v>
          </cell>
          <cell r="D112" t="str">
            <v>Phạm Thế Hiển 1</v>
          </cell>
          <cell r="E112" t="str">
            <v>Phạm Thế Hiển 1</v>
          </cell>
          <cell r="F112" t="str">
            <v>PHJ</v>
          </cell>
          <cell r="G112" t="str">
            <v>HUB</v>
          </cell>
          <cell r="H112">
            <v>192</v>
          </cell>
          <cell r="I112">
            <v>24</v>
          </cell>
          <cell r="J112" t="str">
            <v>1 STM-1</v>
          </cell>
          <cell r="K112">
            <v>120</v>
          </cell>
          <cell r="L112">
            <v>0</v>
          </cell>
          <cell r="M112">
            <v>62591.999999999993</v>
          </cell>
          <cell r="N112">
            <v>648</v>
          </cell>
          <cell r="O112">
            <v>48</v>
          </cell>
          <cell r="P112" t="str">
            <v>75 Mbps</v>
          </cell>
          <cell r="Q112">
            <v>74112</v>
          </cell>
          <cell r="R112" t="str">
            <v>39 Mbps</v>
          </cell>
          <cell r="S112">
            <v>760</v>
          </cell>
          <cell r="T112">
            <v>39</v>
          </cell>
          <cell r="U112">
            <v>2</v>
          </cell>
          <cell r="V112">
            <v>1</v>
          </cell>
          <cell r="W112">
            <v>1</v>
          </cell>
          <cell r="X112" t="str">
            <v>DSLAM</v>
          </cell>
        </row>
        <row r="113">
          <cell r="A113">
            <v>110</v>
          </cell>
          <cell r="B113" t="str">
            <v>WHTC</v>
          </cell>
          <cell r="C113" t="str">
            <v>Phạm Thế Hiển 1</v>
          </cell>
          <cell r="D113" t="str">
            <v>Phạm Thế Hiển 1</v>
          </cell>
          <cell r="E113" t="str">
            <v>Cần Giuộc</v>
          </cell>
          <cell r="F113" t="str">
            <v>CGC</v>
          </cell>
          <cell r="G113" t="str">
            <v>DSLAM</v>
          </cell>
          <cell r="H113">
            <v>120</v>
          </cell>
          <cell r="I113">
            <v>24</v>
          </cell>
          <cell r="J113" t="str">
            <v>4 E1</v>
          </cell>
          <cell r="K113">
            <v>0</v>
          </cell>
          <cell r="L113">
            <v>0</v>
          </cell>
          <cell r="M113">
            <v>0</v>
          </cell>
          <cell r="N113">
            <v>624</v>
          </cell>
          <cell r="O113">
            <v>24</v>
          </cell>
          <cell r="P113" t="str">
            <v>39 Mbps</v>
          </cell>
          <cell r="Q113">
            <v>38553.599999999999</v>
          </cell>
          <cell r="R113" t="str">
            <v>0 Mbps</v>
          </cell>
          <cell r="S113">
            <v>578</v>
          </cell>
          <cell r="T113">
            <v>30</v>
          </cell>
          <cell r="U113">
            <v>6</v>
          </cell>
          <cell r="V113">
            <v>0</v>
          </cell>
          <cell r="W113">
            <v>2</v>
          </cell>
          <cell r="X113" t="str">
            <v>DSLAM</v>
          </cell>
        </row>
        <row r="114">
          <cell r="A114">
            <v>111</v>
          </cell>
          <cell r="B114" t="str">
            <v>WHTC</v>
          </cell>
          <cell r="C114" t="str">
            <v>Phạm Thế Hiển 1</v>
          </cell>
          <cell r="D114" t="str">
            <v>Phạm Thế Hiển 1</v>
          </cell>
          <cell r="E114" t="str">
            <v>Phạm Thế Hiển 2</v>
          </cell>
          <cell r="F114" t="str">
            <v>PHW</v>
          </cell>
          <cell r="G114" t="str">
            <v>DSLAM</v>
          </cell>
          <cell r="H114">
            <v>288</v>
          </cell>
          <cell r="I114">
            <v>24</v>
          </cell>
          <cell r="J114" t="str">
            <v>1 STM-1</v>
          </cell>
          <cell r="K114">
            <v>1152</v>
          </cell>
          <cell r="L114">
            <v>72</v>
          </cell>
          <cell r="M114">
            <v>0</v>
          </cell>
          <cell r="N114">
            <v>0</v>
          </cell>
          <cell r="O114">
            <v>0</v>
          </cell>
          <cell r="P114" t="str">
            <v>0 Mbps</v>
          </cell>
          <cell r="Q114">
            <v>0</v>
          </cell>
          <cell r="R114" t="str">
            <v>0 Mbps</v>
          </cell>
          <cell r="S114">
            <v>1133</v>
          </cell>
          <cell r="T114">
            <v>59</v>
          </cell>
          <cell r="U114">
            <v>5</v>
          </cell>
          <cell r="V114">
            <v>0</v>
          </cell>
          <cell r="W114">
            <v>0</v>
          </cell>
          <cell r="X114" t="str">
            <v>DSLAM</v>
          </cell>
        </row>
        <row r="115">
          <cell r="A115">
            <v>112</v>
          </cell>
          <cell r="B115" t="str">
            <v>WHTC</v>
          </cell>
          <cell r="C115" t="str">
            <v>Quang Trung</v>
          </cell>
          <cell r="D115" t="str">
            <v>Quang Trung</v>
          </cell>
          <cell r="E115" t="str">
            <v>Quang Trung</v>
          </cell>
          <cell r="F115" t="str">
            <v>QTR</v>
          </cell>
          <cell r="G115" t="str">
            <v>HUB</v>
          </cell>
          <cell r="H115">
            <v>264</v>
          </cell>
          <cell r="I115">
            <v>24</v>
          </cell>
          <cell r="J115" t="str">
            <v>1 STM-1</v>
          </cell>
          <cell r="K115">
            <v>72</v>
          </cell>
          <cell r="L115">
            <v>0</v>
          </cell>
          <cell r="M115">
            <v>64896</v>
          </cell>
          <cell r="N115">
            <v>936</v>
          </cell>
          <cell r="O115">
            <v>48</v>
          </cell>
          <cell r="P115" t="str">
            <v>201 Mbps</v>
          </cell>
          <cell r="Q115">
            <v>200217.60000000001</v>
          </cell>
          <cell r="R115" t="str">
            <v>145 Mbps</v>
          </cell>
          <cell r="S115">
            <v>1017</v>
          </cell>
          <cell r="T115">
            <v>53</v>
          </cell>
          <cell r="U115">
            <v>2</v>
          </cell>
          <cell r="V115">
            <v>1</v>
          </cell>
          <cell r="W115">
            <v>1</v>
          </cell>
          <cell r="X115" t="str">
            <v>HUB</v>
          </cell>
        </row>
        <row r="116">
          <cell r="A116">
            <v>113</v>
          </cell>
          <cell r="B116" t="str">
            <v>WHTC</v>
          </cell>
          <cell r="C116" t="str">
            <v>Quang Trung</v>
          </cell>
          <cell r="D116" t="str">
            <v>Quang Trung</v>
          </cell>
          <cell r="E116" t="str">
            <v>An Phú Đông</v>
          </cell>
          <cell r="F116" t="str">
            <v>APD</v>
          </cell>
          <cell r="G116" t="str">
            <v>DSLAM</v>
          </cell>
          <cell r="H116">
            <v>24</v>
          </cell>
          <cell r="I116">
            <v>24</v>
          </cell>
          <cell r="J116" t="str">
            <v>4 E1</v>
          </cell>
          <cell r="K116">
            <v>96</v>
          </cell>
          <cell r="L116">
            <v>0</v>
          </cell>
          <cell r="M116">
            <v>0</v>
          </cell>
          <cell r="N116">
            <v>48</v>
          </cell>
          <cell r="O116">
            <v>0</v>
          </cell>
          <cell r="P116" t="str">
            <v>2 Mbps</v>
          </cell>
          <cell r="Q116">
            <v>1228.8</v>
          </cell>
          <cell r="R116" t="str">
            <v>0 Mbps</v>
          </cell>
          <cell r="S116">
            <v>116</v>
          </cell>
          <cell r="T116">
            <v>6</v>
          </cell>
          <cell r="U116">
            <v>6</v>
          </cell>
          <cell r="V116">
            <v>0</v>
          </cell>
          <cell r="W116">
            <v>2</v>
          </cell>
          <cell r="X116" t="str">
            <v>DSLAM</v>
          </cell>
        </row>
        <row r="117">
          <cell r="A117">
            <v>114</v>
          </cell>
          <cell r="B117" t="str">
            <v>WHTC</v>
          </cell>
          <cell r="C117" t="str">
            <v>Quang Trung</v>
          </cell>
          <cell r="D117" t="str">
            <v>Quang Trung</v>
          </cell>
          <cell r="E117" t="str">
            <v>Bà Điểm</v>
          </cell>
          <cell r="F117" t="str">
            <v>BDM</v>
          </cell>
          <cell r="G117" t="str">
            <v>DSLAM</v>
          </cell>
          <cell r="H117">
            <v>48</v>
          </cell>
          <cell r="I117">
            <v>24</v>
          </cell>
          <cell r="J117" t="str">
            <v>4 E1</v>
          </cell>
          <cell r="K117">
            <v>72</v>
          </cell>
          <cell r="L117">
            <v>0</v>
          </cell>
          <cell r="M117">
            <v>0</v>
          </cell>
          <cell r="N117">
            <v>192</v>
          </cell>
          <cell r="O117">
            <v>0</v>
          </cell>
          <cell r="P117" t="str">
            <v>12 Mbps</v>
          </cell>
          <cell r="Q117">
            <v>11673.6</v>
          </cell>
          <cell r="R117" t="str">
            <v>0 Mbps</v>
          </cell>
          <cell r="S117">
            <v>246</v>
          </cell>
          <cell r="T117">
            <v>12</v>
          </cell>
          <cell r="U117">
            <v>6</v>
          </cell>
          <cell r="V117">
            <v>0</v>
          </cell>
          <cell r="W117">
            <v>2</v>
          </cell>
          <cell r="X117" t="str">
            <v>DSLAM</v>
          </cell>
        </row>
        <row r="118">
          <cell r="A118">
            <v>115</v>
          </cell>
          <cell r="B118" t="str">
            <v>WHTC</v>
          </cell>
          <cell r="C118" t="str">
            <v>Quang Trung</v>
          </cell>
          <cell r="D118" t="str">
            <v>Quang Trung</v>
          </cell>
          <cell r="E118" t="str">
            <v>Bàu Nai</v>
          </cell>
          <cell r="F118" t="str">
            <v>BNA</v>
          </cell>
          <cell r="G118" t="str">
            <v>DSLAM</v>
          </cell>
          <cell r="H118">
            <v>48</v>
          </cell>
          <cell r="I118">
            <v>24</v>
          </cell>
          <cell r="J118" t="str">
            <v>4 E1</v>
          </cell>
          <cell r="K118">
            <v>72</v>
          </cell>
          <cell r="L118">
            <v>0</v>
          </cell>
          <cell r="M118">
            <v>0</v>
          </cell>
          <cell r="N118">
            <v>432</v>
          </cell>
          <cell r="O118">
            <v>24</v>
          </cell>
          <cell r="P118" t="str">
            <v>28 Mbps</v>
          </cell>
          <cell r="Q118">
            <v>27264</v>
          </cell>
          <cell r="R118" t="str">
            <v>0 Mbps</v>
          </cell>
          <cell r="S118">
            <v>438</v>
          </cell>
          <cell r="T118">
            <v>23</v>
          </cell>
          <cell r="U118">
            <v>6</v>
          </cell>
          <cell r="V118">
            <v>0</v>
          </cell>
          <cell r="W118">
            <v>2</v>
          </cell>
          <cell r="X118" t="str">
            <v>DSLAM</v>
          </cell>
        </row>
        <row r="119">
          <cell r="A119">
            <v>116</v>
          </cell>
          <cell r="B119" t="str">
            <v>WHTC</v>
          </cell>
          <cell r="C119" t="str">
            <v>Quang Trung</v>
          </cell>
          <cell r="D119" t="str">
            <v>Quang Trung</v>
          </cell>
          <cell r="E119" t="str">
            <v>Đông Thạnh</v>
          </cell>
          <cell r="F119" t="str">
            <v>DTH</v>
          </cell>
          <cell r="G119" t="str">
            <v>DSLAM</v>
          </cell>
          <cell r="H119">
            <v>24</v>
          </cell>
          <cell r="I119">
            <v>24</v>
          </cell>
          <cell r="J119" t="str">
            <v>4 E1</v>
          </cell>
          <cell r="K119">
            <v>96</v>
          </cell>
          <cell r="L119">
            <v>0</v>
          </cell>
          <cell r="M119">
            <v>0</v>
          </cell>
          <cell r="N119">
            <v>48</v>
          </cell>
          <cell r="O119">
            <v>0</v>
          </cell>
          <cell r="P119" t="str">
            <v>3 Mbps</v>
          </cell>
          <cell r="Q119">
            <v>2611.1999999999998</v>
          </cell>
          <cell r="R119" t="str">
            <v>0 Mbps</v>
          </cell>
          <cell r="S119">
            <v>133</v>
          </cell>
          <cell r="T119">
            <v>7</v>
          </cell>
          <cell r="U119">
            <v>6</v>
          </cell>
          <cell r="V119">
            <v>0</v>
          </cell>
          <cell r="W119">
            <v>2</v>
          </cell>
          <cell r="X119" t="str">
            <v>DSLAM</v>
          </cell>
        </row>
        <row r="120">
          <cell r="A120">
            <v>117</v>
          </cell>
          <cell r="B120" t="str">
            <v>WHTC</v>
          </cell>
          <cell r="C120" t="str">
            <v>Quang Trung</v>
          </cell>
          <cell r="D120" t="str">
            <v>Quang Trung</v>
          </cell>
          <cell r="E120" t="str">
            <v>Hốc Môn</v>
          </cell>
          <cell r="F120" t="str">
            <v>HMO</v>
          </cell>
          <cell r="G120" t="str">
            <v>DSLAM</v>
          </cell>
          <cell r="H120">
            <v>120</v>
          </cell>
          <cell r="I120">
            <v>24</v>
          </cell>
          <cell r="J120" t="str">
            <v>4 E1</v>
          </cell>
          <cell r="K120">
            <v>0</v>
          </cell>
          <cell r="L120">
            <v>0</v>
          </cell>
          <cell r="M120">
            <v>0</v>
          </cell>
          <cell r="N120">
            <v>696</v>
          </cell>
          <cell r="O120">
            <v>24</v>
          </cell>
          <cell r="P120" t="str">
            <v>45 Mbps</v>
          </cell>
          <cell r="Q120">
            <v>44467.199999999997</v>
          </cell>
          <cell r="R120" t="str">
            <v>0 Mbps</v>
          </cell>
          <cell r="S120">
            <v>651</v>
          </cell>
          <cell r="T120">
            <v>34</v>
          </cell>
          <cell r="U120">
            <v>6</v>
          </cell>
          <cell r="V120">
            <v>0</v>
          </cell>
          <cell r="W120">
            <v>2</v>
          </cell>
          <cell r="X120" t="str">
            <v>DSLAM</v>
          </cell>
        </row>
        <row r="121">
          <cell r="A121">
            <v>118</v>
          </cell>
          <cell r="B121" t="str">
            <v>WHTC</v>
          </cell>
          <cell r="C121" t="str">
            <v>Quang Trung</v>
          </cell>
          <cell r="D121" t="str">
            <v>Quang Trung</v>
          </cell>
          <cell r="E121" t="str">
            <v>Nhị Bình</v>
          </cell>
          <cell r="F121" t="str">
            <v>NBI</v>
          </cell>
          <cell r="G121" t="str">
            <v>DSLAM</v>
          </cell>
          <cell r="H121">
            <v>24</v>
          </cell>
          <cell r="I121">
            <v>24</v>
          </cell>
          <cell r="J121" t="str">
            <v>4 E1</v>
          </cell>
          <cell r="K121">
            <v>72</v>
          </cell>
          <cell r="L121">
            <v>0</v>
          </cell>
          <cell r="M121">
            <v>0</v>
          </cell>
          <cell r="N121">
            <v>0</v>
          </cell>
          <cell r="O121">
            <v>0</v>
          </cell>
          <cell r="P121" t="str">
            <v>0 Mbps</v>
          </cell>
          <cell r="Q121">
            <v>0</v>
          </cell>
          <cell r="R121" t="str">
            <v>0 Mbps</v>
          </cell>
          <cell r="S121">
            <v>68</v>
          </cell>
          <cell r="T121">
            <v>3</v>
          </cell>
          <cell r="U121">
            <v>6</v>
          </cell>
          <cell r="V121">
            <v>0</v>
          </cell>
          <cell r="W121">
            <v>0</v>
          </cell>
          <cell r="X121" t="str">
            <v>DSLAM</v>
          </cell>
        </row>
        <row r="122">
          <cell r="A122">
            <v>119</v>
          </cell>
          <cell r="B122" t="str">
            <v>WHTC</v>
          </cell>
          <cell r="C122" t="str">
            <v>Quang Trung</v>
          </cell>
          <cell r="D122" t="str">
            <v>Quang Trung</v>
          </cell>
          <cell r="E122" t="str">
            <v>Tân Thới Hiệp</v>
          </cell>
          <cell r="F122" t="str">
            <v>THP</v>
          </cell>
          <cell r="G122" t="str">
            <v>DSLAM</v>
          </cell>
          <cell r="H122">
            <v>144</v>
          </cell>
          <cell r="I122">
            <v>24</v>
          </cell>
          <cell r="J122" t="str">
            <v>1 STM-1</v>
          </cell>
          <cell r="K122">
            <v>768</v>
          </cell>
          <cell r="L122">
            <v>24</v>
          </cell>
          <cell r="M122">
            <v>0</v>
          </cell>
          <cell r="N122">
            <v>0</v>
          </cell>
          <cell r="O122">
            <v>0</v>
          </cell>
          <cell r="P122" t="str">
            <v>0 Mbps</v>
          </cell>
          <cell r="Q122">
            <v>0</v>
          </cell>
          <cell r="R122" t="str">
            <v>0 Mbps</v>
          </cell>
          <cell r="S122">
            <v>722</v>
          </cell>
          <cell r="T122">
            <v>37</v>
          </cell>
          <cell r="U122">
            <v>5</v>
          </cell>
          <cell r="V122">
            <v>0</v>
          </cell>
          <cell r="W122">
            <v>0</v>
          </cell>
          <cell r="X122" t="str">
            <v>DSLAM</v>
          </cell>
        </row>
        <row r="123">
          <cell r="A123">
            <v>120</v>
          </cell>
          <cell r="B123" t="str">
            <v>WHTC</v>
          </cell>
          <cell r="C123" t="str">
            <v>Quang Trung</v>
          </cell>
          <cell r="D123" t="str">
            <v>Quang Trung</v>
          </cell>
          <cell r="E123" t="str">
            <v>Tân Thới Nhì</v>
          </cell>
          <cell r="F123" t="str">
            <v>TTN</v>
          </cell>
          <cell r="G123" t="str">
            <v>DSLAM</v>
          </cell>
          <cell r="H123">
            <v>24</v>
          </cell>
          <cell r="I123">
            <v>24</v>
          </cell>
          <cell r="J123" t="str">
            <v>4 E1</v>
          </cell>
          <cell r="K123">
            <v>96</v>
          </cell>
          <cell r="L123">
            <v>0</v>
          </cell>
          <cell r="M123">
            <v>0</v>
          </cell>
          <cell r="N123">
            <v>96</v>
          </cell>
          <cell r="O123">
            <v>0</v>
          </cell>
          <cell r="P123" t="str">
            <v>5 Mbps</v>
          </cell>
          <cell r="Q123">
            <v>4608</v>
          </cell>
          <cell r="R123" t="str">
            <v>0 Mbps</v>
          </cell>
          <cell r="S123">
            <v>158</v>
          </cell>
          <cell r="T123">
            <v>8</v>
          </cell>
          <cell r="U123">
            <v>6</v>
          </cell>
          <cell r="V123">
            <v>0</v>
          </cell>
          <cell r="W123">
            <v>2</v>
          </cell>
          <cell r="X123" t="str">
            <v>DSLAM</v>
          </cell>
        </row>
        <row r="124">
          <cell r="A124">
            <v>121</v>
          </cell>
          <cell r="B124" t="str">
            <v>WHTC</v>
          </cell>
          <cell r="C124" t="str">
            <v>Quang Trung</v>
          </cell>
          <cell r="D124" t="str">
            <v>Quang Trung</v>
          </cell>
          <cell r="E124" t="str">
            <v>Thạnh Lộc</v>
          </cell>
          <cell r="F124" t="str">
            <v>TLC</v>
          </cell>
          <cell r="G124" t="str">
            <v>DSLAM</v>
          </cell>
          <cell r="H124">
            <v>48</v>
          </cell>
          <cell r="I124">
            <v>24</v>
          </cell>
          <cell r="J124" t="str">
            <v>4 E1</v>
          </cell>
          <cell r="K124">
            <v>72</v>
          </cell>
          <cell r="L124">
            <v>0</v>
          </cell>
          <cell r="M124">
            <v>0</v>
          </cell>
          <cell r="N124">
            <v>216</v>
          </cell>
          <cell r="O124">
            <v>0</v>
          </cell>
          <cell r="P124" t="str">
            <v>13 Mbps</v>
          </cell>
          <cell r="Q124">
            <v>12672</v>
          </cell>
          <cell r="R124" t="str">
            <v>0 Mbps</v>
          </cell>
          <cell r="S124">
            <v>258</v>
          </cell>
          <cell r="T124">
            <v>13</v>
          </cell>
          <cell r="U124">
            <v>6</v>
          </cell>
          <cell r="V124">
            <v>0</v>
          </cell>
          <cell r="W124">
            <v>2</v>
          </cell>
          <cell r="X124" t="str">
            <v>DSLAM</v>
          </cell>
        </row>
        <row r="125">
          <cell r="A125">
            <v>122</v>
          </cell>
          <cell r="B125" t="str">
            <v>WHTC</v>
          </cell>
          <cell r="C125" t="str">
            <v>Quang Trung</v>
          </cell>
          <cell r="D125" t="str">
            <v>Quang Trung</v>
          </cell>
          <cell r="E125" t="str">
            <v>Trung Chánh</v>
          </cell>
          <cell r="F125" t="str">
            <v>TCH</v>
          </cell>
          <cell r="G125" t="str">
            <v>DSLAM</v>
          </cell>
          <cell r="H125">
            <v>72</v>
          </cell>
          <cell r="I125">
            <v>24</v>
          </cell>
          <cell r="J125" t="str">
            <v>4 E1</v>
          </cell>
          <cell r="K125">
            <v>48</v>
          </cell>
          <cell r="L125">
            <v>0</v>
          </cell>
          <cell r="M125">
            <v>0</v>
          </cell>
          <cell r="N125">
            <v>240</v>
          </cell>
          <cell r="O125">
            <v>0</v>
          </cell>
          <cell r="P125" t="str">
            <v>15 Mbps</v>
          </cell>
          <cell r="Q125">
            <v>14745.599999999999</v>
          </cell>
          <cell r="R125" t="str">
            <v>0 Mbps</v>
          </cell>
          <cell r="S125">
            <v>284</v>
          </cell>
          <cell r="T125">
            <v>14</v>
          </cell>
          <cell r="U125">
            <v>6</v>
          </cell>
          <cell r="V125">
            <v>0</v>
          </cell>
          <cell r="W125">
            <v>2</v>
          </cell>
          <cell r="X125" t="str">
            <v>DSLAM</v>
          </cell>
        </row>
        <row r="126">
          <cell r="A126">
            <v>123</v>
          </cell>
          <cell r="B126" t="str">
            <v>WHTC</v>
          </cell>
          <cell r="C126" t="str">
            <v>Quang Trung</v>
          </cell>
          <cell r="D126" t="str">
            <v>Quang Trung</v>
          </cell>
          <cell r="E126" t="str">
            <v>Xuân Thới Thượng</v>
          </cell>
          <cell r="F126" t="str">
            <v>XTT</v>
          </cell>
          <cell r="G126" t="str">
            <v>DSLAM</v>
          </cell>
          <cell r="H126">
            <v>48</v>
          </cell>
          <cell r="I126">
            <v>24</v>
          </cell>
          <cell r="J126" t="str">
            <v>4 E1</v>
          </cell>
          <cell r="K126">
            <v>72</v>
          </cell>
          <cell r="L126">
            <v>0</v>
          </cell>
          <cell r="M126">
            <v>0</v>
          </cell>
          <cell r="N126">
            <v>408</v>
          </cell>
          <cell r="O126">
            <v>24</v>
          </cell>
          <cell r="P126" t="str">
            <v>26 Mbps</v>
          </cell>
          <cell r="Q126">
            <v>25497.599999999999</v>
          </cell>
          <cell r="R126" t="str">
            <v>0 Mbps</v>
          </cell>
          <cell r="S126">
            <v>417</v>
          </cell>
          <cell r="T126">
            <v>21</v>
          </cell>
          <cell r="U126">
            <v>6</v>
          </cell>
          <cell r="V126">
            <v>0</v>
          </cell>
          <cell r="W126">
            <v>2</v>
          </cell>
          <cell r="X126" t="str">
            <v>DSLAM</v>
          </cell>
        </row>
        <row r="127">
          <cell r="A127">
            <v>124</v>
          </cell>
          <cell r="B127" t="str">
            <v>WHTC</v>
          </cell>
          <cell r="C127" t="str">
            <v>Tân Bình</v>
          </cell>
          <cell r="D127" t="str">
            <v>Tân Bình</v>
          </cell>
          <cell r="E127" t="str">
            <v>Tân Bình</v>
          </cell>
          <cell r="F127" t="str">
            <v>TBI</v>
          </cell>
          <cell r="G127" t="str">
            <v>HUB</v>
          </cell>
          <cell r="H127">
            <v>1128</v>
          </cell>
          <cell r="I127">
            <v>48</v>
          </cell>
          <cell r="J127" t="str">
            <v>1 STM-4</v>
          </cell>
          <cell r="K127">
            <v>96</v>
          </cell>
          <cell r="L127">
            <v>24</v>
          </cell>
          <cell r="M127">
            <v>342758.39999999997</v>
          </cell>
          <cell r="N127">
            <v>3432</v>
          </cell>
          <cell r="O127">
            <v>192</v>
          </cell>
          <cell r="P127" t="str">
            <v>539 Mbps</v>
          </cell>
          <cell r="Q127">
            <v>538368</v>
          </cell>
          <cell r="R127" t="str">
            <v>336 Mbps</v>
          </cell>
          <cell r="S127">
            <v>3721</v>
          </cell>
          <cell r="T127">
            <v>195</v>
          </cell>
          <cell r="U127">
            <v>1</v>
          </cell>
          <cell r="V127">
            <v>1</v>
          </cell>
          <cell r="W127">
            <v>1</v>
          </cell>
          <cell r="X127" t="str">
            <v>HUB</v>
          </cell>
        </row>
        <row r="128">
          <cell r="A128">
            <v>125</v>
          </cell>
          <cell r="B128" t="str">
            <v>WHTC</v>
          </cell>
          <cell r="C128" t="str">
            <v>Tân Bình</v>
          </cell>
          <cell r="D128" t="str">
            <v>Tân Bình</v>
          </cell>
          <cell r="E128" t="str">
            <v>Âu Cơ</v>
          </cell>
          <cell r="F128" t="str">
            <v>ACO</v>
          </cell>
          <cell r="G128" t="str">
            <v>DSLAM</v>
          </cell>
          <cell r="H128">
            <v>528</v>
          </cell>
          <cell r="I128">
            <v>24</v>
          </cell>
          <cell r="J128" t="str">
            <v>1 STM-1</v>
          </cell>
          <cell r="K128">
            <v>1080</v>
          </cell>
          <cell r="L128">
            <v>72</v>
          </cell>
          <cell r="M128">
            <v>0</v>
          </cell>
          <cell r="N128">
            <v>1032</v>
          </cell>
          <cell r="O128">
            <v>48</v>
          </cell>
          <cell r="P128" t="str">
            <v>42 Mbps</v>
          </cell>
          <cell r="Q128">
            <v>41472</v>
          </cell>
          <cell r="R128" t="str">
            <v>0 Mbps</v>
          </cell>
          <cell r="S128">
            <v>2109</v>
          </cell>
          <cell r="T128">
            <v>111</v>
          </cell>
          <cell r="U128">
            <v>5</v>
          </cell>
          <cell r="V128">
            <v>0</v>
          </cell>
          <cell r="W128">
            <v>2</v>
          </cell>
          <cell r="X128" t="str">
            <v>DSLAM</v>
          </cell>
        </row>
        <row r="129">
          <cell r="A129">
            <v>126</v>
          </cell>
          <cell r="B129" t="str">
            <v>WHTC</v>
          </cell>
          <cell r="C129" t="str">
            <v>Tân Bình</v>
          </cell>
          <cell r="D129" t="str">
            <v>Tân Bình</v>
          </cell>
          <cell r="E129" t="str">
            <v>Bảy Hiền</v>
          </cell>
          <cell r="F129" t="str">
            <v>BHI</v>
          </cell>
          <cell r="G129" t="str">
            <v>DSLAM</v>
          </cell>
          <cell r="H129">
            <v>264</v>
          </cell>
          <cell r="I129">
            <v>24</v>
          </cell>
          <cell r="J129" t="str">
            <v>1 STM-1</v>
          </cell>
          <cell r="K129">
            <v>1080</v>
          </cell>
          <cell r="L129">
            <v>48</v>
          </cell>
          <cell r="M129">
            <v>0</v>
          </cell>
          <cell r="N129">
            <v>0</v>
          </cell>
          <cell r="O129">
            <v>0</v>
          </cell>
          <cell r="P129" t="str">
            <v>0 Mbps</v>
          </cell>
          <cell r="Q129">
            <v>0</v>
          </cell>
          <cell r="R129" t="str">
            <v>0 Mbps</v>
          </cell>
          <cell r="S129">
            <v>1068</v>
          </cell>
          <cell r="T129">
            <v>56</v>
          </cell>
          <cell r="U129">
            <v>5</v>
          </cell>
          <cell r="V129">
            <v>0</v>
          </cell>
          <cell r="W129">
            <v>0</v>
          </cell>
          <cell r="X129" t="str">
            <v>DSLAM</v>
          </cell>
        </row>
        <row r="130">
          <cell r="A130">
            <v>127</v>
          </cell>
          <cell r="B130" t="str">
            <v>WHTC</v>
          </cell>
          <cell r="C130" t="str">
            <v>Tân Bình</v>
          </cell>
          <cell r="D130" t="str">
            <v>Tân Bình</v>
          </cell>
          <cell r="E130" t="str">
            <v>Kỳ Hòa</v>
          </cell>
          <cell r="F130" t="str">
            <v>KHO</v>
          </cell>
          <cell r="G130" t="str">
            <v>DSLAM</v>
          </cell>
          <cell r="H130">
            <v>1176</v>
          </cell>
          <cell r="I130">
            <v>48</v>
          </cell>
          <cell r="J130" t="str">
            <v>1 STM-1</v>
          </cell>
          <cell r="K130">
            <v>432</v>
          </cell>
          <cell r="L130">
            <v>48</v>
          </cell>
          <cell r="M130">
            <v>0</v>
          </cell>
          <cell r="N130">
            <v>4032</v>
          </cell>
          <cell r="O130">
            <v>216</v>
          </cell>
          <cell r="P130" t="str">
            <v>235 Mbps</v>
          </cell>
          <cell r="Q130">
            <v>234854.39999999999</v>
          </cell>
          <cell r="R130" t="str">
            <v>0 Mbps</v>
          </cell>
          <cell r="S130">
            <v>4502</v>
          </cell>
          <cell r="T130">
            <v>236</v>
          </cell>
          <cell r="U130">
            <v>5</v>
          </cell>
          <cell r="V130">
            <v>0</v>
          </cell>
          <cell r="W130">
            <v>2</v>
          </cell>
          <cell r="X130" t="str">
            <v>DSLAM</v>
          </cell>
        </row>
        <row r="131">
          <cell r="A131">
            <v>128</v>
          </cell>
          <cell r="B131" t="str">
            <v>WHTC</v>
          </cell>
          <cell r="C131" t="str">
            <v>Tân Bình</v>
          </cell>
          <cell r="D131" t="str">
            <v>Tân Bình</v>
          </cell>
          <cell r="E131" t="str">
            <v>Lạc Long Quân</v>
          </cell>
          <cell r="F131" t="str">
            <v>LLQ</v>
          </cell>
          <cell r="G131" t="str">
            <v>DSLAM</v>
          </cell>
          <cell r="H131">
            <v>312</v>
          </cell>
          <cell r="I131">
            <v>24</v>
          </cell>
          <cell r="J131" t="str">
            <v>1 STM-1</v>
          </cell>
          <cell r="K131">
            <v>1128</v>
          </cell>
          <cell r="L131">
            <v>72</v>
          </cell>
          <cell r="M131">
            <v>0</v>
          </cell>
          <cell r="N131">
            <v>0</v>
          </cell>
          <cell r="O131">
            <v>0</v>
          </cell>
          <cell r="P131" t="str">
            <v>0 Mbps</v>
          </cell>
          <cell r="Q131">
            <v>0</v>
          </cell>
          <cell r="R131" t="str">
            <v>0 Mbps</v>
          </cell>
          <cell r="S131">
            <v>1145</v>
          </cell>
          <cell r="T131">
            <v>60</v>
          </cell>
          <cell r="U131">
            <v>5</v>
          </cell>
          <cell r="V131">
            <v>0</v>
          </cell>
          <cell r="W131">
            <v>0</v>
          </cell>
          <cell r="X131" t="str">
            <v>DSLAM</v>
          </cell>
        </row>
        <row r="132">
          <cell r="A132">
            <v>129</v>
          </cell>
          <cell r="B132" t="str">
            <v>WHTC</v>
          </cell>
          <cell r="C132" t="str">
            <v>Tân Bình</v>
          </cell>
          <cell r="D132" t="str">
            <v>Tân Bình</v>
          </cell>
          <cell r="E132" t="str">
            <v>Lê Thị Riêng</v>
          </cell>
          <cell r="F132" t="str">
            <v>LRG</v>
          </cell>
          <cell r="G132" t="str">
            <v>DSLAM</v>
          </cell>
          <cell r="H132">
            <v>576</v>
          </cell>
          <cell r="I132">
            <v>24</v>
          </cell>
          <cell r="J132" t="str">
            <v>1 STM-1</v>
          </cell>
          <cell r="K132">
            <v>1032</v>
          </cell>
          <cell r="L132">
            <v>72</v>
          </cell>
          <cell r="M132">
            <v>0</v>
          </cell>
          <cell r="N132">
            <v>1320</v>
          </cell>
          <cell r="O132">
            <v>72</v>
          </cell>
          <cell r="P132" t="str">
            <v>60 Mbps</v>
          </cell>
          <cell r="Q132">
            <v>59212.799999999996</v>
          </cell>
          <cell r="R132" t="str">
            <v>0 Mbps</v>
          </cell>
          <cell r="S132">
            <v>2329</v>
          </cell>
          <cell r="T132">
            <v>122</v>
          </cell>
          <cell r="U132">
            <v>5</v>
          </cell>
          <cell r="V132">
            <v>0</v>
          </cell>
          <cell r="W132">
            <v>2</v>
          </cell>
          <cell r="X132" t="str">
            <v>DSLAM</v>
          </cell>
        </row>
        <row r="133">
          <cell r="A133">
            <v>130</v>
          </cell>
          <cell r="B133" t="str">
            <v>WHTC</v>
          </cell>
          <cell r="C133" t="str">
            <v>Tân Bình</v>
          </cell>
          <cell r="D133" t="str">
            <v>Tân Bình</v>
          </cell>
          <cell r="E133" t="str">
            <v>Phú Thọ Hòa</v>
          </cell>
          <cell r="F133" t="str">
            <v>PTH</v>
          </cell>
          <cell r="G133" t="str">
            <v>DSLAM</v>
          </cell>
          <cell r="H133">
            <v>264</v>
          </cell>
          <cell r="I133">
            <v>24</v>
          </cell>
          <cell r="J133" t="str">
            <v>1 STM-1</v>
          </cell>
          <cell r="K133">
            <v>1200</v>
          </cell>
          <cell r="L133">
            <v>72</v>
          </cell>
          <cell r="M133">
            <v>0</v>
          </cell>
          <cell r="N133">
            <v>0</v>
          </cell>
          <cell r="O133">
            <v>0</v>
          </cell>
          <cell r="P133" t="str">
            <v>0 Mbps</v>
          </cell>
          <cell r="Q133">
            <v>0</v>
          </cell>
          <cell r="R133" t="str">
            <v>0 Mbps</v>
          </cell>
          <cell r="S133">
            <v>1159</v>
          </cell>
          <cell r="T133">
            <v>60</v>
          </cell>
          <cell r="U133">
            <v>5</v>
          </cell>
          <cell r="V133">
            <v>0</v>
          </cell>
          <cell r="W133">
            <v>0</v>
          </cell>
          <cell r="X133" t="str">
            <v>DSLAM</v>
          </cell>
        </row>
        <row r="134">
          <cell r="A134">
            <v>131</v>
          </cell>
          <cell r="B134" t="str">
            <v>WHTC</v>
          </cell>
          <cell r="C134" t="str">
            <v>Tháp Mười</v>
          </cell>
          <cell r="D134" t="str">
            <v>Tháp Mười</v>
          </cell>
          <cell r="E134" t="str">
            <v>Tháp Mười</v>
          </cell>
          <cell r="F134" t="str">
            <v>TMU</v>
          </cell>
          <cell r="G134" t="str">
            <v>HUB</v>
          </cell>
          <cell r="H134">
            <v>336</v>
          </cell>
          <cell r="I134">
            <v>24</v>
          </cell>
          <cell r="J134" t="str">
            <v>1 STM-1</v>
          </cell>
          <cell r="K134">
            <v>144</v>
          </cell>
          <cell r="L134">
            <v>0</v>
          </cell>
          <cell r="M134">
            <v>275174.40000000002</v>
          </cell>
          <cell r="N134">
            <v>1392</v>
          </cell>
          <cell r="O134">
            <v>96</v>
          </cell>
          <cell r="P134" t="str">
            <v>88 Mbps</v>
          </cell>
          <cell r="Q134">
            <v>87628.800000000003</v>
          </cell>
          <cell r="R134" t="str">
            <v>7 Mbps</v>
          </cell>
          <cell r="S134">
            <v>1480</v>
          </cell>
          <cell r="T134">
            <v>77</v>
          </cell>
          <cell r="U134">
            <v>2</v>
          </cell>
          <cell r="V134">
            <v>1</v>
          </cell>
          <cell r="W134">
            <v>1</v>
          </cell>
          <cell r="X134" t="str">
            <v>HUB</v>
          </cell>
        </row>
        <row r="135">
          <cell r="A135">
            <v>132</v>
          </cell>
          <cell r="B135" t="str">
            <v>WHTC</v>
          </cell>
          <cell r="C135" t="str">
            <v>Tháp Mười</v>
          </cell>
          <cell r="D135" t="str">
            <v>Tháp Mười</v>
          </cell>
          <cell r="E135" t="str">
            <v>Gia Phú</v>
          </cell>
          <cell r="F135" t="str">
            <v>GPH</v>
          </cell>
          <cell r="G135" t="str">
            <v>DSLAM</v>
          </cell>
          <cell r="H135">
            <v>168</v>
          </cell>
          <cell r="I135">
            <v>24</v>
          </cell>
          <cell r="J135" t="str">
            <v>1 STM-1</v>
          </cell>
          <cell r="K135">
            <v>648</v>
          </cell>
          <cell r="L135">
            <v>24</v>
          </cell>
          <cell r="M135">
            <v>0</v>
          </cell>
          <cell r="N135">
            <v>0</v>
          </cell>
          <cell r="O135">
            <v>0</v>
          </cell>
          <cell r="P135" t="str">
            <v>0 Mbps</v>
          </cell>
          <cell r="Q135">
            <v>0</v>
          </cell>
          <cell r="R135" t="str">
            <v>0 Mbps</v>
          </cell>
          <cell r="S135">
            <v>644</v>
          </cell>
          <cell r="T135">
            <v>33</v>
          </cell>
          <cell r="U135">
            <v>5</v>
          </cell>
          <cell r="V135">
            <v>0</v>
          </cell>
          <cell r="W135">
            <v>0</v>
          </cell>
          <cell r="X135" t="str">
            <v>DSLAM</v>
          </cell>
        </row>
        <row r="136">
          <cell r="A136">
            <v>133</v>
          </cell>
          <cell r="B136" t="str">
            <v>WHTC</v>
          </cell>
          <cell r="C136" t="str">
            <v>Tháp Mười</v>
          </cell>
          <cell r="D136" t="str">
            <v>Tháp Mười</v>
          </cell>
          <cell r="E136" t="str">
            <v>Hòa Bình</v>
          </cell>
          <cell r="F136" t="str">
            <v>HBI</v>
          </cell>
          <cell r="G136" t="str">
            <v>DSLAM</v>
          </cell>
          <cell r="H136">
            <v>192</v>
          </cell>
          <cell r="I136">
            <v>24</v>
          </cell>
          <cell r="J136" t="str">
            <v>1 STM-1</v>
          </cell>
          <cell r="K136">
            <v>696</v>
          </cell>
          <cell r="L136">
            <v>24</v>
          </cell>
          <cell r="M136">
            <v>0</v>
          </cell>
          <cell r="N136">
            <v>0</v>
          </cell>
          <cell r="O136">
            <v>0</v>
          </cell>
          <cell r="P136" t="str">
            <v>0 Mbps</v>
          </cell>
          <cell r="Q136">
            <v>0</v>
          </cell>
          <cell r="R136" t="str">
            <v>0 Mbps</v>
          </cell>
          <cell r="S136">
            <v>695</v>
          </cell>
          <cell r="T136">
            <v>36</v>
          </cell>
          <cell r="U136">
            <v>5</v>
          </cell>
          <cell r="V136">
            <v>0</v>
          </cell>
          <cell r="W136">
            <v>0</v>
          </cell>
          <cell r="X136" t="str">
            <v>DSLAM</v>
          </cell>
        </row>
        <row r="137">
          <cell r="A137">
            <v>134</v>
          </cell>
          <cell r="B137" t="str">
            <v>WHTC</v>
          </cell>
          <cell r="C137" t="str">
            <v>Tháp Mười</v>
          </cell>
          <cell r="D137" t="str">
            <v>Tháp Mười</v>
          </cell>
          <cell r="E137" t="str">
            <v>Lãnh Binh Thăng</v>
          </cell>
          <cell r="F137" t="str">
            <v>LBT</v>
          </cell>
          <cell r="G137" t="str">
            <v>DSLAM</v>
          </cell>
          <cell r="H137">
            <v>432</v>
          </cell>
          <cell r="I137">
            <v>24</v>
          </cell>
          <cell r="J137" t="str">
            <v>1 STM-1</v>
          </cell>
          <cell r="K137">
            <v>1176</v>
          </cell>
          <cell r="L137">
            <v>72</v>
          </cell>
          <cell r="M137">
            <v>0</v>
          </cell>
          <cell r="N137">
            <v>504</v>
          </cell>
          <cell r="O137">
            <v>24</v>
          </cell>
          <cell r="P137" t="str">
            <v>7 Mbps</v>
          </cell>
          <cell r="Q137">
            <v>6144</v>
          </cell>
          <cell r="R137" t="str">
            <v>0 Mbps</v>
          </cell>
          <cell r="S137">
            <v>1672</v>
          </cell>
          <cell r="T137">
            <v>88</v>
          </cell>
          <cell r="U137">
            <v>5</v>
          </cell>
          <cell r="V137">
            <v>0</v>
          </cell>
          <cell r="W137">
            <v>2</v>
          </cell>
          <cell r="X137" t="str">
            <v>DSLAM</v>
          </cell>
        </row>
        <row r="138">
          <cell r="A138">
            <v>135</v>
          </cell>
          <cell r="B138" t="str">
            <v>WHTC</v>
          </cell>
          <cell r="C138" t="str">
            <v>Tháp Mười</v>
          </cell>
          <cell r="D138" t="str">
            <v>Tháp Mười</v>
          </cell>
          <cell r="E138" t="str">
            <v>Minh Phụng</v>
          </cell>
          <cell r="F138" t="str">
            <v>MPH</v>
          </cell>
          <cell r="G138" t="str">
            <v>DSLAM</v>
          </cell>
          <cell r="H138">
            <v>456</v>
          </cell>
          <cell r="I138">
            <v>24</v>
          </cell>
          <cell r="J138" t="str">
            <v>1 STM-1</v>
          </cell>
          <cell r="K138">
            <v>1560</v>
          </cell>
          <cell r="L138">
            <v>96</v>
          </cell>
          <cell r="M138">
            <v>0</v>
          </cell>
          <cell r="N138">
            <v>0</v>
          </cell>
          <cell r="O138">
            <v>0</v>
          </cell>
          <cell r="P138" t="str">
            <v>0 Mbps</v>
          </cell>
          <cell r="Q138">
            <v>0</v>
          </cell>
          <cell r="R138" t="str">
            <v>0 Mbps</v>
          </cell>
          <cell r="S138">
            <v>1596</v>
          </cell>
          <cell r="T138">
            <v>83</v>
          </cell>
          <cell r="U138">
            <v>5</v>
          </cell>
          <cell r="V138">
            <v>0</v>
          </cell>
          <cell r="W138">
            <v>0</v>
          </cell>
          <cell r="X138" t="str">
            <v>DSLAM</v>
          </cell>
        </row>
        <row r="139">
          <cell r="A139">
            <v>136</v>
          </cell>
          <cell r="B139" t="str">
            <v>WHTC</v>
          </cell>
          <cell r="C139" t="str">
            <v>Trần Hưng Đạo 1</v>
          </cell>
          <cell r="D139" t="str">
            <v>Trần Hưng Đạo 1</v>
          </cell>
          <cell r="E139" t="str">
            <v>Trần Hưng Đạo 1</v>
          </cell>
          <cell r="F139" t="str">
            <v>TDJ</v>
          </cell>
          <cell r="G139" t="str">
            <v>HUB</v>
          </cell>
          <cell r="H139">
            <v>1176</v>
          </cell>
          <cell r="I139">
            <v>48</v>
          </cell>
          <cell r="J139" t="str">
            <v>1 STM-1</v>
          </cell>
          <cell r="K139">
            <v>0</v>
          </cell>
          <cell r="L139">
            <v>0</v>
          </cell>
          <cell r="M139">
            <v>132439.20000000001</v>
          </cell>
          <cell r="N139">
            <v>3936</v>
          </cell>
          <cell r="O139">
            <v>240</v>
          </cell>
          <cell r="P139" t="str">
            <v>456 Mbps</v>
          </cell>
          <cell r="Q139">
            <v>455990.4</v>
          </cell>
          <cell r="R139" t="str">
            <v>125 Mbps</v>
          </cell>
          <cell r="S139">
            <v>4078</v>
          </cell>
          <cell r="T139">
            <v>214</v>
          </cell>
          <cell r="U139">
            <v>2</v>
          </cell>
          <cell r="V139">
            <v>1</v>
          </cell>
          <cell r="W139">
            <v>1</v>
          </cell>
          <cell r="X139" t="str">
            <v>DSLAM</v>
          </cell>
        </row>
        <row r="140">
          <cell r="A140">
            <v>137</v>
          </cell>
          <cell r="B140" t="str">
            <v>WHTC</v>
          </cell>
          <cell r="C140" t="str">
            <v>Trần Hưng Đạo 1</v>
          </cell>
          <cell r="D140" t="str">
            <v>Trần Hưng Đạo 1</v>
          </cell>
          <cell r="E140" t="str">
            <v>Trần Hưng Đạo 2</v>
          </cell>
          <cell r="F140" t="str">
            <v>TDW</v>
          </cell>
          <cell r="G140" t="str">
            <v>DSLAM</v>
          </cell>
          <cell r="H140">
            <v>912</v>
          </cell>
          <cell r="I140">
            <v>48</v>
          </cell>
          <cell r="J140" t="str">
            <v>1 STM-1</v>
          </cell>
          <cell r="K140">
            <v>696</v>
          </cell>
          <cell r="L140">
            <v>48</v>
          </cell>
          <cell r="M140">
            <v>0</v>
          </cell>
          <cell r="N140">
            <v>2328</v>
          </cell>
          <cell r="O140">
            <v>120</v>
          </cell>
          <cell r="P140" t="str">
            <v>125 Mbps</v>
          </cell>
          <cell r="Q140">
            <v>124646.39999999999</v>
          </cell>
          <cell r="R140" t="str">
            <v>0 Mbps</v>
          </cell>
          <cell r="S140">
            <v>3138</v>
          </cell>
          <cell r="T140">
            <v>165</v>
          </cell>
          <cell r="U140">
            <v>5</v>
          </cell>
          <cell r="V140">
            <v>0</v>
          </cell>
          <cell r="W140">
            <v>2</v>
          </cell>
          <cell r="X140" t="str">
            <v>DSLAM</v>
          </cell>
        </row>
      </sheetData>
      <sheetData sheetId="9" refreshError="1"/>
      <sheetData sheetId="10" refreshError="1"/>
      <sheetData sheetId="11" refreshError="1">
        <row r="6">
          <cell r="A6">
            <v>1</v>
          </cell>
          <cell r="B6">
            <v>1</v>
          </cell>
          <cell r="C6" t="str">
            <v>Bà Huyện Thanh Quan</v>
          </cell>
          <cell r="D6" t="str">
            <v>HUB</v>
          </cell>
          <cell r="E6">
            <v>1536</v>
          </cell>
          <cell r="F6">
            <v>96</v>
          </cell>
          <cell r="H6" t="str">
            <v>767 Mbps</v>
          </cell>
          <cell r="I6" t="str">
            <v>434 Mbps</v>
          </cell>
          <cell r="J6" t="str">
            <v>MR/LM</v>
          </cell>
          <cell r="K6">
            <v>2448</v>
          </cell>
          <cell r="L6">
            <v>144</v>
          </cell>
          <cell r="N6">
            <v>1952</v>
          </cell>
          <cell r="O6">
            <v>102</v>
          </cell>
          <cell r="Q6">
            <v>64</v>
          </cell>
          <cell r="R6">
            <v>4</v>
          </cell>
          <cell r="T6" t="str">
            <v>767 Mbps</v>
          </cell>
          <cell r="U6" t="str">
            <v>434 Mbps</v>
          </cell>
          <cell r="V6">
            <v>7301</v>
          </cell>
          <cell r="W6">
            <v>252</v>
          </cell>
          <cell r="X6">
            <v>516096</v>
          </cell>
          <cell r="Y6">
            <v>108</v>
          </cell>
          <cell r="Z6">
            <v>8.8864204387670096E-3</v>
          </cell>
          <cell r="AA6">
            <v>1.0638297872340425E-2</v>
          </cell>
          <cell r="AB6">
            <v>10368</v>
          </cell>
          <cell r="AC6">
            <v>4778</v>
          </cell>
          <cell r="AD6">
            <v>10368</v>
          </cell>
          <cell r="AE6">
            <v>912</v>
          </cell>
          <cell r="AF6">
            <v>48</v>
          </cell>
          <cell r="AG6">
            <v>432</v>
          </cell>
          <cell r="AH6">
            <v>48</v>
          </cell>
          <cell r="AI6">
            <v>1440</v>
          </cell>
          <cell r="AJ6">
            <v>5712</v>
          </cell>
          <cell r="AK6">
            <v>4656</v>
          </cell>
        </row>
        <row r="7">
          <cell r="A7">
            <v>2</v>
          </cell>
          <cell r="B7" t="str">
            <v>1.1</v>
          </cell>
          <cell r="C7" t="str">
            <v>Trần Quang Diệu</v>
          </cell>
          <cell r="D7" t="str">
            <v>DSLAM</v>
          </cell>
          <cell r="E7">
            <v>2952</v>
          </cell>
          <cell r="F7">
            <v>168</v>
          </cell>
          <cell r="H7" t="str">
            <v>217 Mbps</v>
          </cell>
          <cell r="I7" t="str">
            <v>0 Mbps</v>
          </cell>
          <cell r="J7" t="str">
            <v>MR/LM</v>
          </cell>
          <cell r="K7">
            <v>3816</v>
          </cell>
          <cell r="L7">
            <v>216</v>
          </cell>
          <cell r="N7">
            <v>3036</v>
          </cell>
          <cell r="O7">
            <v>159</v>
          </cell>
          <cell r="Q7">
            <v>123</v>
          </cell>
          <cell r="R7">
            <v>7</v>
          </cell>
          <cell r="T7" t="str">
            <v>217 Mbps</v>
          </cell>
          <cell r="U7" t="str">
            <v>0 Mbps</v>
          </cell>
          <cell r="V7">
            <v>7300</v>
          </cell>
          <cell r="W7">
            <v>63</v>
          </cell>
          <cell r="X7">
            <v>129024</v>
          </cell>
          <cell r="Y7">
            <v>108</v>
          </cell>
          <cell r="Z7">
            <v>1.7078589280755344E-2</v>
          </cell>
          <cell r="AA7">
            <v>1.8617021276595744E-2</v>
          </cell>
          <cell r="AB7">
            <v>2304</v>
          </cell>
          <cell r="AC7">
            <v>1194</v>
          </cell>
          <cell r="AD7">
            <v>1194</v>
          </cell>
          <cell r="AE7">
            <v>864</v>
          </cell>
          <cell r="AF7">
            <v>48</v>
          </cell>
          <cell r="AG7">
            <v>816</v>
          </cell>
          <cell r="AH7">
            <v>48</v>
          </cell>
          <cell r="AI7">
            <v>1776</v>
          </cell>
          <cell r="AJ7">
            <v>1776</v>
          </cell>
          <cell r="AK7">
            <v>-582</v>
          </cell>
        </row>
        <row r="8">
          <cell r="A8">
            <v>3</v>
          </cell>
          <cell r="B8" t="str">
            <v>1.2</v>
          </cell>
          <cell r="C8" t="str">
            <v>Trần Quốc Thảo</v>
          </cell>
          <cell r="D8" t="str">
            <v>DSLAM</v>
          </cell>
          <cell r="E8">
            <v>2760</v>
          </cell>
          <cell r="F8">
            <v>144</v>
          </cell>
          <cell r="H8" t="str">
            <v>196 Mbps</v>
          </cell>
          <cell r="I8" t="str">
            <v>0 Mbps</v>
          </cell>
          <cell r="J8" t="str">
            <v>MR/LM</v>
          </cell>
          <cell r="K8">
            <v>3576</v>
          </cell>
          <cell r="L8">
            <v>192</v>
          </cell>
          <cell r="N8">
            <v>2856</v>
          </cell>
          <cell r="O8">
            <v>150</v>
          </cell>
          <cell r="Q8">
            <v>115</v>
          </cell>
          <cell r="R8">
            <v>6</v>
          </cell>
          <cell r="T8" t="str">
            <v>196 Mbps</v>
          </cell>
          <cell r="U8" t="str">
            <v>0 Mbps</v>
          </cell>
          <cell r="V8">
            <v>7300</v>
          </cell>
          <cell r="W8">
            <v>63</v>
          </cell>
          <cell r="X8">
            <v>129024</v>
          </cell>
          <cell r="Y8">
            <v>108</v>
          </cell>
          <cell r="Z8">
            <v>1.5967786725909469E-2</v>
          </cell>
          <cell r="AA8">
            <v>1.5957446808510637E-2</v>
          </cell>
          <cell r="AB8">
            <v>2304</v>
          </cell>
          <cell r="AC8">
            <v>1194</v>
          </cell>
          <cell r="AD8">
            <v>1194</v>
          </cell>
          <cell r="AE8">
            <v>816</v>
          </cell>
          <cell r="AF8">
            <v>48</v>
          </cell>
          <cell r="AG8">
            <v>768</v>
          </cell>
          <cell r="AH8">
            <v>48</v>
          </cell>
          <cell r="AI8">
            <v>1680</v>
          </cell>
          <cell r="AJ8">
            <v>1680</v>
          </cell>
          <cell r="AK8">
            <v>-486</v>
          </cell>
        </row>
        <row r="9">
          <cell r="A9">
            <v>4</v>
          </cell>
          <cell r="B9" t="str">
            <v>1.3</v>
          </cell>
          <cell r="C9" t="str">
            <v>Tú Xương</v>
          </cell>
          <cell r="D9" t="str">
            <v>DSLAM</v>
          </cell>
          <cell r="E9">
            <v>1272</v>
          </cell>
          <cell r="F9">
            <v>72</v>
          </cell>
          <cell r="H9" t="str">
            <v>22 Mbps</v>
          </cell>
          <cell r="I9" t="str">
            <v>0 Mbps</v>
          </cell>
          <cell r="J9" t="str">
            <v>MR/LM</v>
          </cell>
          <cell r="K9">
            <v>1680</v>
          </cell>
          <cell r="L9">
            <v>96</v>
          </cell>
          <cell r="N9">
            <v>1326</v>
          </cell>
          <cell r="O9">
            <v>69</v>
          </cell>
          <cell r="Q9">
            <v>53</v>
          </cell>
          <cell r="R9">
            <v>3</v>
          </cell>
          <cell r="T9" t="str">
            <v>22 Mbps</v>
          </cell>
          <cell r="U9" t="str">
            <v>0 Mbps</v>
          </cell>
          <cell r="V9">
            <v>7300</v>
          </cell>
          <cell r="W9">
            <v>63</v>
          </cell>
          <cell r="X9">
            <v>129024</v>
          </cell>
          <cell r="Y9">
            <v>108</v>
          </cell>
          <cell r="Z9">
            <v>7.3590669258539292E-3</v>
          </cell>
          <cell r="AA9">
            <v>7.9787234042553185E-3</v>
          </cell>
          <cell r="AB9">
            <v>2304</v>
          </cell>
          <cell r="AC9">
            <v>1194</v>
          </cell>
          <cell r="AD9">
            <v>1194</v>
          </cell>
          <cell r="AE9">
            <v>408</v>
          </cell>
          <cell r="AF9">
            <v>24</v>
          </cell>
          <cell r="AG9">
            <v>360</v>
          </cell>
          <cell r="AH9">
            <v>24</v>
          </cell>
          <cell r="AI9">
            <v>816</v>
          </cell>
          <cell r="AJ9">
            <v>816</v>
          </cell>
          <cell r="AK9">
            <v>378</v>
          </cell>
        </row>
        <row r="10">
          <cell r="A10">
            <v>5</v>
          </cell>
          <cell r="B10" t="str">
            <v>2</v>
          </cell>
          <cell r="C10" t="str">
            <v>Bà Quẹo</v>
          </cell>
          <cell r="D10" t="str">
            <v>HUB</v>
          </cell>
          <cell r="E10">
            <v>4320</v>
          </cell>
          <cell r="F10">
            <v>240</v>
          </cell>
          <cell r="H10" t="str">
            <v>741 Mbps</v>
          </cell>
          <cell r="I10" t="str">
            <v>230 Mbps</v>
          </cell>
          <cell r="J10" t="str">
            <v>MR/LM</v>
          </cell>
          <cell r="K10">
            <v>5400</v>
          </cell>
          <cell r="L10">
            <v>288</v>
          </cell>
          <cell r="N10">
            <v>4302</v>
          </cell>
          <cell r="O10">
            <v>226</v>
          </cell>
          <cell r="Q10">
            <v>180</v>
          </cell>
          <cell r="R10">
            <v>10</v>
          </cell>
          <cell r="T10" t="str">
            <v>741 Mbps</v>
          </cell>
          <cell r="U10" t="str">
            <v>230 Mbps</v>
          </cell>
          <cell r="V10">
            <v>7301</v>
          </cell>
          <cell r="W10">
            <v>252</v>
          </cell>
          <cell r="X10">
            <v>516096</v>
          </cell>
          <cell r="Y10">
            <v>76.8</v>
          </cell>
          <cell r="Z10">
            <v>2.4993057484032213E-2</v>
          </cell>
          <cell r="AA10">
            <v>2.6595744680851064E-2</v>
          </cell>
          <cell r="AB10">
            <v>10368</v>
          </cell>
          <cell r="AC10">
            <v>6720</v>
          </cell>
          <cell r="AD10">
            <v>10368</v>
          </cell>
          <cell r="AE10">
            <v>1080</v>
          </cell>
          <cell r="AF10">
            <v>48</v>
          </cell>
          <cell r="AG10">
            <v>1200</v>
          </cell>
          <cell r="AH10">
            <v>72</v>
          </cell>
          <cell r="AI10">
            <v>2400</v>
          </cell>
          <cell r="AJ10">
            <v>7056</v>
          </cell>
          <cell r="AK10">
            <v>3312</v>
          </cell>
        </row>
        <row r="11">
          <cell r="A11">
            <v>6</v>
          </cell>
          <cell r="B11" t="str">
            <v>2.1</v>
          </cell>
          <cell r="C11" t="str">
            <v>Bàu Cát</v>
          </cell>
          <cell r="D11" t="str">
            <v>DSLAM</v>
          </cell>
          <cell r="E11">
            <v>1896</v>
          </cell>
          <cell r="F11">
            <v>96</v>
          </cell>
          <cell r="H11" t="str">
            <v>19 Mbps</v>
          </cell>
          <cell r="I11" t="str">
            <v>0 Mbps</v>
          </cell>
          <cell r="J11" t="str">
            <v>MR/LM</v>
          </cell>
          <cell r="K11">
            <v>2304</v>
          </cell>
          <cell r="L11">
            <v>120</v>
          </cell>
          <cell r="N11">
            <v>1827</v>
          </cell>
          <cell r="O11">
            <v>96</v>
          </cell>
          <cell r="Q11">
            <v>79</v>
          </cell>
          <cell r="R11">
            <v>4</v>
          </cell>
          <cell r="T11" t="str">
            <v>19 Mbps</v>
          </cell>
          <cell r="U11" t="str">
            <v>0 Mbps</v>
          </cell>
          <cell r="V11">
            <v>7300</v>
          </cell>
          <cell r="W11">
            <v>63</v>
          </cell>
          <cell r="X11">
            <v>129024</v>
          </cell>
          <cell r="Y11">
            <v>76.8</v>
          </cell>
          <cell r="Z11">
            <v>1.0969175229103028E-2</v>
          </cell>
          <cell r="AA11">
            <v>1.0638297872340425E-2</v>
          </cell>
          <cell r="AB11">
            <v>2304</v>
          </cell>
          <cell r="AC11">
            <v>1680</v>
          </cell>
          <cell r="AD11">
            <v>1680</v>
          </cell>
          <cell r="AE11">
            <v>408</v>
          </cell>
          <cell r="AF11">
            <v>24</v>
          </cell>
          <cell r="AG11">
            <v>528</v>
          </cell>
          <cell r="AH11">
            <v>48</v>
          </cell>
          <cell r="AI11">
            <v>1008</v>
          </cell>
          <cell r="AJ11">
            <v>1008</v>
          </cell>
          <cell r="AK11">
            <v>672</v>
          </cell>
        </row>
        <row r="12">
          <cell r="A12">
            <v>7</v>
          </cell>
          <cell r="B12" t="str">
            <v>2.2</v>
          </cell>
          <cell r="C12" t="str">
            <v>Cộng Hòa</v>
          </cell>
          <cell r="D12" t="str">
            <v>DSLAM</v>
          </cell>
          <cell r="E12">
            <v>3816</v>
          </cell>
          <cell r="F12">
            <v>216</v>
          </cell>
          <cell r="H12" t="str">
            <v>188 Mbps</v>
          </cell>
          <cell r="I12" t="str">
            <v>0 Mbps</v>
          </cell>
          <cell r="J12" t="str">
            <v>MR/LM</v>
          </cell>
          <cell r="K12">
            <v>4896</v>
          </cell>
          <cell r="L12">
            <v>264</v>
          </cell>
          <cell r="N12">
            <v>3910</v>
          </cell>
          <cell r="O12">
            <v>205</v>
          </cell>
          <cell r="Q12">
            <v>159</v>
          </cell>
          <cell r="R12">
            <v>9</v>
          </cell>
          <cell r="T12" t="str">
            <v>188 Mbps</v>
          </cell>
          <cell r="U12" t="str">
            <v>0 Mbps</v>
          </cell>
          <cell r="V12">
            <v>7300</v>
          </cell>
          <cell r="W12">
            <v>63</v>
          </cell>
          <cell r="X12">
            <v>129024</v>
          </cell>
          <cell r="Y12">
            <v>76.8</v>
          </cell>
          <cell r="Z12">
            <v>2.2077200777561787E-2</v>
          </cell>
          <cell r="AA12">
            <v>2.3936170212765957E-2</v>
          </cell>
          <cell r="AB12">
            <v>2304</v>
          </cell>
          <cell r="AC12">
            <v>1680</v>
          </cell>
          <cell r="AD12">
            <v>1680</v>
          </cell>
          <cell r="AE12">
            <v>1080</v>
          </cell>
          <cell r="AF12">
            <v>48</v>
          </cell>
          <cell r="AG12">
            <v>1056</v>
          </cell>
          <cell r="AH12">
            <v>72</v>
          </cell>
          <cell r="AI12">
            <v>2256</v>
          </cell>
          <cell r="AJ12">
            <v>2256</v>
          </cell>
          <cell r="AK12">
            <v>-576</v>
          </cell>
        </row>
        <row r="13">
          <cell r="A13">
            <v>8</v>
          </cell>
          <cell r="B13" t="str">
            <v>2.3</v>
          </cell>
          <cell r="C13" t="str">
            <v>Mười Chín Tháng Năm</v>
          </cell>
          <cell r="D13" t="str">
            <v>DSLAM</v>
          </cell>
          <cell r="E13">
            <v>408</v>
          </cell>
          <cell r="F13">
            <v>24</v>
          </cell>
          <cell r="H13" t="str">
            <v>25 Mbps</v>
          </cell>
          <cell r="I13" t="str">
            <v>0 Mbps</v>
          </cell>
          <cell r="J13" t="str">
            <v>MR/LM</v>
          </cell>
          <cell r="K13">
            <v>504</v>
          </cell>
          <cell r="L13">
            <v>48</v>
          </cell>
          <cell r="N13">
            <v>399</v>
          </cell>
          <cell r="O13">
            <v>21</v>
          </cell>
          <cell r="Q13">
            <v>17</v>
          </cell>
          <cell r="R13">
            <v>1</v>
          </cell>
          <cell r="T13" t="str">
            <v>25 Mbps</v>
          </cell>
          <cell r="U13" t="str">
            <v>0 Mbps</v>
          </cell>
          <cell r="V13">
            <v>7300</v>
          </cell>
          <cell r="W13">
            <v>4</v>
          </cell>
          <cell r="X13">
            <v>8192</v>
          </cell>
          <cell r="Y13">
            <v>76.8</v>
          </cell>
          <cell r="Z13">
            <v>2.3604554290474868E-3</v>
          </cell>
          <cell r="AA13">
            <v>2.6595744680851063E-3</v>
          </cell>
          <cell r="AB13">
            <v>2304</v>
          </cell>
          <cell r="AC13">
            <v>106</v>
          </cell>
          <cell r="AD13">
            <v>106</v>
          </cell>
          <cell r="AE13">
            <v>96</v>
          </cell>
          <cell r="AF13">
            <v>24</v>
          </cell>
          <cell r="AG13">
            <v>120</v>
          </cell>
          <cell r="AH13">
            <v>24</v>
          </cell>
          <cell r="AI13">
            <v>264</v>
          </cell>
          <cell r="AJ13">
            <v>264</v>
          </cell>
          <cell r="AK13">
            <v>-158</v>
          </cell>
        </row>
        <row r="14">
          <cell r="A14">
            <v>9</v>
          </cell>
          <cell r="B14" t="str">
            <v>2.4</v>
          </cell>
          <cell r="C14" t="str">
            <v>Tân Kỳ Tân Quý</v>
          </cell>
          <cell r="D14" t="str">
            <v>DSLAM</v>
          </cell>
          <cell r="E14">
            <v>624</v>
          </cell>
          <cell r="F14">
            <v>24</v>
          </cell>
          <cell r="H14" t="str">
            <v>0 Mbps</v>
          </cell>
          <cell r="I14" t="str">
            <v>0 Mbps</v>
          </cell>
          <cell r="J14" t="str">
            <v>MR/LM</v>
          </cell>
          <cell r="K14">
            <v>792</v>
          </cell>
          <cell r="L14">
            <v>48</v>
          </cell>
          <cell r="N14">
            <v>631</v>
          </cell>
          <cell r="O14">
            <v>33</v>
          </cell>
          <cell r="Q14">
            <v>26</v>
          </cell>
          <cell r="R14">
            <v>1</v>
          </cell>
          <cell r="T14" t="str">
            <v>0 Mbps</v>
          </cell>
          <cell r="U14" t="str">
            <v>0 Mbps</v>
          </cell>
          <cell r="V14">
            <v>7300</v>
          </cell>
          <cell r="W14">
            <v>63</v>
          </cell>
          <cell r="X14">
            <v>129024</v>
          </cell>
          <cell r="Y14">
            <v>76.8</v>
          </cell>
          <cell r="Z14">
            <v>3.6101083032490976E-3</v>
          </cell>
          <cell r="AA14">
            <v>2.6595744680851063E-3</v>
          </cell>
          <cell r="AB14">
            <v>2304</v>
          </cell>
          <cell r="AC14">
            <v>1680</v>
          </cell>
          <cell r="AD14">
            <v>1680</v>
          </cell>
          <cell r="AE14">
            <v>168</v>
          </cell>
          <cell r="AF14">
            <v>24</v>
          </cell>
          <cell r="AG14">
            <v>192</v>
          </cell>
          <cell r="AH14">
            <v>24</v>
          </cell>
          <cell r="AI14">
            <v>408</v>
          </cell>
          <cell r="AJ14">
            <v>408</v>
          </cell>
          <cell r="AK14">
            <v>1272</v>
          </cell>
        </row>
        <row r="15">
          <cell r="A15">
            <v>10</v>
          </cell>
          <cell r="B15" t="str">
            <v>2.5</v>
          </cell>
          <cell r="C15" t="str">
            <v>Tham Lương</v>
          </cell>
          <cell r="D15" t="str">
            <v>DSLAM</v>
          </cell>
          <cell r="E15">
            <v>1128</v>
          </cell>
          <cell r="F15">
            <v>72</v>
          </cell>
          <cell r="H15" t="str">
            <v>0 Mbps</v>
          </cell>
          <cell r="I15" t="str">
            <v>0 Mbps</v>
          </cell>
          <cell r="J15" t="str">
            <v>MR/LM</v>
          </cell>
          <cell r="K15">
            <v>1488</v>
          </cell>
          <cell r="L15">
            <v>96</v>
          </cell>
          <cell r="N15">
            <v>1190</v>
          </cell>
          <cell r="O15">
            <v>62</v>
          </cell>
          <cell r="Q15">
            <v>47</v>
          </cell>
          <cell r="R15">
            <v>3</v>
          </cell>
          <cell r="T15" t="str">
            <v>0 Mbps</v>
          </cell>
          <cell r="U15" t="str">
            <v>0 Mbps</v>
          </cell>
          <cell r="V15">
            <v>7300</v>
          </cell>
          <cell r="W15">
            <v>63</v>
          </cell>
          <cell r="X15">
            <v>129024</v>
          </cell>
          <cell r="Y15">
            <v>76.8</v>
          </cell>
          <cell r="Z15">
            <v>6.525965009719522E-3</v>
          </cell>
          <cell r="AA15">
            <v>7.9787234042553185E-3</v>
          </cell>
          <cell r="AB15">
            <v>2304</v>
          </cell>
          <cell r="AC15">
            <v>1680</v>
          </cell>
          <cell r="AD15">
            <v>1680</v>
          </cell>
          <cell r="AE15">
            <v>360</v>
          </cell>
          <cell r="AF15">
            <v>24</v>
          </cell>
          <cell r="AG15">
            <v>312</v>
          </cell>
          <cell r="AH15">
            <v>24</v>
          </cell>
          <cell r="AI15">
            <v>720</v>
          </cell>
          <cell r="AJ15">
            <v>720</v>
          </cell>
          <cell r="AK15">
            <v>960</v>
          </cell>
        </row>
        <row r="16">
          <cell r="A16">
            <v>11</v>
          </cell>
          <cell r="B16" t="str">
            <v>3</v>
          </cell>
          <cell r="C16" t="str">
            <v>Bình Thạnh</v>
          </cell>
          <cell r="D16" t="str">
            <v>HUB</v>
          </cell>
          <cell r="E16">
            <v>3552</v>
          </cell>
          <cell r="F16">
            <v>192</v>
          </cell>
          <cell r="H16" t="str">
            <v>805 Mbps</v>
          </cell>
          <cell r="I16" t="str">
            <v>335 Mbps</v>
          </cell>
          <cell r="J16" t="str">
            <v>MR/LM</v>
          </cell>
          <cell r="K16">
            <v>4488</v>
          </cell>
          <cell r="L16">
            <v>240</v>
          </cell>
          <cell r="N16">
            <v>3576</v>
          </cell>
          <cell r="O16">
            <v>188</v>
          </cell>
          <cell r="Q16">
            <v>148</v>
          </cell>
          <cell r="R16">
            <v>8</v>
          </cell>
          <cell r="T16" t="str">
            <v>805 Mbps</v>
          </cell>
          <cell r="U16" t="str">
            <v>335 Mbps</v>
          </cell>
          <cell r="V16">
            <v>7301</v>
          </cell>
          <cell r="W16">
            <v>252</v>
          </cell>
          <cell r="X16">
            <v>516096</v>
          </cell>
          <cell r="Y16">
            <v>76.8</v>
          </cell>
          <cell r="Z16">
            <v>2.0549847264648709E-2</v>
          </cell>
          <cell r="AA16">
            <v>2.1276595744680851E-2</v>
          </cell>
          <cell r="AB16">
            <v>10368</v>
          </cell>
          <cell r="AC16">
            <v>6720</v>
          </cell>
          <cell r="AD16">
            <v>10368</v>
          </cell>
          <cell r="AE16">
            <v>936</v>
          </cell>
          <cell r="AF16">
            <v>48</v>
          </cell>
          <cell r="AG16">
            <v>984</v>
          </cell>
          <cell r="AH16">
            <v>72</v>
          </cell>
          <cell r="AI16">
            <v>2040</v>
          </cell>
          <cell r="AJ16">
            <v>7224</v>
          </cell>
          <cell r="AK16">
            <v>3144</v>
          </cell>
        </row>
        <row r="17">
          <cell r="A17">
            <v>12</v>
          </cell>
          <cell r="B17" t="str">
            <v>3.1</v>
          </cell>
          <cell r="C17" t="str">
            <v>Cầu Bông</v>
          </cell>
          <cell r="D17" t="str">
            <v>DSLAM</v>
          </cell>
          <cell r="E17">
            <v>384</v>
          </cell>
          <cell r="F17">
            <v>0</v>
          </cell>
          <cell r="H17" t="str">
            <v>20 Mbps</v>
          </cell>
          <cell r="I17" t="str">
            <v>0 Mbps</v>
          </cell>
          <cell r="J17" t="str">
            <v>MR/LM</v>
          </cell>
          <cell r="K17">
            <v>456</v>
          </cell>
          <cell r="L17">
            <v>24</v>
          </cell>
          <cell r="N17">
            <v>348</v>
          </cell>
          <cell r="O17">
            <v>18</v>
          </cell>
          <cell r="Q17">
            <v>16</v>
          </cell>
          <cell r="R17">
            <v>0</v>
          </cell>
          <cell r="T17" t="str">
            <v>20 Mbps</v>
          </cell>
          <cell r="U17" t="str">
            <v>0 Mbps</v>
          </cell>
          <cell r="V17">
            <v>7300</v>
          </cell>
          <cell r="W17">
            <v>4</v>
          </cell>
          <cell r="X17">
            <v>8192</v>
          </cell>
          <cell r="Y17">
            <v>76.8</v>
          </cell>
          <cell r="Z17">
            <v>2.2216051096917524E-3</v>
          </cell>
          <cell r="AA17">
            <v>0</v>
          </cell>
          <cell r="AB17">
            <v>2304</v>
          </cell>
          <cell r="AC17">
            <v>106</v>
          </cell>
          <cell r="AD17">
            <v>106</v>
          </cell>
          <cell r="AE17">
            <v>72</v>
          </cell>
          <cell r="AF17">
            <v>24</v>
          </cell>
          <cell r="AG17">
            <v>120</v>
          </cell>
          <cell r="AH17">
            <v>0</v>
          </cell>
          <cell r="AI17">
            <v>216</v>
          </cell>
          <cell r="AJ17">
            <v>216</v>
          </cell>
          <cell r="AK17">
            <v>-110</v>
          </cell>
        </row>
        <row r="18">
          <cell r="A18">
            <v>13</v>
          </cell>
          <cell r="B18" t="str">
            <v>3.2</v>
          </cell>
          <cell r="C18" t="str">
            <v>Legavilla</v>
          </cell>
          <cell r="D18" t="str">
            <v>DSLAM</v>
          </cell>
          <cell r="E18">
            <v>1176</v>
          </cell>
          <cell r="F18">
            <v>48</v>
          </cell>
          <cell r="H18" t="str">
            <v>0 Mbps</v>
          </cell>
          <cell r="I18" t="str">
            <v>0 Mbps</v>
          </cell>
          <cell r="J18" t="str">
            <v>MR/LM</v>
          </cell>
          <cell r="K18">
            <v>1368</v>
          </cell>
          <cell r="L18">
            <v>72</v>
          </cell>
          <cell r="N18">
            <v>1082</v>
          </cell>
          <cell r="O18">
            <v>56</v>
          </cell>
          <cell r="Q18">
            <v>49</v>
          </cell>
          <cell r="R18">
            <v>2</v>
          </cell>
          <cell r="T18" t="str">
            <v>0 Mbps</v>
          </cell>
          <cell r="U18" t="str">
            <v>0 Mbps</v>
          </cell>
          <cell r="V18">
            <v>7300</v>
          </cell>
          <cell r="W18">
            <v>63</v>
          </cell>
          <cell r="X18">
            <v>129024</v>
          </cell>
          <cell r="Y18">
            <v>76.8</v>
          </cell>
          <cell r="Z18">
            <v>6.8036656484309916E-3</v>
          </cell>
          <cell r="AA18">
            <v>5.3191489361702126E-3</v>
          </cell>
          <cell r="AB18">
            <v>2304</v>
          </cell>
          <cell r="AC18">
            <v>1680</v>
          </cell>
          <cell r="AD18">
            <v>1680</v>
          </cell>
          <cell r="AE18">
            <v>192</v>
          </cell>
          <cell r="AF18">
            <v>24</v>
          </cell>
          <cell r="AG18">
            <v>336</v>
          </cell>
          <cell r="AH18">
            <v>24</v>
          </cell>
          <cell r="AI18">
            <v>576</v>
          </cell>
          <cell r="AJ18">
            <v>576</v>
          </cell>
          <cell r="AK18">
            <v>1104</v>
          </cell>
        </row>
        <row r="19">
          <cell r="A19">
            <v>14</v>
          </cell>
          <cell r="B19" t="str">
            <v>3.3</v>
          </cell>
          <cell r="C19" t="str">
            <v>Thảo Điền</v>
          </cell>
          <cell r="D19" t="str">
            <v>DSLAM</v>
          </cell>
          <cell r="E19">
            <v>408</v>
          </cell>
          <cell r="F19">
            <v>24</v>
          </cell>
          <cell r="H19" t="str">
            <v>22 Mbps</v>
          </cell>
          <cell r="I19" t="str">
            <v>0 Mbps</v>
          </cell>
          <cell r="J19" t="str">
            <v>MR/LM</v>
          </cell>
          <cell r="K19">
            <v>456</v>
          </cell>
          <cell r="L19">
            <v>24</v>
          </cell>
          <cell r="N19">
            <v>361</v>
          </cell>
          <cell r="O19">
            <v>19</v>
          </cell>
          <cell r="Q19">
            <v>17</v>
          </cell>
          <cell r="R19">
            <v>1</v>
          </cell>
          <cell r="T19" t="str">
            <v>22 Mbps</v>
          </cell>
          <cell r="U19" t="str">
            <v>0 Mbps</v>
          </cell>
          <cell r="V19">
            <v>7300</v>
          </cell>
          <cell r="W19">
            <v>4</v>
          </cell>
          <cell r="X19">
            <v>8192</v>
          </cell>
          <cell r="Y19">
            <v>76.8</v>
          </cell>
          <cell r="Z19">
            <v>2.3604554290474868E-3</v>
          </cell>
          <cell r="AA19">
            <v>2.6595744680851063E-3</v>
          </cell>
          <cell r="AB19">
            <v>2304</v>
          </cell>
          <cell r="AC19">
            <v>106</v>
          </cell>
          <cell r="AD19">
            <v>106</v>
          </cell>
          <cell r="AE19">
            <v>48</v>
          </cell>
          <cell r="AF19">
            <v>0</v>
          </cell>
          <cell r="AG19">
            <v>120</v>
          </cell>
          <cell r="AH19">
            <v>24</v>
          </cell>
          <cell r="AI19">
            <v>192</v>
          </cell>
          <cell r="AJ19">
            <v>192</v>
          </cell>
          <cell r="AK19">
            <v>-86</v>
          </cell>
        </row>
        <row r="20">
          <cell r="A20">
            <v>15</v>
          </cell>
          <cell r="B20" t="str">
            <v>3.4</v>
          </cell>
          <cell r="C20" t="str">
            <v>Thị Nghè</v>
          </cell>
          <cell r="D20" t="str">
            <v>DSLAM</v>
          </cell>
          <cell r="E20">
            <v>2616</v>
          </cell>
          <cell r="F20">
            <v>144</v>
          </cell>
          <cell r="H20" t="str">
            <v>83 Mbps</v>
          </cell>
          <cell r="I20" t="str">
            <v>0 Mbps</v>
          </cell>
          <cell r="J20" t="str">
            <v>MR/LM</v>
          </cell>
          <cell r="K20">
            <v>3264</v>
          </cell>
          <cell r="L20">
            <v>192</v>
          </cell>
          <cell r="N20">
            <v>2611</v>
          </cell>
          <cell r="O20">
            <v>137</v>
          </cell>
          <cell r="Q20">
            <v>109</v>
          </cell>
          <cell r="R20">
            <v>6</v>
          </cell>
          <cell r="T20" t="str">
            <v>83 Mbps</v>
          </cell>
          <cell r="U20" t="str">
            <v>0 Mbps</v>
          </cell>
          <cell r="V20">
            <v>7300</v>
          </cell>
          <cell r="W20">
            <v>63</v>
          </cell>
          <cell r="X20">
            <v>129024</v>
          </cell>
          <cell r="Y20">
            <v>76.8</v>
          </cell>
          <cell r="Z20">
            <v>1.5134684809775062E-2</v>
          </cell>
          <cell r="AA20">
            <v>1.5957446808510637E-2</v>
          </cell>
          <cell r="AB20">
            <v>2304</v>
          </cell>
          <cell r="AC20">
            <v>1680</v>
          </cell>
          <cell r="AD20">
            <v>1680</v>
          </cell>
          <cell r="AE20">
            <v>648</v>
          </cell>
          <cell r="AF20">
            <v>48</v>
          </cell>
          <cell r="AG20">
            <v>720</v>
          </cell>
          <cell r="AH20">
            <v>48</v>
          </cell>
          <cell r="AI20">
            <v>1464</v>
          </cell>
          <cell r="AJ20">
            <v>1464</v>
          </cell>
          <cell r="AK20">
            <v>216</v>
          </cell>
        </row>
        <row r="21">
          <cell r="A21">
            <v>16</v>
          </cell>
          <cell r="B21" t="str">
            <v>3.5</v>
          </cell>
          <cell r="C21" t="str">
            <v>Thủ Thiêm</v>
          </cell>
          <cell r="D21" t="str">
            <v>DSLAM</v>
          </cell>
          <cell r="E21">
            <v>672</v>
          </cell>
          <cell r="F21">
            <v>24</v>
          </cell>
          <cell r="H21" t="str">
            <v>0 Mbps</v>
          </cell>
          <cell r="I21" t="str">
            <v>0 Mbps</v>
          </cell>
          <cell r="J21" t="str">
            <v>MR/LM</v>
          </cell>
          <cell r="K21">
            <v>792</v>
          </cell>
          <cell r="L21">
            <v>48</v>
          </cell>
          <cell r="N21">
            <v>624</v>
          </cell>
          <cell r="O21">
            <v>32</v>
          </cell>
          <cell r="Q21">
            <v>28</v>
          </cell>
          <cell r="R21">
            <v>1</v>
          </cell>
          <cell r="T21" t="str">
            <v>0 Mbps</v>
          </cell>
          <cell r="U21" t="str">
            <v>0 Mbps</v>
          </cell>
          <cell r="V21">
            <v>7300</v>
          </cell>
          <cell r="W21">
            <v>63</v>
          </cell>
          <cell r="X21">
            <v>129024</v>
          </cell>
          <cell r="Y21">
            <v>76.8</v>
          </cell>
          <cell r="Z21">
            <v>3.8878089419605664E-3</v>
          </cell>
          <cell r="AA21">
            <v>2.6595744680851063E-3</v>
          </cell>
          <cell r="AB21">
            <v>2304</v>
          </cell>
          <cell r="AC21">
            <v>1680</v>
          </cell>
          <cell r="AD21">
            <v>1680</v>
          </cell>
          <cell r="AE21">
            <v>120</v>
          </cell>
          <cell r="AF21">
            <v>24</v>
          </cell>
          <cell r="AG21">
            <v>192</v>
          </cell>
          <cell r="AH21">
            <v>24</v>
          </cell>
          <cell r="AI21">
            <v>360</v>
          </cell>
          <cell r="AJ21">
            <v>360</v>
          </cell>
          <cell r="AK21">
            <v>1320</v>
          </cell>
        </row>
        <row r="22">
          <cell r="A22">
            <v>17</v>
          </cell>
          <cell r="B22" t="str">
            <v>3.6</v>
          </cell>
          <cell r="C22" t="str">
            <v>Văn Thánh</v>
          </cell>
          <cell r="D22" t="str">
            <v>DSLAM</v>
          </cell>
          <cell r="E22">
            <v>4200</v>
          </cell>
          <cell r="F22">
            <v>240</v>
          </cell>
          <cell r="H22" t="str">
            <v>211 Mbps</v>
          </cell>
          <cell r="I22" t="str">
            <v>0 Mbps</v>
          </cell>
          <cell r="J22" t="str">
            <v>MR/LM</v>
          </cell>
          <cell r="K22">
            <v>5280</v>
          </cell>
          <cell r="L22">
            <v>288</v>
          </cell>
          <cell r="N22">
            <v>4206</v>
          </cell>
          <cell r="O22">
            <v>221</v>
          </cell>
          <cell r="Q22">
            <v>175</v>
          </cell>
          <cell r="R22">
            <v>10</v>
          </cell>
          <cell r="T22" t="str">
            <v>211 Mbps</v>
          </cell>
          <cell r="U22" t="str">
            <v>0 Mbps</v>
          </cell>
          <cell r="V22">
            <v>7300</v>
          </cell>
          <cell r="W22">
            <v>63</v>
          </cell>
          <cell r="X22">
            <v>129024</v>
          </cell>
          <cell r="Y22">
            <v>76.8</v>
          </cell>
          <cell r="Z22">
            <v>2.4298805887253541E-2</v>
          </cell>
          <cell r="AA22">
            <v>2.6595744680851064E-2</v>
          </cell>
          <cell r="AB22">
            <v>2304</v>
          </cell>
          <cell r="AC22">
            <v>1680</v>
          </cell>
          <cell r="AD22">
            <v>1680</v>
          </cell>
          <cell r="AE22">
            <v>1080</v>
          </cell>
          <cell r="AF22">
            <v>48</v>
          </cell>
          <cell r="AG22">
            <v>1176</v>
          </cell>
          <cell r="AH22">
            <v>72</v>
          </cell>
          <cell r="AI22">
            <v>2376</v>
          </cell>
          <cell r="AJ22">
            <v>2376</v>
          </cell>
          <cell r="AK22">
            <v>-696</v>
          </cell>
        </row>
        <row r="23">
          <cell r="A23">
            <v>18</v>
          </cell>
          <cell r="B23" t="str">
            <v>4</v>
          </cell>
          <cell r="C23" t="str">
            <v>Cây Quéo</v>
          </cell>
          <cell r="D23" t="str">
            <v>HUB</v>
          </cell>
          <cell r="E23">
            <v>1128</v>
          </cell>
          <cell r="F23">
            <v>72</v>
          </cell>
          <cell r="H23" t="str">
            <v>311 Mbps</v>
          </cell>
          <cell r="I23" t="str">
            <v>103 Mbps</v>
          </cell>
          <cell r="J23" t="str">
            <v>MR/LM</v>
          </cell>
          <cell r="K23">
            <v>1416</v>
          </cell>
          <cell r="L23">
            <v>96</v>
          </cell>
          <cell r="N23">
            <v>1120</v>
          </cell>
          <cell r="O23">
            <v>58</v>
          </cell>
          <cell r="Q23">
            <v>47</v>
          </cell>
          <cell r="R23">
            <v>3</v>
          </cell>
          <cell r="T23" t="str">
            <v>311 Mbps</v>
          </cell>
          <cell r="U23" t="str">
            <v>103 Mbps</v>
          </cell>
          <cell r="V23">
            <v>7300</v>
          </cell>
          <cell r="W23">
            <v>63</v>
          </cell>
          <cell r="X23">
            <v>129024</v>
          </cell>
          <cell r="Y23">
            <v>76.8</v>
          </cell>
          <cell r="Z23">
            <v>6.525965009719522E-3</v>
          </cell>
          <cell r="AA23">
            <v>7.9787234042553185E-3</v>
          </cell>
          <cell r="AB23">
            <v>5000</v>
          </cell>
          <cell r="AC23">
            <v>1680</v>
          </cell>
          <cell r="AD23">
            <v>5000</v>
          </cell>
          <cell r="AE23">
            <v>288</v>
          </cell>
          <cell r="AF23">
            <v>24</v>
          </cell>
          <cell r="AG23">
            <v>312</v>
          </cell>
          <cell r="AH23">
            <v>24</v>
          </cell>
          <cell r="AI23">
            <v>648</v>
          </cell>
          <cell r="AJ23">
            <v>3288</v>
          </cell>
          <cell r="AK23">
            <v>1712</v>
          </cell>
        </row>
        <row r="24">
          <cell r="A24">
            <v>19</v>
          </cell>
          <cell r="B24" t="str">
            <v>4.1</v>
          </cell>
          <cell r="C24" t="str">
            <v>Bến Xe Miền Đông</v>
          </cell>
          <cell r="D24" t="str">
            <v>DSLAM</v>
          </cell>
          <cell r="E24">
            <v>1896</v>
          </cell>
          <cell r="F24">
            <v>96</v>
          </cell>
          <cell r="H24" t="str">
            <v>36 Mbps</v>
          </cell>
          <cell r="I24" t="str">
            <v>0 Mbps</v>
          </cell>
          <cell r="J24" t="str">
            <v>MR/LM</v>
          </cell>
          <cell r="K24">
            <v>2544</v>
          </cell>
          <cell r="L24">
            <v>144</v>
          </cell>
          <cell r="N24">
            <v>2032</v>
          </cell>
          <cell r="O24">
            <v>106</v>
          </cell>
          <cell r="Q24">
            <v>79</v>
          </cell>
          <cell r="R24">
            <v>4</v>
          </cell>
          <cell r="T24" t="str">
            <v>36 Mbps</v>
          </cell>
          <cell r="U24" t="str">
            <v>0 Mbps</v>
          </cell>
          <cell r="V24">
            <v>7300</v>
          </cell>
          <cell r="W24">
            <v>63</v>
          </cell>
          <cell r="X24">
            <v>129024</v>
          </cell>
          <cell r="Y24">
            <v>76.8</v>
          </cell>
          <cell r="Z24">
            <v>1.0969175229103028E-2</v>
          </cell>
          <cell r="AA24">
            <v>1.0638297872340425E-2</v>
          </cell>
          <cell r="AB24">
            <v>2304</v>
          </cell>
          <cell r="AC24">
            <v>1680</v>
          </cell>
          <cell r="AD24">
            <v>1680</v>
          </cell>
          <cell r="AE24">
            <v>648</v>
          </cell>
          <cell r="AF24">
            <v>48</v>
          </cell>
          <cell r="AG24">
            <v>528</v>
          </cell>
          <cell r="AH24">
            <v>48</v>
          </cell>
          <cell r="AI24">
            <v>1272</v>
          </cell>
          <cell r="AJ24">
            <v>1272</v>
          </cell>
          <cell r="AK24">
            <v>408</v>
          </cell>
        </row>
        <row r="25">
          <cell r="A25">
            <v>20</v>
          </cell>
          <cell r="B25" t="str">
            <v>4.2</v>
          </cell>
          <cell r="C25" t="str">
            <v>Bình Hòa</v>
          </cell>
          <cell r="D25" t="str">
            <v>DSLAM</v>
          </cell>
          <cell r="E25">
            <v>1032</v>
          </cell>
          <cell r="F25">
            <v>48</v>
          </cell>
          <cell r="H25" t="str">
            <v>0 Mbps</v>
          </cell>
          <cell r="I25" t="str">
            <v>0 Mbps</v>
          </cell>
          <cell r="J25" t="str">
            <v>MR/LM</v>
          </cell>
          <cell r="K25">
            <v>1296</v>
          </cell>
          <cell r="L25">
            <v>72</v>
          </cell>
          <cell r="N25">
            <v>1029</v>
          </cell>
          <cell r="O25">
            <v>54</v>
          </cell>
          <cell r="Q25">
            <v>43</v>
          </cell>
          <cell r="R25">
            <v>2</v>
          </cell>
          <cell r="T25" t="str">
            <v>0 Mbps</v>
          </cell>
          <cell r="U25" t="str">
            <v>0 Mbps</v>
          </cell>
          <cell r="V25">
            <v>7300</v>
          </cell>
          <cell r="W25">
            <v>63</v>
          </cell>
          <cell r="X25">
            <v>129024</v>
          </cell>
          <cell r="Y25">
            <v>76.8</v>
          </cell>
          <cell r="Z25">
            <v>5.9705637322965844E-3</v>
          </cell>
          <cell r="AA25">
            <v>5.3191489361702126E-3</v>
          </cell>
          <cell r="AB25">
            <v>2304</v>
          </cell>
          <cell r="AC25">
            <v>1680</v>
          </cell>
          <cell r="AD25">
            <v>1680</v>
          </cell>
          <cell r="AE25">
            <v>264</v>
          </cell>
          <cell r="AF25">
            <v>24</v>
          </cell>
          <cell r="AG25">
            <v>288</v>
          </cell>
          <cell r="AH25">
            <v>24</v>
          </cell>
          <cell r="AI25">
            <v>600</v>
          </cell>
          <cell r="AJ25">
            <v>600</v>
          </cell>
          <cell r="AK25">
            <v>1080</v>
          </cell>
        </row>
        <row r="26">
          <cell r="A26">
            <v>21</v>
          </cell>
          <cell r="B26" t="str">
            <v>4.3</v>
          </cell>
          <cell r="C26" t="str">
            <v>Bình Lợi</v>
          </cell>
          <cell r="D26" t="str">
            <v>DSLAM</v>
          </cell>
          <cell r="E26">
            <v>192</v>
          </cell>
          <cell r="F26">
            <v>24</v>
          </cell>
          <cell r="H26" t="str">
            <v>7 Mbps</v>
          </cell>
          <cell r="I26" t="str">
            <v>0 Mbps</v>
          </cell>
          <cell r="J26" t="str">
            <v>MR/LM</v>
          </cell>
          <cell r="K26">
            <v>240</v>
          </cell>
          <cell r="L26">
            <v>24</v>
          </cell>
          <cell r="N26">
            <v>188</v>
          </cell>
          <cell r="O26">
            <v>9</v>
          </cell>
          <cell r="Q26">
            <v>8</v>
          </cell>
          <cell r="R26">
            <v>1</v>
          </cell>
          <cell r="T26" t="str">
            <v>7 Mbps</v>
          </cell>
          <cell r="U26" t="str">
            <v>0 Mbps</v>
          </cell>
          <cell r="V26">
            <v>7300</v>
          </cell>
          <cell r="W26">
            <v>4</v>
          </cell>
          <cell r="X26">
            <v>8192</v>
          </cell>
          <cell r="Y26">
            <v>76.8</v>
          </cell>
          <cell r="Z26">
            <v>1.1108025548458762E-3</v>
          </cell>
          <cell r="AA26">
            <v>2.6595744680851063E-3</v>
          </cell>
          <cell r="AB26">
            <v>2304</v>
          </cell>
          <cell r="AC26">
            <v>106</v>
          </cell>
          <cell r="AD26">
            <v>106</v>
          </cell>
          <cell r="AE26">
            <v>48</v>
          </cell>
          <cell r="AF26">
            <v>0</v>
          </cell>
          <cell r="AG26">
            <v>72</v>
          </cell>
          <cell r="AH26">
            <v>24</v>
          </cell>
          <cell r="AI26">
            <v>144</v>
          </cell>
          <cell r="AJ26">
            <v>144</v>
          </cell>
          <cell r="AK26">
            <v>-38</v>
          </cell>
        </row>
        <row r="27">
          <cell r="A27">
            <v>22</v>
          </cell>
          <cell r="B27" t="str">
            <v>4.4</v>
          </cell>
          <cell r="C27" t="str">
            <v>Cầu Đỏ</v>
          </cell>
          <cell r="D27" t="str">
            <v>DSLAM</v>
          </cell>
          <cell r="E27">
            <v>384</v>
          </cell>
          <cell r="F27">
            <v>0</v>
          </cell>
          <cell r="H27" t="str">
            <v>23 Mbps</v>
          </cell>
          <cell r="I27" t="str">
            <v>0 Mbps</v>
          </cell>
          <cell r="J27" t="str">
            <v>MR/LM</v>
          </cell>
          <cell r="K27">
            <v>480</v>
          </cell>
          <cell r="L27">
            <v>24</v>
          </cell>
          <cell r="N27">
            <v>374</v>
          </cell>
          <cell r="O27">
            <v>19</v>
          </cell>
          <cell r="Q27">
            <v>16</v>
          </cell>
          <cell r="R27">
            <v>0</v>
          </cell>
          <cell r="T27" t="str">
            <v>23 Mbps</v>
          </cell>
          <cell r="U27" t="str">
            <v>0 Mbps</v>
          </cell>
          <cell r="V27">
            <v>7300</v>
          </cell>
          <cell r="W27">
            <v>4</v>
          </cell>
          <cell r="X27">
            <v>8192</v>
          </cell>
          <cell r="Y27">
            <v>76.8</v>
          </cell>
          <cell r="Z27">
            <v>2.2216051096917524E-3</v>
          </cell>
          <cell r="AA27">
            <v>0</v>
          </cell>
          <cell r="AB27">
            <v>2304</v>
          </cell>
          <cell r="AC27">
            <v>106</v>
          </cell>
          <cell r="AD27">
            <v>106</v>
          </cell>
          <cell r="AE27">
            <v>96</v>
          </cell>
          <cell r="AF27">
            <v>24</v>
          </cell>
          <cell r="AG27">
            <v>120</v>
          </cell>
          <cell r="AH27">
            <v>0</v>
          </cell>
          <cell r="AI27">
            <v>240</v>
          </cell>
          <cell r="AJ27">
            <v>240</v>
          </cell>
          <cell r="AK27">
            <v>-134</v>
          </cell>
        </row>
        <row r="28">
          <cell r="A28">
            <v>23</v>
          </cell>
          <cell r="B28" t="str">
            <v>4.5</v>
          </cell>
          <cell r="C28" t="str">
            <v>Thanh Đa</v>
          </cell>
          <cell r="D28" t="str">
            <v>DSLAM</v>
          </cell>
          <cell r="E28">
            <v>576</v>
          </cell>
          <cell r="F28">
            <v>24</v>
          </cell>
          <cell r="H28" t="str">
            <v>39 Mbps</v>
          </cell>
          <cell r="I28" t="str">
            <v>0 Mbps</v>
          </cell>
          <cell r="J28" t="str">
            <v>MR/LM</v>
          </cell>
          <cell r="K28">
            <v>744</v>
          </cell>
          <cell r="L28">
            <v>48</v>
          </cell>
          <cell r="N28">
            <v>580</v>
          </cell>
          <cell r="O28">
            <v>30</v>
          </cell>
          <cell r="Q28">
            <v>24</v>
          </cell>
          <cell r="R28">
            <v>1</v>
          </cell>
          <cell r="T28" t="str">
            <v>39 Mbps</v>
          </cell>
          <cell r="U28" t="str">
            <v>0 Mbps</v>
          </cell>
          <cell r="V28">
            <v>7300</v>
          </cell>
          <cell r="W28">
            <v>4</v>
          </cell>
          <cell r="X28">
            <v>8192</v>
          </cell>
          <cell r="Y28">
            <v>76.8</v>
          </cell>
          <cell r="Z28">
            <v>3.3324076645376284E-3</v>
          </cell>
          <cell r="AA28">
            <v>2.6595744680851063E-3</v>
          </cell>
          <cell r="AB28">
            <v>2304</v>
          </cell>
          <cell r="AC28">
            <v>106</v>
          </cell>
          <cell r="AD28">
            <v>106</v>
          </cell>
          <cell r="AE28">
            <v>168</v>
          </cell>
          <cell r="AF28">
            <v>24</v>
          </cell>
          <cell r="AG28">
            <v>168</v>
          </cell>
          <cell r="AH28">
            <v>24</v>
          </cell>
          <cell r="AI28">
            <v>384</v>
          </cell>
          <cell r="AJ28">
            <v>384</v>
          </cell>
          <cell r="AK28">
            <v>-278</v>
          </cell>
        </row>
        <row r="29">
          <cell r="A29">
            <v>24</v>
          </cell>
          <cell r="B29" t="str">
            <v>5</v>
          </cell>
          <cell r="C29" t="str">
            <v>Gia Định</v>
          </cell>
          <cell r="D29" t="str">
            <v>HUB</v>
          </cell>
          <cell r="E29">
            <v>6912</v>
          </cell>
          <cell r="F29">
            <v>408</v>
          </cell>
          <cell r="H29" t="str">
            <v>932 Mbps</v>
          </cell>
          <cell r="I29" t="str">
            <v>211 Mbps</v>
          </cell>
          <cell r="J29" t="str">
            <v>MR/LM</v>
          </cell>
          <cell r="K29">
            <v>9216</v>
          </cell>
          <cell r="L29">
            <v>504</v>
          </cell>
          <cell r="N29">
            <v>7361</v>
          </cell>
          <cell r="O29">
            <v>387</v>
          </cell>
          <cell r="Q29">
            <v>288</v>
          </cell>
          <cell r="R29">
            <v>17</v>
          </cell>
          <cell r="T29" t="str">
            <v>932 Mbps</v>
          </cell>
          <cell r="U29" t="str">
            <v>211 Mbps</v>
          </cell>
          <cell r="V29">
            <v>7301</v>
          </cell>
          <cell r="W29">
            <v>252</v>
          </cell>
          <cell r="X29">
            <v>516096</v>
          </cell>
          <cell r="Y29">
            <v>76.8</v>
          </cell>
          <cell r="Z29">
            <v>3.9988891974451539E-2</v>
          </cell>
          <cell r="AA29">
            <v>4.5212765957446811E-2</v>
          </cell>
          <cell r="AB29">
            <v>10368</v>
          </cell>
          <cell r="AC29">
            <v>6720</v>
          </cell>
          <cell r="AD29">
            <v>10368</v>
          </cell>
          <cell r="AE29">
            <v>2304</v>
          </cell>
          <cell r="AF29">
            <v>96</v>
          </cell>
          <cell r="AG29">
            <v>1920</v>
          </cell>
          <cell r="AH29">
            <v>120</v>
          </cell>
          <cell r="AI29">
            <v>4440</v>
          </cell>
          <cell r="AJ29">
            <v>9072</v>
          </cell>
          <cell r="AK29">
            <v>1296</v>
          </cell>
        </row>
        <row r="30">
          <cell r="A30">
            <v>25</v>
          </cell>
          <cell r="B30" t="str">
            <v>5.1</v>
          </cell>
          <cell r="C30" t="str">
            <v>Cách Mạng Tháng 8</v>
          </cell>
          <cell r="D30" t="str">
            <v>DSLAM</v>
          </cell>
          <cell r="E30">
            <v>768</v>
          </cell>
          <cell r="F30">
            <v>48</v>
          </cell>
          <cell r="H30" t="str">
            <v>0 Mbps</v>
          </cell>
          <cell r="I30" t="str">
            <v>0 Mbps</v>
          </cell>
          <cell r="J30" t="str">
            <v>MR/LM</v>
          </cell>
          <cell r="K30">
            <v>984</v>
          </cell>
          <cell r="L30">
            <v>72</v>
          </cell>
          <cell r="N30">
            <v>773</v>
          </cell>
          <cell r="O30">
            <v>40</v>
          </cell>
          <cell r="Q30">
            <v>32</v>
          </cell>
          <cell r="R30">
            <v>2</v>
          </cell>
          <cell r="T30" t="str">
            <v>0 Mbps</v>
          </cell>
          <cell r="U30" t="str">
            <v>0 Mbps</v>
          </cell>
          <cell r="V30">
            <v>7300</v>
          </cell>
          <cell r="W30">
            <v>63</v>
          </cell>
          <cell r="X30">
            <v>129024</v>
          </cell>
          <cell r="Y30">
            <v>76.8</v>
          </cell>
          <cell r="Z30">
            <v>4.4432102193835048E-3</v>
          </cell>
          <cell r="AA30">
            <v>5.3191489361702126E-3</v>
          </cell>
          <cell r="AB30">
            <v>2304</v>
          </cell>
          <cell r="AC30">
            <v>1680</v>
          </cell>
          <cell r="AD30">
            <v>1680</v>
          </cell>
          <cell r="AE30">
            <v>216</v>
          </cell>
          <cell r="AF30">
            <v>24</v>
          </cell>
          <cell r="AG30">
            <v>216</v>
          </cell>
          <cell r="AH30">
            <v>24</v>
          </cell>
          <cell r="AI30">
            <v>480</v>
          </cell>
          <cell r="AJ30">
            <v>480</v>
          </cell>
          <cell r="AK30">
            <v>1200</v>
          </cell>
        </row>
        <row r="31">
          <cell r="A31">
            <v>26</v>
          </cell>
          <cell r="B31" t="str">
            <v>5.2</v>
          </cell>
          <cell r="C31" t="str">
            <v>Đặng Văn Ngữ</v>
          </cell>
          <cell r="D31" t="str">
            <v>DSLAM</v>
          </cell>
          <cell r="E31">
            <v>2424</v>
          </cell>
          <cell r="F31">
            <v>144</v>
          </cell>
          <cell r="H31" t="str">
            <v>68 Mbps</v>
          </cell>
          <cell r="I31" t="str">
            <v>0 Mbps</v>
          </cell>
          <cell r="J31" t="str">
            <v>MR/LM</v>
          </cell>
          <cell r="K31">
            <v>3048</v>
          </cell>
          <cell r="L31">
            <v>168</v>
          </cell>
          <cell r="N31">
            <v>2432</v>
          </cell>
          <cell r="O31">
            <v>127</v>
          </cell>
          <cell r="Q31">
            <v>101</v>
          </cell>
          <cell r="R31">
            <v>6</v>
          </cell>
          <cell r="T31" t="str">
            <v>68 Mbps</v>
          </cell>
          <cell r="U31" t="str">
            <v>0 Mbps</v>
          </cell>
          <cell r="V31">
            <v>7300</v>
          </cell>
          <cell r="W31">
            <v>63</v>
          </cell>
          <cell r="X31">
            <v>129024</v>
          </cell>
          <cell r="Y31">
            <v>76.8</v>
          </cell>
          <cell r="Z31">
            <v>1.4023882254929187E-2</v>
          </cell>
          <cell r="AA31">
            <v>1.5957446808510637E-2</v>
          </cell>
          <cell r="AB31">
            <v>2304</v>
          </cell>
          <cell r="AC31">
            <v>1680</v>
          </cell>
          <cell r="AD31">
            <v>1680</v>
          </cell>
          <cell r="AE31">
            <v>624</v>
          </cell>
          <cell r="AF31">
            <v>24</v>
          </cell>
          <cell r="AG31">
            <v>672</v>
          </cell>
          <cell r="AH31">
            <v>48</v>
          </cell>
          <cell r="AI31">
            <v>1368</v>
          </cell>
          <cell r="AJ31">
            <v>1368</v>
          </cell>
          <cell r="AK31">
            <v>312</v>
          </cell>
        </row>
        <row r="32">
          <cell r="A32">
            <v>27</v>
          </cell>
          <cell r="B32" t="str">
            <v>5.3</v>
          </cell>
          <cell r="C32" t="str">
            <v>Phú Nhuận</v>
          </cell>
          <cell r="D32" t="str">
            <v>DSLAM</v>
          </cell>
          <cell r="E32">
            <v>2136</v>
          </cell>
          <cell r="F32">
            <v>120</v>
          </cell>
          <cell r="H32" t="str">
            <v>44 Mbps</v>
          </cell>
          <cell r="I32" t="str">
            <v>0 Mbps</v>
          </cell>
          <cell r="J32" t="str">
            <v>MR/LM</v>
          </cell>
          <cell r="K32">
            <v>2688</v>
          </cell>
          <cell r="L32">
            <v>144</v>
          </cell>
          <cell r="N32">
            <v>2136</v>
          </cell>
          <cell r="O32">
            <v>112</v>
          </cell>
          <cell r="Q32">
            <v>89</v>
          </cell>
          <cell r="R32">
            <v>5</v>
          </cell>
          <cell r="T32" t="str">
            <v>44 Mbps</v>
          </cell>
          <cell r="U32" t="str">
            <v>0 Mbps</v>
          </cell>
          <cell r="V32">
            <v>7300</v>
          </cell>
          <cell r="W32">
            <v>63</v>
          </cell>
          <cell r="X32">
            <v>129024</v>
          </cell>
          <cell r="Y32">
            <v>76.8</v>
          </cell>
          <cell r="Z32">
            <v>1.2357678422660372E-2</v>
          </cell>
          <cell r="AA32">
            <v>1.3297872340425532E-2</v>
          </cell>
          <cell r="AB32">
            <v>2304</v>
          </cell>
          <cell r="AC32">
            <v>1680</v>
          </cell>
          <cell r="AD32">
            <v>1680</v>
          </cell>
          <cell r="AE32">
            <v>552</v>
          </cell>
          <cell r="AF32">
            <v>24</v>
          </cell>
          <cell r="AG32">
            <v>600</v>
          </cell>
          <cell r="AH32">
            <v>48</v>
          </cell>
          <cell r="AI32">
            <v>1224</v>
          </cell>
          <cell r="AJ32">
            <v>1224</v>
          </cell>
          <cell r="AK32">
            <v>456</v>
          </cell>
        </row>
        <row r="33">
          <cell r="A33">
            <v>28</v>
          </cell>
          <cell r="B33" t="str">
            <v>5.4</v>
          </cell>
          <cell r="C33" t="str">
            <v>Tân Sơn Nhất</v>
          </cell>
          <cell r="D33" t="str">
            <v>DSLAM</v>
          </cell>
          <cell r="E33">
            <v>2904</v>
          </cell>
          <cell r="F33">
            <v>144</v>
          </cell>
          <cell r="H33" t="str">
            <v>100 Mbps</v>
          </cell>
          <cell r="I33" t="str">
            <v>0 Mbps</v>
          </cell>
          <cell r="J33" t="str">
            <v>MR/LM</v>
          </cell>
          <cell r="K33">
            <v>3552</v>
          </cell>
          <cell r="L33">
            <v>192</v>
          </cell>
          <cell r="N33">
            <v>2831</v>
          </cell>
          <cell r="O33">
            <v>148</v>
          </cell>
          <cell r="Q33">
            <v>121</v>
          </cell>
          <cell r="R33">
            <v>6</v>
          </cell>
          <cell r="T33" t="str">
            <v>100 Mbps</v>
          </cell>
          <cell r="U33" t="str">
            <v>0 Mbps</v>
          </cell>
          <cell r="V33">
            <v>7300</v>
          </cell>
          <cell r="W33">
            <v>63</v>
          </cell>
          <cell r="X33">
            <v>129024</v>
          </cell>
          <cell r="Y33">
            <v>76.8</v>
          </cell>
          <cell r="Z33">
            <v>1.6800888642043876E-2</v>
          </cell>
          <cell r="AA33">
            <v>1.5957446808510637E-2</v>
          </cell>
          <cell r="AB33">
            <v>2304</v>
          </cell>
          <cell r="AC33">
            <v>1680</v>
          </cell>
          <cell r="AD33">
            <v>1680</v>
          </cell>
          <cell r="AE33">
            <v>648</v>
          </cell>
          <cell r="AF33">
            <v>48</v>
          </cell>
          <cell r="AG33">
            <v>816</v>
          </cell>
          <cell r="AH33">
            <v>48</v>
          </cell>
          <cell r="AI33">
            <v>1560</v>
          </cell>
          <cell r="AJ33">
            <v>1560</v>
          </cell>
          <cell r="AK33">
            <v>120</v>
          </cell>
        </row>
        <row r="34">
          <cell r="A34">
            <v>29</v>
          </cell>
          <cell r="B34" t="str">
            <v>6</v>
          </cell>
          <cell r="C34" t="str">
            <v>Hai Bà Trưng 1</v>
          </cell>
          <cell r="D34" t="str">
            <v>HUB</v>
          </cell>
          <cell r="E34">
            <v>4032</v>
          </cell>
          <cell r="F34">
            <v>216</v>
          </cell>
          <cell r="H34" t="str">
            <v>623 Mbps</v>
          </cell>
          <cell r="I34" t="str">
            <v>144 Mbps</v>
          </cell>
          <cell r="J34" t="str">
            <v>MR/LM</v>
          </cell>
          <cell r="K34">
            <v>5928</v>
          </cell>
          <cell r="L34">
            <v>312</v>
          </cell>
          <cell r="N34">
            <v>4724</v>
          </cell>
          <cell r="O34">
            <v>248</v>
          </cell>
          <cell r="Q34">
            <v>168</v>
          </cell>
          <cell r="R34">
            <v>9</v>
          </cell>
          <cell r="T34" t="str">
            <v>623 Mbps</v>
          </cell>
          <cell r="U34" t="str">
            <v>144 Mbps</v>
          </cell>
          <cell r="V34">
            <v>7301</v>
          </cell>
          <cell r="W34">
            <v>252</v>
          </cell>
          <cell r="X34">
            <v>516096</v>
          </cell>
          <cell r="Y34">
            <v>108</v>
          </cell>
          <cell r="Z34">
            <v>2.3326853651763398E-2</v>
          </cell>
          <cell r="AA34">
            <v>2.3936170212765957E-2</v>
          </cell>
          <cell r="AB34">
            <v>10368</v>
          </cell>
          <cell r="AC34">
            <v>4778</v>
          </cell>
          <cell r="AD34">
            <v>10368</v>
          </cell>
          <cell r="AE34">
            <v>1896</v>
          </cell>
          <cell r="AF34">
            <v>96</v>
          </cell>
          <cell r="AG34">
            <v>1128</v>
          </cell>
          <cell r="AH34">
            <v>72</v>
          </cell>
          <cell r="AI34">
            <v>3192</v>
          </cell>
          <cell r="AJ34">
            <v>5544</v>
          </cell>
          <cell r="AK34">
            <v>4824</v>
          </cell>
        </row>
        <row r="35">
          <cell r="A35">
            <v>30</v>
          </cell>
          <cell r="B35" t="str">
            <v>6.1</v>
          </cell>
          <cell r="C35" t="str">
            <v>Cần Giờ</v>
          </cell>
          <cell r="D35" t="str">
            <v>DSLAM</v>
          </cell>
          <cell r="E35">
            <v>144</v>
          </cell>
          <cell r="F35">
            <v>0</v>
          </cell>
          <cell r="H35" t="str">
            <v>3 Mbps</v>
          </cell>
          <cell r="I35" t="str">
            <v>0 Mbps</v>
          </cell>
          <cell r="J35" t="str">
            <v>MR/LM</v>
          </cell>
          <cell r="K35">
            <v>168</v>
          </cell>
          <cell r="L35">
            <v>24</v>
          </cell>
          <cell r="N35">
            <v>127</v>
          </cell>
          <cell r="O35">
            <v>6</v>
          </cell>
          <cell r="Q35">
            <v>6</v>
          </cell>
          <cell r="R35">
            <v>0</v>
          </cell>
          <cell r="T35" t="str">
            <v>3 Mbps</v>
          </cell>
          <cell r="U35" t="str">
            <v>0 Mbps</v>
          </cell>
          <cell r="V35">
            <v>7300</v>
          </cell>
          <cell r="W35">
            <v>4</v>
          </cell>
          <cell r="X35">
            <v>8192</v>
          </cell>
          <cell r="Y35">
            <v>76.8</v>
          </cell>
          <cell r="Z35">
            <v>8.331019161344071E-4</v>
          </cell>
          <cell r="AA35">
            <v>0</v>
          </cell>
          <cell r="AB35">
            <v>2304</v>
          </cell>
          <cell r="AC35">
            <v>106</v>
          </cell>
          <cell r="AD35">
            <v>106</v>
          </cell>
          <cell r="AE35">
            <v>24</v>
          </cell>
          <cell r="AF35">
            <v>24</v>
          </cell>
          <cell r="AG35">
            <v>48</v>
          </cell>
          <cell r="AH35">
            <v>0</v>
          </cell>
          <cell r="AI35">
            <v>96</v>
          </cell>
          <cell r="AJ35">
            <v>96</v>
          </cell>
          <cell r="AK35">
            <v>10</v>
          </cell>
        </row>
        <row r="36">
          <cell r="A36">
            <v>31</v>
          </cell>
          <cell r="B36" t="str">
            <v>6.2</v>
          </cell>
          <cell r="C36" t="str">
            <v>Nguyễn Bỉnh Khiêm</v>
          </cell>
          <cell r="D36" t="str">
            <v>DSLAM</v>
          </cell>
          <cell r="E36">
            <v>2208</v>
          </cell>
          <cell r="F36">
            <v>120</v>
          </cell>
          <cell r="H36" t="str">
            <v>142 Mbps</v>
          </cell>
          <cell r="I36" t="str">
            <v>0 Mbps</v>
          </cell>
          <cell r="J36" t="str">
            <v>MR/LM</v>
          </cell>
          <cell r="K36">
            <v>2976</v>
          </cell>
          <cell r="L36">
            <v>168</v>
          </cell>
          <cell r="N36">
            <v>2380</v>
          </cell>
          <cell r="O36">
            <v>125</v>
          </cell>
          <cell r="Q36">
            <v>92</v>
          </cell>
          <cell r="R36">
            <v>5</v>
          </cell>
          <cell r="T36" t="str">
            <v>142 Mbps</v>
          </cell>
          <cell r="U36" t="str">
            <v>0 Mbps</v>
          </cell>
          <cell r="V36">
            <v>7300</v>
          </cell>
          <cell r="W36">
            <v>63</v>
          </cell>
          <cell r="X36">
            <v>129024</v>
          </cell>
          <cell r="Y36">
            <v>108</v>
          </cell>
          <cell r="Z36">
            <v>1.2774229380727576E-2</v>
          </cell>
          <cell r="AA36">
            <v>1.3297872340425532E-2</v>
          </cell>
          <cell r="AB36">
            <v>2304</v>
          </cell>
          <cell r="AC36">
            <v>1194</v>
          </cell>
          <cell r="AD36">
            <v>1194</v>
          </cell>
          <cell r="AE36">
            <v>768</v>
          </cell>
          <cell r="AF36">
            <v>48</v>
          </cell>
          <cell r="AG36">
            <v>624</v>
          </cell>
          <cell r="AH36">
            <v>48</v>
          </cell>
          <cell r="AI36">
            <v>1488</v>
          </cell>
          <cell r="AJ36">
            <v>1488</v>
          </cell>
          <cell r="AK36">
            <v>-294</v>
          </cell>
        </row>
        <row r="37">
          <cell r="A37">
            <v>32</v>
          </cell>
          <cell r="B37" t="str">
            <v>6.3</v>
          </cell>
          <cell r="C37" t="str">
            <v>Sài Gòn Tower</v>
          </cell>
          <cell r="D37" t="str">
            <v>DSLAM</v>
          </cell>
          <cell r="E37">
            <v>384</v>
          </cell>
          <cell r="F37">
            <v>0</v>
          </cell>
          <cell r="H37" t="str">
            <v>0 Mbps</v>
          </cell>
          <cell r="I37" t="str">
            <v>0 Mbps</v>
          </cell>
          <cell r="J37" t="str">
            <v>MR/LM</v>
          </cell>
          <cell r="K37">
            <v>432</v>
          </cell>
          <cell r="L37">
            <v>24</v>
          </cell>
          <cell r="N37">
            <v>345</v>
          </cell>
          <cell r="O37">
            <v>18</v>
          </cell>
          <cell r="Q37">
            <v>16</v>
          </cell>
          <cell r="R37">
            <v>0</v>
          </cell>
          <cell r="T37" t="str">
            <v>0 Mbps</v>
          </cell>
          <cell r="U37" t="str">
            <v>0 Mbps</v>
          </cell>
          <cell r="V37">
            <v>7300</v>
          </cell>
          <cell r="W37">
            <v>63</v>
          </cell>
          <cell r="X37">
            <v>129024</v>
          </cell>
          <cell r="Y37">
            <v>108</v>
          </cell>
          <cell r="Z37">
            <v>2.2216051096917524E-3</v>
          </cell>
          <cell r="AA37">
            <v>0</v>
          </cell>
          <cell r="AB37">
            <v>2304</v>
          </cell>
          <cell r="AC37">
            <v>1194</v>
          </cell>
          <cell r="AD37">
            <v>1194</v>
          </cell>
          <cell r="AE37">
            <v>48</v>
          </cell>
          <cell r="AF37">
            <v>24</v>
          </cell>
          <cell r="AG37">
            <v>120</v>
          </cell>
          <cell r="AH37">
            <v>0</v>
          </cell>
          <cell r="AI37">
            <v>192</v>
          </cell>
          <cell r="AJ37">
            <v>192</v>
          </cell>
          <cell r="AK37">
            <v>1002</v>
          </cell>
        </row>
        <row r="38">
          <cell r="A38">
            <v>33</v>
          </cell>
          <cell r="B38" t="str">
            <v>6.4</v>
          </cell>
          <cell r="C38" t="str">
            <v>Sài Gòn Trade Center</v>
          </cell>
          <cell r="D38" t="str">
            <v>DSLAM</v>
          </cell>
          <cell r="E38">
            <v>792</v>
          </cell>
          <cell r="F38">
            <v>48</v>
          </cell>
          <cell r="H38" t="str">
            <v>0 Mbps</v>
          </cell>
          <cell r="I38" t="str">
            <v>0 Mbps</v>
          </cell>
          <cell r="J38" t="str">
            <v>MR/LM</v>
          </cell>
          <cell r="K38">
            <v>1080</v>
          </cell>
          <cell r="L38">
            <v>72</v>
          </cell>
          <cell r="N38">
            <v>853</v>
          </cell>
          <cell r="O38">
            <v>44</v>
          </cell>
          <cell r="Q38">
            <v>33</v>
          </cell>
          <cell r="R38">
            <v>2</v>
          </cell>
          <cell r="T38" t="str">
            <v>0 Mbps</v>
          </cell>
          <cell r="U38" t="str">
            <v>0 Mbps</v>
          </cell>
          <cell r="V38">
            <v>7300</v>
          </cell>
          <cell r="W38">
            <v>63</v>
          </cell>
          <cell r="X38">
            <v>129024</v>
          </cell>
          <cell r="Y38">
            <v>108</v>
          </cell>
          <cell r="Z38">
            <v>4.5820605387392388E-3</v>
          </cell>
          <cell r="AA38">
            <v>5.3191489361702126E-3</v>
          </cell>
          <cell r="AB38">
            <v>2304</v>
          </cell>
          <cell r="AC38">
            <v>1194</v>
          </cell>
          <cell r="AD38">
            <v>1194</v>
          </cell>
          <cell r="AE38">
            <v>288</v>
          </cell>
          <cell r="AF38">
            <v>24</v>
          </cell>
          <cell r="AG38">
            <v>240</v>
          </cell>
          <cell r="AH38">
            <v>24</v>
          </cell>
          <cell r="AI38">
            <v>576</v>
          </cell>
          <cell r="AJ38">
            <v>576</v>
          </cell>
          <cell r="AK38">
            <v>618</v>
          </cell>
        </row>
        <row r="39">
          <cell r="A39">
            <v>34</v>
          </cell>
          <cell r="B39" t="str">
            <v>7</v>
          </cell>
          <cell r="C39" t="str">
            <v>Hai Bà Trưng 2</v>
          </cell>
          <cell r="D39" t="str">
            <v>HUB</v>
          </cell>
          <cell r="E39">
            <v>4032</v>
          </cell>
          <cell r="F39">
            <v>216</v>
          </cell>
          <cell r="H39" t="str">
            <v>771 Mbps</v>
          </cell>
          <cell r="I39" t="str">
            <v>195 Mbps</v>
          </cell>
          <cell r="J39" t="str">
            <v>MR/LM</v>
          </cell>
          <cell r="K39">
            <v>5928</v>
          </cell>
          <cell r="L39">
            <v>312</v>
          </cell>
          <cell r="N39">
            <v>4724</v>
          </cell>
          <cell r="O39">
            <v>248</v>
          </cell>
          <cell r="Q39">
            <v>168</v>
          </cell>
          <cell r="R39">
            <v>9</v>
          </cell>
          <cell r="T39" t="str">
            <v>771 Mbps</v>
          </cell>
          <cell r="U39" t="str">
            <v>195 Mbps</v>
          </cell>
          <cell r="V39">
            <v>7301</v>
          </cell>
          <cell r="W39">
            <v>252</v>
          </cell>
          <cell r="X39">
            <v>516096</v>
          </cell>
          <cell r="Y39">
            <v>108</v>
          </cell>
          <cell r="Z39">
            <v>2.3326853651763398E-2</v>
          </cell>
          <cell r="AA39">
            <v>2.3936170212765957E-2</v>
          </cell>
          <cell r="AB39">
            <v>10368</v>
          </cell>
          <cell r="AC39">
            <v>4778</v>
          </cell>
          <cell r="AD39">
            <v>10368</v>
          </cell>
          <cell r="AE39">
            <v>1896</v>
          </cell>
          <cell r="AF39">
            <v>96</v>
          </cell>
          <cell r="AG39">
            <v>1128</v>
          </cell>
          <cell r="AH39">
            <v>72</v>
          </cell>
          <cell r="AI39">
            <v>3192</v>
          </cell>
          <cell r="AJ39">
            <v>6096</v>
          </cell>
          <cell r="AK39">
            <v>4272</v>
          </cell>
        </row>
        <row r="40">
          <cell r="A40">
            <v>35</v>
          </cell>
          <cell r="B40" t="str">
            <v>7.1</v>
          </cell>
          <cell r="C40" t="str">
            <v>Cát Lái</v>
          </cell>
          <cell r="D40" t="str">
            <v>DSLAM</v>
          </cell>
          <cell r="E40">
            <v>816</v>
          </cell>
          <cell r="F40">
            <v>48</v>
          </cell>
          <cell r="H40" t="str">
            <v>0 Mbps</v>
          </cell>
          <cell r="I40" t="str">
            <v>0 Mbps</v>
          </cell>
          <cell r="J40" t="str">
            <v>MR/LM</v>
          </cell>
          <cell r="K40">
            <v>984</v>
          </cell>
          <cell r="L40">
            <v>72</v>
          </cell>
          <cell r="N40">
            <v>773</v>
          </cell>
          <cell r="O40">
            <v>40</v>
          </cell>
          <cell r="Q40">
            <v>34</v>
          </cell>
          <cell r="R40">
            <v>2</v>
          </cell>
          <cell r="T40" t="str">
            <v>0 Mbps</v>
          </cell>
          <cell r="U40" t="str">
            <v>0 Mbps</v>
          </cell>
          <cell r="V40">
            <v>7300</v>
          </cell>
          <cell r="W40">
            <v>63</v>
          </cell>
          <cell r="X40">
            <v>129024</v>
          </cell>
          <cell r="Y40">
            <v>108</v>
          </cell>
          <cell r="Z40">
            <v>4.7209108580949736E-3</v>
          </cell>
          <cell r="AA40">
            <v>5.3191489361702126E-3</v>
          </cell>
          <cell r="AB40">
            <v>2304</v>
          </cell>
          <cell r="AC40">
            <v>1194</v>
          </cell>
          <cell r="AD40">
            <v>1194</v>
          </cell>
          <cell r="AE40">
            <v>168</v>
          </cell>
          <cell r="AF40">
            <v>24</v>
          </cell>
          <cell r="AG40">
            <v>240</v>
          </cell>
          <cell r="AH40">
            <v>24</v>
          </cell>
          <cell r="AI40">
            <v>456</v>
          </cell>
          <cell r="AJ40">
            <v>456</v>
          </cell>
          <cell r="AK40">
            <v>738</v>
          </cell>
        </row>
        <row r="41">
          <cell r="A41">
            <v>36</v>
          </cell>
          <cell r="B41" t="str">
            <v>7.2</v>
          </cell>
          <cell r="C41" t="str">
            <v>Ocean Palace</v>
          </cell>
          <cell r="D41" t="str">
            <v>DSLAM</v>
          </cell>
          <cell r="E41">
            <v>192</v>
          </cell>
          <cell r="F41">
            <v>0</v>
          </cell>
          <cell r="H41" t="str">
            <v>10 Mbps</v>
          </cell>
          <cell r="I41" t="str">
            <v>0 Mbps</v>
          </cell>
          <cell r="J41" t="str">
            <v>MR/LM</v>
          </cell>
          <cell r="K41">
            <v>216</v>
          </cell>
          <cell r="L41">
            <v>24</v>
          </cell>
          <cell r="N41">
            <v>155</v>
          </cell>
          <cell r="O41">
            <v>8</v>
          </cell>
          <cell r="Q41">
            <v>8</v>
          </cell>
          <cell r="R41">
            <v>0</v>
          </cell>
          <cell r="T41" t="str">
            <v>10 Mbps</v>
          </cell>
          <cell r="U41" t="str">
            <v>0 Mbps</v>
          </cell>
          <cell r="V41">
            <v>7300</v>
          </cell>
          <cell r="W41">
            <v>4</v>
          </cell>
          <cell r="X41">
            <v>8192</v>
          </cell>
          <cell r="Y41">
            <v>108</v>
          </cell>
          <cell r="Z41">
            <v>1.1108025548458762E-3</v>
          </cell>
          <cell r="AA41">
            <v>0</v>
          </cell>
          <cell r="AB41">
            <v>2304</v>
          </cell>
          <cell r="AC41">
            <v>75</v>
          </cell>
          <cell r="AD41">
            <v>75</v>
          </cell>
          <cell r="AE41">
            <v>24</v>
          </cell>
          <cell r="AF41">
            <v>24</v>
          </cell>
          <cell r="AG41">
            <v>72</v>
          </cell>
          <cell r="AH41">
            <v>0</v>
          </cell>
          <cell r="AI41">
            <v>120</v>
          </cell>
          <cell r="AJ41">
            <v>120</v>
          </cell>
          <cell r="AK41">
            <v>-45</v>
          </cell>
        </row>
        <row r="42">
          <cell r="A42">
            <v>37</v>
          </cell>
          <cell r="B42" t="str">
            <v>7.3</v>
          </cell>
          <cell r="C42" t="str">
            <v>Sài Gòn Center</v>
          </cell>
          <cell r="D42" t="str">
            <v>DSLAM</v>
          </cell>
          <cell r="E42">
            <v>288</v>
          </cell>
          <cell r="F42">
            <v>0</v>
          </cell>
          <cell r="H42" t="str">
            <v>0 Mbps</v>
          </cell>
          <cell r="I42" t="str">
            <v>0 Mbps</v>
          </cell>
          <cell r="J42" t="str">
            <v>MR/LM</v>
          </cell>
          <cell r="K42">
            <v>432</v>
          </cell>
          <cell r="L42">
            <v>24</v>
          </cell>
          <cell r="N42">
            <v>335</v>
          </cell>
          <cell r="O42">
            <v>17</v>
          </cell>
          <cell r="Q42">
            <v>12</v>
          </cell>
          <cell r="R42">
            <v>0</v>
          </cell>
          <cell r="T42" t="str">
            <v>0 Mbps</v>
          </cell>
          <cell r="U42" t="str">
            <v>0 Mbps</v>
          </cell>
          <cell r="V42">
            <v>7300</v>
          </cell>
          <cell r="W42">
            <v>63</v>
          </cell>
          <cell r="X42">
            <v>129024</v>
          </cell>
          <cell r="Y42">
            <v>108</v>
          </cell>
          <cell r="Z42">
            <v>1.6662038322688142E-3</v>
          </cell>
          <cell r="AA42">
            <v>0</v>
          </cell>
          <cell r="AB42">
            <v>2304</v>
          </cell>
          <cell r="AC42">
            <v>1194</v>
          </cell>
          <cell r="AD42">
            <v>1194</v>
          </cell>
          <cell r="AE42">
            <v>144</v>
          </cell>
          <cell r="AF42">
            <v>24</v>
          </cell>
          <cell r="AG42">
            <v>96</v>
          </cell>
          <cell r="AH42">
            <v>0</v>
          </cell>
          <cell r="AI42">
            <v>264</v>
          </cell>
          <cell r="AJ42">
            <v>264</v>
          </cell>
          <cell r="AK42">
            <v>930</v>
          </cell>
        </row>
        <row r="43">
          <cell r="A43">
            <v>38</v>
          </cell>
          <cell r="B43" t="str">
            <v>7.4</v>
          </cell>
          <cell r="C43" t="str">
            <v>Sài Gòn Sunwah</v>
          </cell>
          <cell r="D43" t="str">
            <v>DSLAM</v>
          </cell>
          <cell r="E43">
            <v>600</v>
          </cell>
          <cell r="F43">
            <v>24</v>
          </cell>
          <cell r="H43" t="str">
            <v>0 Mbps</v>
          </cell>
          <cell r="I43" t="str">
            <v>0 Mbps</v>
          </cell>
          <cell r="J43" t="str">
            <v>MR/LM</v>
          </cell>
          <cell r="K43">
            <v>840</v>
          </cell>
          <cell r="L43">
            <v>48</v>
          </cell>
          <cell r="N43">
            <v>657</v>
          </cell>
          <cell r="O43">
            <v>34</v>
          </cell>
          <cell r="Q43">
            <v>25</v>
          </cell>
          <cell r="R43">
            <v>1</v>
          </cell>
          <cell r="T43" t="str">
            <v>0 Mbps</v>
          </cell>
          <cell r="U43" t="str">
            <v>0 Mbps</v>
          </cell>
          <cell r="V43">
            <v>7300</v>
          </cell>
          <cell r="W43">
            <v>63</v>
          </cell>
          <cell r="X43">
            <v>129024</v>
          </cell>
          <cell r="Y43">
            <v>108</v>
          </cell>
          <cell r="Z43">
            <v>3.4712579838933628E-3</v>
          </cell>
          <cell r="AA43">
            <v>2.6595744680851063E-3</v>
          </cell>
          <cell r="AB43">
            <v>2304</v>
          </cell>
          <cell r="AC43">
            <v>1194</v>
          </cell>
          <cell r="AD43">
            <v>1194</v>
          </cell>
          <cell r="AE43">
            <v>240</v>
          </cell>
          <cell r="AF43">
            <v>24</v>
          </cell>
          <cell r="AG43">
            <v>168</v>
          </cell>
          <cell r="AH43">
            <v>24</v>
          </cell>
          <cell r="AI43">
            <v>456</v>
          </cell>
          <cell r="AJ43">
            <v>456</v>
          </cell>
          <cell r="AK43">
            <v>738</v>
          </cell>
        </row>
        <row r="44">
          <cell r="A44">
            <v>39</v>
          </cell>
          <cell r="B44" t="str">
            <v>7.5</v>
          </cell>
          <cell r="C44" t="str">
            <v>Tân Định</v>
          </cell>
          <cell r="D44" t="str">
            <v>DSLAM</v>
          </cell>
          <cell r="E44">
            <v>2736</v>
          </cell>
          <cell r="F44">
            <v>144</v>
          </cell>
          <cell r="H44" t="str">
            <v>186 Mbps</v>
          </cell>
          <cell r="I44" t="str">
            <v>0 Mbps</v>
          </cell>
          <cell r="J44" t="str">
            <v>MR/LM</v>
          </cell>
          <cell r="K44">
            <v>3480</v>
          </cell>
          <cell r="L44">
            <v>192</v>
          </cell>
          <cell r="N44">
            <v>2766</v>
          </cell>
          <cell r="O44">
            <v>145</v>
          </cell>
          <cell r="Q44">
            <v>114</v>
          </cell>
          <cell r="R44">
            <v>6</v>
          </cell>
          <cell r="T44" t="str">
            <v>186 Mbps</v>
          </cell>
          <cell r="U44" t="str">
            <v>0 Mbps</v>
          </cell>
          <cell r="V44">
            <v>7300</v>
          </cell>
          <cell r="W44">
            <v>63</v>
          </cell>
          <cell r="X44">
            <v>129024</v>
          </cell>
          <cell r="Y44">
            <v>108</v>
          </cell>
          <cell r="Z44">
            <v>1.5828936406553733E-2</v>
          </cell>
          <cell r="AA44">
            <v>1.5957446808510637E-2</v>
          </cell>
          <cell r="AB44">
            <v>2304</v>
          </cell>
          <cell r="AC44">
            <v>1194</v>
          </cell>
          <cell r="AD44">
            <v>1194</v>
          </cell>
          <cell r="AE44">
            <v>744</v>
          </cell>
          <cell r="AF44">
            <v>48</v>
          </cell>
          <cell r="AG44">
            <v>768</v>
          </cell>
          <cell r="AH44">
            <v>48</v>
          </cell>
          <cell r="AI44">
            <v>1608</v>
          </cell>
          <cell r="AJ44">
            <v>1608</v>
          </cell>
          <cell r="AK44">
            <v>-414</v>
          </cell>
        </row>
        <row r="45">
          <cell r="A45">
            <v>40</v>
          </cell>
          <cell r="B45" t="str">
            <v>8</v>
          </cell>
          <cell r="C45" t="str">
            <v>Khánh Hội 2</v>
          </cell>
          <cell r="D45" t="str">
            <v>HUB</v>
          </cell>
          <cell r="E45">
            <v>1752</v>
          </cell>
          <cell r="F45">
            <v>96</v>
          </cell>
          <cell r="H45" t="str">
            <v>324 Mbps</v>
          </cell>
          <cell r="I45" t="str">
            <v>100 Mbps</v>
          </cell>
          <cell r="J45" t="str">
            <v>MR/LM</v>
          </cell>
          <cell r="K45">
            <v>2208</v>
          </cell>
          <cell r="L45">
            <v>120</v>
          </cell>
          <cell r="N45">
            <v>1763</v>
          </cell>
          <cell r="O45">
            <v>92</v>
          </cell>
          <cell r="Q45">
            <v>73</v>
          </cell>
          <cell r="R45">
            <v>4</v>
          </cell>
          <cell r="T45" t="str">
            <v>324 Mbps</v>
          </cell>
          <cell r="U45" t="str">
            <v>100 Mbps</v>
          </cell>
          <cell r="V45">
            <v>7300</v>
          </cell>
          <cell r="W45">
            <v>63</v>
          </cell>
          <cell r="X45">
            <v>129024</v>
          </cell>
          <cell r="Y45">
            <v>76.8</v>
          </cell>
          <cell r="Z45">
            <v>1.013607331296862E-2</v>
          </cell>
          <cell r="AA45">
            <v>1.0638297872340425E-2</v>
          </cell>
          <cell r="AB45">
            <v>5000</v>
          </cell>
          <cell r="AC45">
            <v>1680</v>
          </cell>
          <cell r="AD45">
            <v>5000</v>
          </cell>
          <cell r="AE45">
            <v>456</v>
          </cell>
          <cell r="AF45">
            <v>24</v>
          </cell>
          <cell r="AG45">
            <v>504</v>
          </cell>
          <cell r="AH45">
            <v>48</v>
          </cell>
          <cell r="AI45">
            <v>1032</v>
          </cell>
          <cell r="AJ45">
            <v>3024</v>
          </cell>
          <cell r="AK45">
            <v>1976</v>
          </cell>
        </row>
        <row r="46">
          <cell r="A46">
            <v>41</v>
          </cell>
          <cell r="B46" t="str">
            <v>8.1</v>
          </cell>
          <cell r="C46" t="str">
            <v>Bình Khánh</v>
          </cell>
          <cell r="D46" t="str">
            <v>DSLAM</v>
          </cell>
          <cell r="E46">
            <v>168</v>
          </cell>
          <cell r="F46">
            <v>0</v>
          </cell>
          <cell r="H46" t="str">
            <v>4 Mbps</v>
          </cell>
          <cell r="I46" t="str">
            <v>0 Mbps</v>
          </cell>
          <cell r="J46" t="str">
            <v>MR/LM</v>
          </cell>
          <cell r="K46">
            <v>192</v>
          </cell>
          <cell r="L46">
            <v>24</v>
          </cell>
          <cell r="N46">
            <v>142</v>
          </cell>
          <cell r="O46">
            <v>7</v>
          </cell>
          <cell r="Q46">
            <v>7</v>
          </cell>
          <cell r="R46">
            <v>0</v>
          </cell>
          <cell r="T46" t="str">
            <v>4 Mbps</v>
          </cell>
          <cell r="U46" t="str">
            <v>0 Mbps</v>
          </cell>
          <cell r="V46">
            <v>7300</v>
          </cell>
          <cell r="W46">
            <v>4</v>
          </cell>
          <cell r="X46">
            <v>8192</v>
          </cell>
          <cell r="Y46">
            <v>76.8</v>
          </cell>
          <cell r="Z46">
            <v>9.719522354901416E-4</v>
          </cell>
          <cell r="AA46">
            <v>0</v>
          </cell>
          <cell r="AB46">
            <v>2304</v>
          </cell>
          <cell r="AC46">
            <v>106</v>
          </cell>
          <cell r="AD46">
            <v>106</v>
          </cell>
          <cell r="AE46">
            <v>24</v>
          </cell>
          <cell r="AF46">
            <v>24</v>
          </cell>
          <cell r="AG46">
            <v>48</v>
          </cell>
          <cell r="AH46">
            <v>0</v>
          </cell>
          <cell r="AI46">
            <v>96</v>
          </cell>
          <cell r="AJ46">
            <v>96</v>
          </cell>
          <cell r="AK46">
            <v>10</v>
          </cell>
        </row>
        <row r="47">
          <cell r="A47">
            <v>42</v>
          </cell>
          <cell r="B47" t="str">
            <v>8.2</v>
          </cell>
          <cell r="C47" t="str">
            <v>Hiệp Phước</v>
          </cell>
          <cell r="D47" t="str">
            <v>DSLAM</v>
          </cell>
          <cell r="E47">
            <v>504</v>
          </cell>
          <cell r="F47">
            <v>24</v>
          </cell>
          <cell r="H47" t="str">
            <v>26 Mbps</v>
          </cell>
          <cell r="I47" t="str">
            <v>0 Mbps</v>
          </cell>
          <cell r="J47" t="str">
            <v>MR/LM</v>
          </cell>
          <cell r="K47">
            <v>528</v>
          </cell>
          <cell r="L47">
            <v>48</v>
          </cell>
          <cell r="N47">
            <v>413</v>
          </cell>
          <cell r="O47">
            <v>21</v>
          </cell>
          <cell r="Q47">
            <v>21</v>
          </cell>
          <cell r="R47">
            <v>1</v>
          </cell>
          <cell r="T47" t="str">
            <v>26 Mbps</v>
          </cell>
          <cell r="U47" t="str">
            <v>0 Mbps</v>
          </cell>
          <cell r="V47">
            <v>7300</v>
          </cell>
          <cell r="W47">
            <v>4</v>
          </cell>
          <cell r="X47">
            <v>8192</v>
          </cell>
          <cell r="Y47">
            <v>76.8</v>
          </cell>
          <cell r="Z47">
            <v>2.9158567064704248E-3</v>
          </cell>
          <cell r="AA47">
            <v>2.6595744680851063E-3</v>
          </cell>
          <cell r="AB47">
            <v>2304</v>
          </cell>
          <cell r="AC47">
            <v>106</v>
          </cell>
          <cell r="AD47">
            <v>106</v>
          </cell>
          <cell r="AE47">
            <v>24</v>
          </cell>
          <cell r="AF47">
            <v>24</v>
          </cell>
          <cell r="AG47">
            <v>144</v>
          </cell>
          <cell r="AH47">
            <v>24</v>
          </cell>
          <cell r="AI47">
            <v>216</v>
          </cell>
          <cell r="AJ47">
            <v>216</v>
          </cell>
          <cell r="AK47">
            <v>-110</v>
          </cell>
        </row>
        <row r="48">
          <cell r="A48">
            <v>43</v>
          </cell>
          <cell r="B48" t="str">
            <v>8.3</v>
          </cell>
          <cell r="C48" t="str">
            <v>Khánh Hội 1</v>
          </cell>
          <cell r="D48" t="str">
            <v>DSLAM</v>
          </cell>
          <cell r="E48">
            <v>2232</v>
          </cell>
          <cell r="F48">
            <v>144</v>
          </cell>
          <cell r="H48" t="str">
            <v>55 Mbps</v>
          </cell>
          <cell r="I48" t="str">
            <v>0 Mbps</v>
          </cell>
          <cell r="J48" t="str">
            <v>MR/LM</v>
          </cell>
          <cell r="K48">
            <v>2856</v>
          </cell>
          <cell r="L48">
            <v>168</v>
          </cell>
          <cell r="N48">
            <v>2277</v>
          </cell>
          <cell r="O48">
            <v>119</v>
          </cell>
          <cell r="Q48">
            <v>93</v>
          </cell>
          <cell r="R48">
            <v>6</v>
          </cell>
          <cell r="T48" t="str">
            <v>55 Mbps</v>
          </cell>
          <cell r="U48" t="str">
            <v>0 Mbps</v>
          </cell>
          <cell r="V48">
            <v>7300</v>
          </cell>
          <cell r="W48">
            <v>63</v>
          </cell>
          <cell r="X48">
            <v>129024</v>
          </cell>
          <cell r="Y48">
            <v>76.8</v>
          </cell>
          <cell r="Z48">
            <v>1.291307970008331E-2</v>
          </cell>
          <cell r="AA48">
            <v>1.5957446808510637E-2</v>
          </cell>
          <cell r="AB48">
            <v>2304</v>
          </cell>
          <cell r="AC48">
            <v>1680</v>
          </cell>
          <cell r="AD48">
            <v>1680</v>
          </cell>
          <cell r="AE48">
            <v>624</v>
          </cell>
          <cell r="AF48">
            <v>24</v>
          </cell>
          <cell r="AG48">
            <v>624</v>
          </cell>
          <cell r="AH48">
            <v>48</v>
          </cell>
          <cell r="AI48">
            <v>1320</v>
          </cell>
          <cell r="AJ48">
            <v>1320</v>
          </cell>
          <cell r="AK48">
            <v>360</v>
          </cell>
        </row>
        <row r="49">
          <cell r="A49">
            <v>44</v>
          </cell>
          <cell r="B49" t="str">
            <v>8.4</v>
          </cell>
          <cell r="C49" t="str">
            <v>Khánh Hội 3</v>
          </cell>
          <cell r="D49" t="str">
            <v>DSLAM</v>
          </cell>
          <cell r="E49">
            <v>312</v>
          </cell>
          <cell r="F49">
            <v>0</v>
          </cell>
          <cell r="H49" t="str">
            <v>13 Mbps</v>
          </cell>
          <cell r="I49" t="str">
            <v>0 Mbps</v>
          </cell>
          <cell r="J49" t="str">
            <v>MR/LM</v>
          </cell>
          <cell r="K49">
            <v>336</v>
          </cell>
          <cell r="L49">
            <v>24</v>
          </cell>
          <cell r="N49">
            <v>260</v>
          </cell>
          <cell r="O49">
            <v>13</v>
          </cell>
          <cell r="Q49">
            <v>13</v>
          </cell>
          <cell r="R49">
            <v>0</v>
          </cell>
          <cell r="T49" t="str">
            <v>13 Mbps</v>
          </cell>
          <cell r="U49" t="str">
            <v>0 Mbps</v>
          </cell>
          <cell r="V49">
            <v>7300</v>
          </cell>
          <cell r="W49">
            <v>4</v>
          </cell>
          <cell r="X49">
            <v>8192</v>
          </cell>
          <cell r="Y49">
            <v>76.8</v>
          </cell>
          <cell r="Z49">
            <v>1.8050541516245488E-3</v>
          </cell>
          <cell r="AA49">
            <v>0</v>
          </cell>
          <cell r="AB49">
            <v>2304</v>
          </cell>
          <cell r="AC49">
            <v>106</v>
          </cell>
          <cell r="AD49">
            <v>106</v>
          </cell>
          <cell r="AE49">
            <v>24</v>
          </cell>
          <cell r="AF49">
            <v>24</v>
          </cell>
          <cell r="AG49">
            <v>96</v>
          </cell>
          <cell r="AH49">
            <v>0</v>
          </cell>
          <cell r="AI49">
            <v>144</v>
          </cell>
          <cell r="AJ49">
            <v>144</v>
          </cell>
          <cell r="AK49">
            <v>-38</v>
          </cell>
        </row>
        <row r="50">
          <cell r="A50">
            <v>45</v>
          </cell>
          <cell r="B50" t="str">
            <v>8.5</v>
          </cell>
          <cell r="C50" t="str">
            <v>Long Hòa</v>
          </cell>
          <cell r="D50" t="str">
            <v>DSLAM</v>
          </cell>
          <cell r="E50">
            <v>48</v>
          </cell>
          <cell r="F50">
            <v>0</v>
          </cell>
          <cell r="H50" t="str">
            <v>0 Mbps</v>
          </cell>
          <cell r="I50" t="str">
            <v>0 Mbps</v>
          </cell>
          <cell r="J50" t="str">
            <v>MR/LM</v>
          </cell>
          <cell r="K50">
            <v>72</v>
          </cell>
          <cell r="L50">
            <v>24</v>
          </cell>
          <cell r="N50">
            <v>41</v>
          </cell>
          <cell r="O50">
            <v>2</v>
          </cell>
          <cell r="Q50">
            <v>2</v>
          </cell>
          <cell r="R50">
            <v>0</v>
          </cell>
          <cell r="T50" t="str">
            <v>0 Mbps</v>
          </cell>
          <cell r="U50" t="str">
            <v>0 Mbps</v>
          </cell>
          <cell r="V50">
            <v>7300</v>
          </cell>
          <cell r="W50">
            <v>4</v>
          </cell>
          <cell r="X50">
            <v>8192</v>
          </cell>
          <cell r="Y50">
            <v>76.8</v>
          </cell>
          <cell r="Z50">
            <v>2.7770063871146905E-4</v>
          </cell>
          <cell r="AA50">
            <v>0</v>
          </cell>
          <cell r="AB50">
            <v>2304</v>
          </cell>
          <cell r="AC50">
            <v>106</v>
          </cell>
          <cell r="AD50">
            <v>106</v>
          </cell>
          <cell r="AE50">
            <v>24</v>
          </cell>
          <cell r="AF50">
            <v>24</v>
          </cell>
          <cell r="AG50">
            <v>24</v>
          </cell>
          <cell r="AH50">
            <v>0</v>
          </cell>
          <cell r="AI50">
            <v>72</v>
          </cell>
          <cell r="AJ50">
            <v>72</v>
          </cell>
          <cell r="AK50">
            <v>34</v>
          </cell>
        </row>
        <row r="51">
          <cell r="A51">
            <v>46</v>
          </cell>
          <cell r="B51" t="str">
            <v>8.6</v>
          </cell>
          <cell r="C51" t="str">
            <v>Phước Kiển</v>
          </cell>
          <cell r="D51" t="str">
            <v>DSLAM</v>
          </cell>
          <cell r="E51">
            <v>96</v>
          </cell>
          <cell r="F51">
            <v>0</v>
          </cell>
          <cell r="H51" t="str">
            <v>0 Mbps</v>
          </cell>
          <cell r="I51" t="str">
            <v>0 Mbps</v>
          </cell>
          <cell r="J51" t="str">
            <v>MR/LM</v>
          </cell>
          <cell r="K51">
            <v>120</v>
          </cell>
          <cell r="L51">
            <v>24</v>
          </cell>
          <cell r="N51">
            <v>78</v>
          </cell>
          <cell r="O51">
            <v>4</v>
          </cell>
          <cell r="Q51">
            <v>4</v>
          </cell>
          <cell r="R51">
            <v>0</v>
          </cell>
          <cell r="T51" t="str">
            <v>0 Mbps</v>
          </cell>
          <cell r="U51" t="str">
            <v>0 Mbps</v>
          </cell>
          <cell r="V51">
            <v>7300</v>
          </cell>
          <cell r="W51">
            <v>4</v>
          </cell>
          <cell r="X51">
            <v>8192</v>
          </cell>
          <cell r="Y51">
            <v>76.8</v>
          </cell>
          <cell r="Z51">
            <v>5.554012774229381E-4</v>
          </cell>
          <cell r="AA51">
            <v>0</v>
          </cell>
          <cell r="AB51">
            <v>2304</v>
          </cell>
          <cell r="AC51">
            <v>106</v>
          </cell>
          <cell r="AD51">
            <v>106</v>
          </cell>
          <cell r="AE51">
            <v>24</v>
          </cell>
          <cell r="AF51">
            <v>24</v>
          </cell>
          <cell r="AG51">
            <v>48</v>
          </cell>
          <cell r="AH51">
            <v>0</v>
          </cell>
          <cell r="AI51">
            <v>96</v>
          </cell>
          <cell r="AJ51">
            <v>96</v>
          </cell>
          <cell r="AK51">
            <v>10</v>
          </cell>
        </row>
        <row r="52">
          <cell r="A52">
            <v>47</v>
          </cell>
          <cell r="B52" t="str">
            <v>8.7</v>
          </cell>
          <cell r="C52" t="str">
            <v>Tam Thôn Hiệp</v>
          </cell>
          <cell r="D52" t="str">
            <v>DSLAM</v>
          </cell>
          <cell r="E52">
            <v>72</v>
          </cell>
          <cell r="F52">
            <v>24</v>
          </cell>
          <cell r="H52" t="str">
            <v>4 Mbps</v>
          </cell>
          <cell r="I52" t="str">
            <v>0 Mbps</v>
          </cell>
          <cell r="J52" t="str">
            <v>MR/LM</v>
          </cell>
          <cell r="K52">
            <v>72</v>
          </cell>
          <cell r="L52">
            <v>24</v>
          </cell>
          <cell r="N52">
            <v>45</v>
          </cell>
          <cell r="O52">
            <v>2</v>
          </cell>
          <cell r="Q52">
            <v>3</v>
          </cell>
          <cell r="R52">
            <v>1</v>
          </cell>
          <cell r="T52" t="str">
            <v>4 Mbps</v>
          </cell>
          <cell r="U52" t="str">
            <v>0 Mbps</v>
          </cell>
          <cell r="V52">
            <v>7300</v>
          </cell>
          <cell r="W52">
            <v>0</v>
          </cell>
          <cell r="X52">
            <v>0</v>
          </cell>
          <cell r="Y52">
            <v>76.8</v>
          </cell>
          <cell r="Z52">
            <v>4.1655095806720355E-4</v>
          </cell>
          <cell r="AA52">
            <v>2.6595744680851063E-3</v>
          </cell>
          <cell r="AB52">
            <v>2304</v>
          </cell>
          <cell r="AC52">
            <v>0</v>
          </cell>
          <cell r="AD52">
            <v>0</v>
          </cell>
          <cell r="AE52">
            <v>0</v>
          </cell>
          <cell r="AF52">
            <v>0</v>
          </cell>
          <cell r="AG52">
            <v>24</v>
          </cell>
          <cell r="AH52">
            <v>24</v>
          </cell>
          <cell r="AI52">
            <v>48</v>
          </cell>
          <cell r="AJ52">
            <v>48</v>
          </cell>
          <cell r="AK52">
            <v>-48</v>
          </cell>
        </row>
        <row r="53">
          <cell r="A53">
            <v>48</v>
          </cell>
          <cell r="B53" t="str">
            <v>9</v>
          </cell>
          <cell r="C53" t="str">
            <v>Tân Quy Đông</v>
          </cell>
          <cell r="D53" t="str">
            <v>HUB</v>
          </cell>
          <cell r="E53">
            <v>984</v>
          </cell>
          <cell r="F53">
            <v>48</v>
          </cell>
          <cell r="H53" t="str">
            <v>249 Mbps</v>
          </cell>
          <cell r="I53" t="str">
            <v>56 Mbps</v>
          </cell>
          <cell r="J53" t="str">
            <v>MR/LM</v>
          </cell>
          <cell r="K53">
            <v>1224</v>
          </cell>
          <cell r="L53">
            <v>72</v>
          </cell>
          <cell r="N53">
            <v>978</v>
          </cell>
          <cell r="O53">
            <v>51</v>
          </cell>
          <cell r="Q53">
            <v>41</v>
          </cell>
          <cell r="R53">
            <v>2</v>
          </cell>
          <cell r="T53" t="str">
            <v>249 Mbps</v>
          </cell>
          <cell r="U53" t="str">
            <v>56 Mbps</v>
          </cell>
          <cell r="V53">
            <v>7300</v>
          </cell>
          <cell r="W53">
            <v>63</v>
          </cell>
          <cell r="X53">
            <v>129024</v>
          </cell>
          <cell r="Y53">
            <v>76.8</v>
          </cell>
          <cell r="Z53">
            <v>5.6928630935851156E-3</v>
          </cell>
          <cell r="AA53">
            <v>5.3191489361702126E-3</v>
          </cell>
          <cell r="AB53">
            <v>5000</v>
          </cell>
          <cell r="AC53">
            <v>1680</v>
          </cell>
          <cell r="AD53">
            <v>5000</v>
          </cell>
          <cell r="AE53">
            <v>240</v>
          </cell>
          <cell r="AF53">
            <v>24</v>
          </cell>
          <cell r="AG53">
            <v>288</v>
          </cell>
          <cell r="AH53">
            <v>24</v>
          </cell>
          <cell r="AI53">
            <v>576</v>
          </cell>
          <cell r="AJ53">
            <v>2544</v>
          </cell>
          <cell r="AK53">
            <v>2456</v>
          </cell>
        </row>
        <row r="54">
          <cell r="A54">
            <v>49</v>
          </cell>
          <cell r="B54" t="str">
            <v>9.1</v>
          </cell>
          <cell r="C54" t="str">
            <v>Bình Hưng</v>
          </cell>
          <cell r="D54" t="str">
            <v>DSLAM</v>
          </cell>
          <cell r="E54">
            <v>168</v>
          </cell>
          <cell r="F54">
            <v>24</v>
          </cell>
          <cell r="H54" t="str">
            <v>10 Mbps</v>
          </cell>
          <cell r="I54" t="str">
            <v>0 Mbps</v>
          </cell>
          <cell r="J54" t="str">
            <v>MR/LM</v>
          </cell>
          <cell r="K54">
            <v>168</v>
          </cell>
          <cell r="L54">
            <v>24</v>
          </cell>
          <cell r="N54">
            <v>124</v>
          </cell>
          <cell r="O54">
            <v>6</v>
          </cell>
          <cell r="Q54">
            <v>7</v>
          </cell>
          <cell r="R54">
            <v>1</v>
          </cell>
          <cell r="T54" t="str">
            <v>10 Mbps</v>
          </cell>
          <cell r="U54" t="str">
            <v>0 Mbps</v>
          </cell>
          <cell r="V54">
            <v>7300</v>
          </cell>
          <cell r="W54">
            <v>0</v>
          </cell>
          <cell r="X54">
            <v>0</v>
          </cell>
          <cell r="Y54">
            <v>76.8</v>
          </cell>
          <cell r="Z54">
            <v>9.719522354901416E-4</v>
          </cell>
          <cell r="AA54">
            <v>2.6595744680851063E-3</v>
          </cell>
          <cell r="AB54">
            <v>2304</v>
          </cell>
          <cell r="AC54">
            <v>0</v>
          </cell>
          <cell r="AD54">
            <v>0</v>
          </cell>
          <cell r="AE54">
            <v>0</v>
          </cell>
          <cell r="AF54">
            <v>0</v>
          </cell>
          <cell r="AG54">
            <v>48</v>
          </cell>
          <cell r="AH54">
            <v>24</v>
          </cell>
          <cell r="AI54">
            <v>72</v>
          </cell>
          <cell r="AJ54">
            <v>72</v>
          </cell>
          <cell r="AK54">
            <v>-72</v>
          </cell>
        </row>
        <row r="55">
          <cell r="A55">
            <v>50</v>
          </cell>
          <cell r="B55" t="str">
            <v>9.2</v>
          </cell>
          <cell r="C55" t="str">
            <v>Khu Chế Xuất</v>
          </cell>
          <cell r="D55" t="str">
            <v>DSLAM</v>
          </cell>
          <cell r="E55">
            <v>864</v>
          </cell>
          <cell r="F55">
            <v>48</v>
          </cell>
          <cell r="H55" t="str">
            <v>0 Mbps</v>
          </cell>
          <cell r="I55" t="str">
            <v>0 Mbps</v>
          </cell>
          <cell r="J55" t="str">
            <v>MR/LM</v>
          </cell>
          <cell r="K55">
            <v>1176</v>
          </cell>
          <cell r="L55">
            <v>72</v>
          </cell>
          <cell r="N55">
            <v>927</v>
          </cell>
          <cell r="O55">
            <v>48</v>
          </cell>
          <cell r="Q55">
            <v>36</v>
          </cell>
          <cell r="R55">
            <v>2</v>
          </cell>
          <cell r="T55" t="str">
            <v>0 Mbps</v>
          </cell>
          <cell r="U55" t="str">
            <v>0 Mbps</v>
          </cell>
          <cell r="V55">
            <v>7300</v>
          </cell>
          <cell r="W55">
            <v>63</v>
          </cell>
          <cell r="X55">
            <v>129024</v>
          </cell>
          <cell r="Y55">
            <v>76.8</v>
          </cell>
          <cell r="Z55">
            <v>4.9986114968064424E-3</v>
          </cell>
          <cell r="AA55">
            <v>5.3191489361702126E-3</v>
          </cell>
          <cell r="AB55">
            <v>2304</v>
          </cell>
          <cell r="AC55">
            <v>1680</v>
          </cell>
          <cell r="AD55">
            <v>1680</v>
          </cell>
          <cell r="AE55">
            <v>312</v>
          </cell>
          <cell r="AF55">
            <v>24</v>
          </cell>
          <cell r="AG55">
            <v>240</v>
          </cell>
          <cell r="AH55">
            <v>24</v>
          </cell>
          <cell r="AI55">
            <v>600</v>
          </cell>
          <cell r="AJ55">
            <v>600</v>
          </cell>
          <cell r="AK55">
            <v>1080</v>
          </cell>
        </row>
        <row r="56">
          <cell r="A56">
            <v>51</v>
          </cell>
          <cell r="B56" t="str">
            <v>9.3</v>
          </cell>
          <cell r="C56" t="str">
            <v>Nhà Bè</v>
          </cell>
          <cell r="D56" t="str">
            <v>DSLAM</v>
          </cell>
          <cell r="E56">
            <v>144</v>
          </cell>
          <cell r="F56">
            <v>0</v>
          </cell>
          <cell r="H56" t="str">
            <v>4 Mbps</v>
          </cell>
          <cell r="I56" t="str">
            <v>0 Mbps</v>
          </cell>
          <cell r="J56" t="str">
            <v>MR/LM</v>
          </cell>
          <cell r="K56">
            <v>192</v>
          </cell>
          <cell r="L56">
            <v>24</v>
          </cell>
          <cell r="N56">
            <v>144</v>
          </cell>
          <cell r="O56">
            <v>7</v>
          </cell>
          <cell r="Q56">
            <v>6</v>
          </cell>
          <cell r="R56">
            <v>0</v>
          </cell>
          <cell r="T56" t="str">
            <v>4 Mbps</v>
          </cell>
          <cell r="U56" t="str">
            <v>0 Mbps</v>
          </cell>
          <cell r="V56">
            <v>7300</v>
          </cell>
          <cell r="W56">
            <v>4</v>
          </cell>
          <cell r="X56">
            <v>8192</v>
          </cell>
          <cell r="Y56">
            <v>76.8</v>
          </cell>
          <cell r="Z56">
            <v>8.331019161344071E-4</v>
          </cell>
          <cell r="AA56">
            <v>0</v>
          </cell>
          <cell r="AB56">
            <v>2304</v>
          </cell>
          <cell r="AC56">
            <v>106</v>
          </cell>
          <cell r="AD56">
            <v>106</v>
          </cell>
          <cell r="AE56">
            <v>48</v>
          </cell>
          <cell r="AF56">
            <v>24</v>
          </cell>
          <cell r="AG56">
            <v>48</v>
          </cell>
          <cell r="AH56">
            <v>0</v>
          </cell>
          <cell r="AI56">
            <v>120</v>
          </cell>
          <cell r="AJ56">
            <v>120</v>
          </cell>
          <cell r="AK56">
            <v>-14</v>
          </cell>
        </row>
        <row r="57">
          <cell r="A57">
            <v>52</v>
          </cell>
          <cell r="B57" t="str">
            <v>9.4</v>
          </cell>
          <cell r="C57" t="str">
            <v>Nhơn Đức</v>
          </cell>
          <cell r="D57" t="str">
            <v>DSLAM</v>
          </cell>
          <cell r="E57">
            <v>48</v>
          </cell>
          <cell r="F57">
            <v>0</v>
          </cell>
          <cell r="H57" t="str">
            <v>0 Mbps</v>
          </cell>
          <cell r="I57" t="str">
            <v>0 Mbps</v>
          </cell>
          <cell r="J57" t="str">
            <v>MR/LM</v>
          </cell>
          <cell r="K57">
            <v>72</v>
          </cell>
          <cell r="L57">
            <v>24</v>
          </cell>
          <cell r="N57">
            <v>55</v>
          </cell>
          <cell r="O57">
            <v>2</v>
          </cell>
          <cell r="Q57">
            <v>2</v>
          </cell>
          <cell r="R57">
            <v>0</v>
          </cell>
          <cell r="T57" t="str">
            <v>0 Mbps</v>
          </cell>
          <cell r="U57" t="str">
            <v>0 Mbps</v>
          </cell>
          <cell r="V57">
            <v>7300</v>
          </cell>
          <cell r="W57">
            <v>4</v>
          </cell>
          <cell r="X57">
            <v>8192</v>
          </cell>
          <cell r="Y57">
            <v>76.8</v>
          </cell>
          <cell r="Z57">
            <v>2.7770063871146905E-4</v>
          </cell>
          <cell r="AA57">
            <v>0</v>
          </cell>
          <cell r="AB57">
            <v>2304</v>
          </cell>
          <cell r="AC57">
            <v>106</v>
          </cell>
          <cell r="AD57">
            <v>106</v>
          </cell>
          <cell r="AE57">
            <v>24</v>
          </cell>
          <cell r="AF57">
            <v>24</v>
          </cell>
          <cell r="AG57">
            <v>24</v>
          </cell>
          <cell r="AH57">
            <v>0</v>
          </cell>
          <cell r="AI57">
            <v>72</v>
          </cell>
          <cell r="AJ57">
            <v>72</v>
          </cell>
          <cell r="AK57">
            <v>34</v>
          </cell>
        </row>
        <row r="58">
          <cell r="A58">
            <v>53</v>
          </cell>
          <cell r="B58" t="str">
            <v>9.5</v>
          </cell>
          <cell r="C58" t="str">
            <v>Phong Phú</v>
          </cell>
          <cell r="D58" t="str">
            <v>DSLAM</v>
          </cell>
          <cell r="E58">
            <v>144</v>
          </cell>
          <cell r="F58">
            <v>0</v>
          </cell>
          <cell r="H58" t="str">
            <v>4 Mbps</v>
          </cell>
          <cell r="I58" t="str">
            <v>0 Mbps</v>
          </cell>
          <cell r="J58" t="str">
            <v>MR/LM</v>
          </cell>
          <cell r="K58">
            <v>192</v>
          </cell>
          <cell r="L58">
            <v>24</v>
          </cell>
          <cell r="N58">
            <v>142</v>
          </cell>
          <cell r="O58">
            <v>7</v>
          </cell>
          <cell r="Q58">
            <v>6</v>
          </cell>
          <cell r="R58">
            <v>0</v>
          </cell>
          <cell r="T58" t="str">
            <v>4 Mbps</v>
          </cell>
          <cell r="U58" t="str">
            <v>0 Mbps</v>
          </cell>
          <cell r="V58">
            <v>7300</v>
          </cell>
          <cell r="W58">
            <v>4</v>
          </cell>
          <cell r="X58">
            <v>8192</v>
          </cell>
          <cell r="Y58">
            <v>76.8</v>
          </cell>
          <cell r="Z58">
            <v>8.331019161344071E-4</v>
          </cell>
          <cell r="AA58">
            <v>0</v>
          </cell>
          <cell r="AB58">
            <v>2304</v>
          </cell>
          <cell r="AC58">
            <v>106</v>
          </cell>
          <cell r="AD58">
            <v>106</v>
          </cell>
          <cell r="AE58">
            <v>48</v>
          </cell>
          <cell r="AF58">
            <v>24</v>
          </cell>
          <cell r="AG58">
            <v>48</v>
          </cell>
          <cell r="AH58">
            <v>0</v>
          </cell>
          <cell r="AI58">
            <v>120</v>
          </cell>
          <cell r="AJ58">
            <v>120</v>
          </cell>
          <cell r="AK58">
            <v>-14</v>
          </cell>
        </row>
        <row r="59">
          <cell r="A59">
            <v>54</v>
          </cell>
          <cell r="B59" t="str">
            <v>9.6</v>
          </cell>
          <cell r="C59" t="str">
            <v>Phú Mỹ</v>
          </cell>
          <cell r="D59" t="str">
            <v>DSLAM</v>
          </cell>
          <cell r="E59">
            <v>120</v>
          </cell>
          <cell r="F59">
            <v>0</v>
          </cell>
          <cell r="H59" t="str">
            <v>1 Mbps</v>
          </cell>
          <cell r="I59" t="str">
            <v>0 Mbps</v>
          </cell>
          <cell r="J59" t="str">
            <v>MR/LM</v>
          </cell>
          <cell r="K59">
            <v>144</v>
          </cell>
          <cell r="L59">
            <v>24</v>
          </cell>
          <cell r="N59">
            <v>104</v>
          </cell>
          <cell r="O59">
            <v>5</v>
          </cell>
          <cell r="Q59">
            <v>5</v>
          </cell>
          <cell r="R59">
            <v>0</v>
          </cell>
          <cell r="T59" t="str">
            <v>1 Mbps</v>
          </cell>
          <cell r="U59" t="str">
            <v>0 Mbps</v>
          </cell>
          <cell r="V59">
            <v>7300</v>
          </cell>
          <cell r="W59">
            <v>4</v>
          </cell>
          <cell r="X59">
            <v>8192</v>
          </cell>
          <cell r="Y59">
            <v>76.8</v>
          </cell>
          <cell r="Z59">
            <v>6.942515967786726E-4</v>
          </cell>
          <cell r="AA59">
            <v>0</v>
          </cell>
          <cell r="AB59">
            <v>2304</v>
          </cell>
          <cell r="AC59">
            <v>106</v>
          </cell>
          <cell r="AD59">
            <v>106</v>
          </cell>
          <cell r="AE59">
            <v>24</v>
          </cell>
          <cell r="AF59">
            <v>24</v>
          </cell>
          <cell r="AG59">
            <v>48</v>
          </cell>
          <cell r="AH59">
            <v>0</v>
          </cell>
          <cell r="AI59">
            <v>96</v>
          </cell>
          <cell r="AJ59">
            <v>96</v>
          </cell>
          <cell r="AK59">
            <v>10</v>
          </cell>
        </row>
        <row r="60">
          <cell r="A60">
            <v>55</v>
          </cell>
          <cell r="B60" t="str">
            <v>9.7</v>
          </cell>
          <cell r="C60" t="str">
            <v>Phú Xuân</v>
          </cell>
          <cell r="D60" t="str">
            <v>DSLAM</v>
          </cell>
          <cell r="E60">
            <v>168</v>
          </cell>
          <cell r="F60">
            <v>0</v>
          </cell>
          <cell r="H60" t="str">
            <v>3 Mbps</v>
          </cell>
          <cell r="I60" t="str">
            <v>0 Mbps</v>
          </cell>
          <cell r="J60" t="str">
            <v>MR/LM</v>
          </cell>
          <cell r="K60">
            <v>192</v>
          </cell>
          <cell r="L60">
            <v>24</v>
          </cell>
          <cell r="N60">
            <v>135</v>
          </cell>
          <cell r="O60">
            <v>7</v>
          </cell>
          <cell r="Q60">
            <v>7</v>
          </cell>
          <cell r="R60">
            <v>0</v>
          </cell>
          <cell r="T60" t="str">
            <v>3 Mbps</v>
          </cell>
          <cell r="U60" t="str">
            <v>0 Mbps</v>
          </cell>
          <cell r="V60">
            <v>7300</v>
          </cell>
          <cell r="W60">
            <v>4</v>
          </cell>
          <cell r="X60">
            <v>8192</v>
          </cell>
          <cell r="Y60">
            <v>76.8</v>
          </cell>
          <cell r="Z60">
            <v>9.719522354901416E-4</v>
          </cell>
          <cell r="AA60">
            <v>0</v>
          </cell>
          <cell r="AB60">
            <v>2304</v>
          </cell>
          <cell r="AC60">
            <v>106</v>
          </cell>
          <cell r="AD60">
            <v>106</v>
          </cell>
          <cell r="AE60">
            <v>24</v>
          </cell>
          <cell r="AF60">
            <v>24</v>
          </cell>
          <cell r="AG60">
            <v>48</v>
          </cell>
          <cell r="AH60">
            <v>0</v>
          </cell>
          <cell r="AI60">
            <v>96</v>
          </cell>
          <cell r="AJ60">
            <v>96</v>
          </cell>
          <cell r="AK60">
            <v>10</v>
          </cell>
        </row>
        <row r="61">
          <cell r="A61">
            <v>56</v>
          </cell>
          <cell r="B61" t="str">
            <v>9.8</v>
          </cell>
          <cell r="C61" t="str">
            <v>Tân Thuận 1</v>
          </cell>
          <cell r="D61" t="str">
            <v>DSLAM</v>
          </cell>
          <cell r="E61">
            <v>888</v>
          </cell>
          <cell r="F61">
            <v>48</v>
          </cell>
          <cell r="H61" t="str">
            <v>0 Mbps</v>
          </cell>
          <cell r="I61" t="str">
            <v>0 Mbps</v>
          </cell>
          <cell r="J61" t="str">
            <v>MR/LM</v>
          </cell>
          <cell r="K61">
            <v>1056</v>
          </cell>
          <cell r="L61">
            <v>72</v>
          </cell>
          <cell r="N61">
            <v>836</v>
          </cell>
          <cell r="O61">
            <v>44</v>
          </cell>
          <cell r="Q61">
            <v>37</v>
          </cell>
          <cell r="R61">
            <v>2</v>
          </cell>
          <cell r="T61" t="str">
            <v>0 Mbps</v>
          </cell>
          <cell r="U61" t="str">
            <v>0 Mbps</v>
          </cell>
          <cell r="V61">
            <v>7300</v>
          </cell>
          <cell r="W61">
            <v>63</v>
          </cell>
          <cell r="X61">
            <v>129024</v>
          </cell>
          <cell r="Y61">
            <v>76.8</v>
          </cell>
          <cell r="Z61">
            <v>5.1374618161621772E-3</v>
          </cell>
          <cell r="AA61">
            <v>5.3191489361702126E-3</v>
          </cell>
          <cell r="AB61">
            <v>2304</v>
          </cell>
          <cell r="AC61">
            <v>1680</v>
          </cell>
          <cell r="AD61">
            <v>1680</v>
          </cell>
          <cell r="AE61">
            <v>168</v>
          </cell>
          <cell r="AF61">
            <v>24</v>
          </cell>
          <cell r="AG61">
            <v>264</v>
          </cell>
          <cell r="AH61">
            <v>24</v>
          </cell>
          <cell r="AI61">
            <v>480</v>
          </cell>
          <cell r="AJ61">
            <v>480</v>
          </cell>
          <cell r="AK61">
            <v>1200</v>
          </cell>
        </row>
        <row r="62">
          <cell r="A62">
            <v>57</v>
          </cell>
          <cell r="B62" t="str">
            <v>9.9</v>
          </cell>
          <cell r="C62" t="str">
            <v>Tân Thuận 2</v>
          </cell>
          <cell r="D62" t="str">
            <v>DSLAM</v>
          </cell>
          <cell r="E62">
            <v>600</v>
          </cell>
          <cell r="F62">
            <v>24</v>
          </cell>
          <cell r="H62" t="str">
            <v>36 Mbps</v>
          </cell>
          <cell r="I62" t="str">
            <v>0 Mbps</v>
          </cell>
          <cell r="J62" t="str">
            <v>MR/LM</v>
          </cell>
          <cell r="K62">
            <v>696</v>
          </cell>
          <cell r="L62">
            <v>48</v>
          </cell>
          <cell r="N62">
            <v>541</v>
          </cell>
          <cell r="O62">
            <v>28</v>
          </cell>
          <cell r="Q62">
            <v>25</v>
          </cell>
          <cell r="R62">
            <v>1</v>
          </cell>
          <cell r="T62" t="str">
            <v>36 Mbps</v>
          </cell>
          <cell r="U62" t="str">
            <v>0 Mbps</v>
          </cell>
          <cell r="V62">
            <v>7300</v>
          </cell>
          <cell r="W62">
            <v>4</v>
          </cell>
          <cell r="X62">
            <v>8192</v>
          </cell>
          <cell r="Y62">
            <v>76.8</v>
          </cell>
          <cell r="Z62">
            <v>3.4712579838933628E-3</v>
          </cell>
          <cell r="AA62">
            <v>2.6595744680851063E-3</v>
          </cell>
          <cell r="AB62">
            <v>2304</v>
          </cell>
          <cell r="AC62">
            <v>106</v>
          </cell>
          <cell r="AD62">
            <v>106</v>
          </cell>
          <cell r="AE62">
            <v>96</v>
          </cell>
          <cell r="AF62">
            <v>24</v>
          </cell>
          <cell r="AG62">
            <v>168</v>
          </cell>
          <cell r="AH62">
            <v>24</v>
          </cell>
          <cell r="AI62">
            <v>312</v>
          </cell>
          <cell r="AJ62">
            <v>312</v>
          </cell>
          <cell r="AK62">
            <v>-206</v>
          </cell>
        </row>
        <row r="63">
          <cell r="A63">
            <v>58</v>
          </cell>
          <cell r="B63" t="str">
            <v>10</v>
          </cell>
          <cell r="C63" t="str">
            <v>Thủ Đức</v>
          </cell>
          <cell r="D63" t="str">
            <v>HUB</v>
          </cell>
          <cell r="E63">
            <v>1032</v>
          </cell>
          <cell r="F63">
            <v>48</v>
          </cell>
          <cell r="H63" t="str">
            <v>624 Mbps</v>
          </cell>
          <cell r="I63" t="str">
            <v>98 Mbps</v>
          </cell>
          <cell r="J63" t="str">
            <v>MR/LM</v>
          </cell>
          <cell r="K63">
            <v>1248</v>
          </cell>
          <cell r="L63">
            <v>72</v>
          </cell>
          <cell r="N63">
            <v>991</v>
          </cell>
          <cell r="O63">
            <v>52</v>
          </cell>
          <cell r="Q63">
            <v>43</v>
          </cell>
          <cell r="R63">
            <v>2</v>
          </cell>
          <cell r="T63" t="str">
            <v>624 Mbps</v>
          </cell>
          <cell r="U63" t="str">
            <v>98 Mbps</v>
          </cell>
          <cell r="V63">
            <v>7300</v>
          </cell>
          <cell r="W63">
            <v>63</v>
          </cell>
          <cell r="X63">
            <v>129024</v>
          </cell>
          <cell r="Y63">
            <v>76.8</v>
          </cell>
          <cell r="Z63">
            <v>5.9705637322965844E-3</v>
          </cell>
          <cell r="AA63">
            <v>5.3191489361702126E-3</v>
          </cell>
          <cell r="AB63">
            <v>5000</v>
          </cell>
          <cell r="AC63">
            <v>1680</v>
          </cell>
          <cell r="AD63">
            <v>5000</v>
          </cell>
          <cell r="AE63">
            <v>216</v>
          </cell>
          <cell r="AF63">
            <v>24</v>
          </cell>
          <cell r="AG63">
            <v>288</v>
          </cell>
          <cell r="AH63">
            <v>24</v>
          </cell>
          <cell r="AI63">
            <v>552</v>
          </cell>
          <cell r="AJ63">
            <v>5424</v>
          </cell>
          <cell r="AK63">
            <v>-424</v>
          </cell>
        </row>
        <row r="64">
          <cell r="A64">
            <v>59</v>
          </cell>
          <cell r="B64" t="str">
            <v>10.1</v>
          </cell>
          <cell r="C64" t="str">
            <v>Bình Trưng</v>
          </cell>
          <cell r="D64" t="str">
            <v>DSLAM</v>
          </cell>
          <cell r="E64">
            <v>312</v>
          </cell>
          <cell r="F64">
            <v>0</v>
          </cell>
          <cell r="H64" t="str">
            <v>16 Mbps</v>
          </cell>
          <cell r="I64" t="str">
            <v>0 Mbps</v>
          </cell>
          <cell r="J64" t="str">
            <v>MR/LM</v>
          </cell>
          <cell r="K64">
            <v>384</v>
          </cell>
          <cell r="L64">
            <v>24</v>
          </cell>
          <cell r="N64">
            <v>295</v>
          </cell>
          <cell r="O64">
            <v>15</v>
          </cell>
          <cell r="Q64">
            <v>13</v>
          </cell>
          <cell r="R64">
            <v>0</v>
          </cell>
          <cell r="T64" t="str">
            <v>16 Mbps</v>
          </cell>
          <cell r="U64" t="str">
            <v>0 Mbps</v>
          </cell>
          <cell r="V64">
            <v>7300</v>
          </cell>
          <cell r="W64">
            <v>4</v>
          </cell>
          <cell r="X64">
            <v>8192</v>
          </cell>
          <cell r="Y64">
            <v>76.8</v>
          </cell>
          <cell r="Z64">
            <v>1.8050541516245488E-3</v>
          </cell>
          <cell r="AA64">
            <v>0</v>
          </cell>
          <cell r="AB64">
            <v>2304</v>
          </cell>
          <cell r="AC64">
            <v>106</v>
          </cell>
          <cell r="AD64">
            <v>106</v>
          </cell>
          <cell r="AE64">
            <v>72</v>
          </cell>
          <cell r="AF64">
            <v>24</v>
          </cell>
          <cell r="AG64">
            <v>96</v>
          </cell>
          <cell r="AH64">
            <v>0</v>
          </cell>
          <cell r="AI64">
            <v>192</v>
          </cell>
          <cell r="AJ64">
            <v>192</v>
          </cell>
          <cell r="AK64">
            <v>-86</v>
          </cell>
        </row>
        <row r="65">
          <cell r="A65">
            <v>60</v>
          </cell>
          <cell r="B65" t="str">
            <v>10.2</v>
          </cell>
          <cell r="C65" t="str">
            <v>Hiệp Bình Chánh</v>
          </cell>
          <cell r="D65" t="str">
            <v>DSLAM</v>
          </cell>
          <cell r="E65">
            <v>696</v>
          </cell>
          <cell r="F65">
            <v>24</v>
          </cell>
          <cell r="H65" t="str">
            <v>45 Mbps</v>
          </cell>
          <cell r="I65" t="str">
            <v>0 Mbps</v>
          </cell>
          <cell r="J65" t="str">
            <v>MR/LM</v>
          </cell>
          <cell r="K65">
            <v>840</v>
          </cell>
          <cell r="L65">
            <v>48</v>
          </cell>
          <cell r="N65">
            <v>657</v>
          </cell>
          <cell r="O65">
            <v>34</v>
          </cell>
          <cell r="Q65">
            <v>29</v>
          </cell>
          <cell r="R65">
            <v>1</v>
          </cell>
          <cell r="T65" t="str">
            <v>45 Mbps</v>
          </cell>
          <cell r="U65" t="str">
            <v>0 Mbps</v>
          </cell>
          <cell r="V65">
            <v>7300</v>
          </cell>
          <cell r="W65">
            <v>4</v>
          </cell>
          <cell r="X65">
            <v>8192</v>
          </cell>
          <cell r="Y65">
            <v>76.8</v>
          </cell>
          <cell r="Z65">
            <v>4.0266592613163012E-3</v>
          </cell>
          <cell r="AA65">
            <v>2.6595744680851063E-3</v>
          </cell>
          <cell r="AB65">
            <v>2304</v>
          </cell>
          <cell r="AC65">
            <v>106</v>
          </cell>
          <cell r="AD65">
            <v>106</v>
          </cell>
          <cell r="AE65">
            <v>144</v>
          </cell>
          <cell r="AF65">
            <v>24</v>
          </cell>
          <cell r="AG65">
            <v>192</v>
          </cell>
          <cell r="AH65">
            <v>24</v>
          </cell>
          <cell r="AI65">
            <v>384</v>
          </cell>
          <cell r="AJ65">
            <v>384</v>
          </cell>
          <cell r="AK65">
            <v>-278</v>
          </cell>
        </row>
        <row r="66">
          <cell r="A66">
            <v>61</v>
          </cell>
          <cell r="B66" t="str">
            <v>10.3</v>
          </cell>
          <cell r="C66" t="str">
            <v>Hiệp Bình Phước</v>
          </cell>
          <cell r="D66" t="str">
            <v>DSLAM</v>
          </cell>
          <cell r="E66">
            <v>192</v>
          </cell>
          <cell r="F66">
            <v>0</v>
          </cell>
          <cell r="H66" t="str">
            <v>5 Mbps</v>
          </cell>
          <cell r="I66" t="str">
            <v>0 Mbps</v>
          </cell>
          <cell r="J66" t="str">
            <v>MR/LM</v>
          </cell>
          <cell r="K66">
            <v>216</v>
          </cell>
          <cell r="L66">
            <v>24</v>
          </cell>
          <cell r="N66">
            <v>162</v>
          </cell>
          <cell r="O66">
            <v>8</v>
          </cell>
          <cell r="Q66">
            <v>8</v>
          </cell>
          <cell r="R66">
            <v>0</v>
          </cell>
          <cell r="T66" t="str">
            <v>5 Mbps</v>
          </cell>
          <cell r="U66" t="str">
            <v>0 Mbps</v>
          </cell>
          <cell r="V66">
            <v>7300</v>
          </cell>
          <cell r="W66">
            <v>4</v>
          </cell>
          <cell r="X66">
            <v>8192</v>
          </cell>
          <cell r="Y66">
            <v>76.8</v>
          </cell>
          <cell r="Z66">
            <v>1.1108025548458762E-3</v>
          </cell>
          <cell r="AA66">
            <v>0</v>
          </cell>
          <cell r="AB66">
            <v>2304</v>
          </cell>
          <cell r="AC66">
            <v>106</v>
          </cell>
          <cell r="AD66">
            <v>106</v>
          </cell>
          <cell r="AE66">
            <v>24</v>
          </cell>
          <cell r="AF66">
            <v>24</v>
          </cell>
          <cell r="AG66">
            <v>72</v>
          </cell>
          <cell r="AH66">
            <v>0</v>
          </cell>
          <cell r="AI66">
            <v>120</v>
          </cell>
          <cell r="AJ66">
            <v>120</v>
          </cell>
          <cell r="AK66">
            <v>-14</v>
          </cell>
        </row>
        <row r="67">
          <cell r="A67">
            <v>62</v>
          </cell>
          <cell r="B67" t="str">
            <v>10.4</v>
          </cell>
          <cell r="C67" t="str">
            <v>Làng Đại Học</v>
          </cell>
          <cell r="D67" t="str">
            <v>DSLAM</v>
          </cell>
          <cell r="E67">
            <v>1704</v>
          </cell>
          <cell r="F67">
            <v>96</v>
          </cell>
          <cell r="H67" t="str">
            <v>6 Mbps</v>
          </cell>
          <cell r="I67" t="str">
            <v>0 Mbps</v>
          </cell>
          <cell r="J67" t="str">
            <v>MR/LM</v>
          </cell>
          <cell r="K67">
            <v>2088</v>
          </cell>
          <cell r="L67">
            <v>120</v>
          </cell>
          <cell r="N67">
            <v>1660</v>
          </cell>
          <cell r="O67">
            <v>87</v>
          </cell>
          <cell r="Q67">
            <v>71</v>
          </cell>
          <cell r="R67">
            <v>4</v>
          </cell>
          <cell r="T67" t="str">
            <v>6 Mbps</v>
          </cell>
          <cell r="U67" t="str">
            <v>0 Mbps</v>
          </cell>
          <cell r="V67">
            <v>7300</v>
          </cell>
          <cell r="W67">
            <v>63</v>
          </cell>
          <cell r="X67">
            <v>129024</v>
          </cell>
          <cell r="Y67">
            <v>76.8</v>
          </cell>
          <cell r="Z67">
            <v>9.8583726742571508E-3</v>
          </cell>
          <cell r="AA67">
            <v>1.0638297872340425E-2</v>
          </cell>
          <cell r="AB67">
            <v>2304</v>
          </cell>
          <cell r="AC67">
            <v>1680</v>
          </cell>
          <cell r="AD67">
            <v>1680</v>
          </cell>
          <cell r="AE67">
            <v>384</v>
          </cell>
          <cell r="AF67">
            <v>24</v>
          </cell>
          <cell r="AG67">
            <v>480</v>
          </cell>
          <cell r="AH67">
            <v>48</v>
          </cell>
          <cell r="AI67">
            <v>936</v>
          </cell>
          <cell r="AJ67">
            <v>936</v>
          </cell>
          <cell r="AK67">
            <v>744</v>
          </cell>
        </row>
        <row r="68">
          <cell r="A68">
            <v>63</v>
          </cell>
          <cell r="B68" t="str">
            <v>10.5</v>
          </cell>
          <cell r="C68" t="str">
            <v>Linh Trung</v>
          </cell>
          <cell r="D68" t="str">
            <v>DSLAM</v>
          </cell>
          <cell r="E68">
            <v>984</v>
          </cell>
          <cell r="F68">
            <v>48</v>
          </cell>
          <cell r="H68" t="str">
            <v>0 Mbps</v>
          </cell>
          <cell r="I68" t="str">
            <v>0 Mbps</v>
          </cell>
          <cell r="J68" t="str">
            <v>MR/LM</v>
          </cell>
          <cell r="K68">
            <v>1176</v>
          </cell>
          <cell r="L68">
            <v>72</v>
          </cell>
          <cell r="N68">
            <v>927</v>
          </cell>
          <cell r="O68">
            <v>48</v>
          </cell>
          <cell r="Q68">
            <v>41</v>
          </cell>
          <cell r="R68">
            <v>2</v>
          </cell>
          <cell r="T68" t="str">
            <v>0 Mbps</v>
          </cell>
          <cell r="U68" t="str">
            <v>0 Mbps</v>
          </cell>
          <cell r="V68">
            <v>7300</v>
          </cell>
          <cell r="W68">
            <v>63</v>
          </cell>
          <cell r="X68">
            <v>129024</v>
          </cell>
          <cell r="Y68">
            <v>76.8</v>
          </cell>
          <cell r="Z68">
            <v>5.6928630935851156E-3</v>
          </cell>
          <cell r="AA68">
            <v>5.3191489361702126E-3</v>
          </cell>
          <cell r="AB68">
            <v>2304</v>
          </cell>
          <cell r="AC68">
            <v>1680</v>
          </cell>
          <cell r="AD68">
            <v>1680</v>
          </cell>
          <cell r="AE68">
            <v>192</v>
          </cell>
          <cell r="AF68">
            <v>24</v>
          </cell>
          <cell r="AG68">
            <v>288</v>
          </cell>
          <cell r="AH68">
            <v>24</v>
          </cell>
          <cell r="AI68">
            <v>528</v>
          </cell>
          <cell r="AJ68">
            <v>528</v>
          </cell>
          <cell r="AK68">
            <v>1152</v>
          </cell>
        </row>
        <row r="69">
          <cell r="A69">
            <v>64</v>
          </cell>
          <cell r="B69" t="str">
            <v>10.6</v>
          </cell>
          <cell r="C69" t="str">
            <v>Long Bình</v>
          </cell>
          <cell r="D69" t="str">
            <v>DSLAM</v>
          </cell>
          <cell r="E69">
            <v>120</v>
          </cell>
          <cell r="F69">
            <v>0</v>
          </cell>
          <cell r="H69" t="str">
            <v>1 Mbps</v>
          </cell>
          <cell r="I69" t="str">
            <v>0 Mbps</v>
          </cell>
          <cell r="J69" t="str">
            <v>MR/LM</v>
          </cell>
          <cell r="K69">
            <v>144</v>
          </cell>
          <cell r="L69">
            <v>24</v>
          </cell>
          <cell r="N69">
            <v>110</v>
          </cell>
          <cell r="O69">
            <v>5</v>
          </cell>
          <cell r="Q69">
            <v>5</v>
          </cell>
          <cell r="R69">
            <v>0</v>
          </cell>
          <cell r="T69" t="str">
            <v>1 Mbps</v>
          </cell>
          <cell r="U69" t="str">
            <v>0 Mbps</v>
          </cell>
          <cell r="V69">
            <v>7300</v>
          </cell>
          <cell r="W69">
            <v>4</v>
          </cell>
          <cell r="X69">
            <v>8192</v>
          </cell>
          <cell r="Y69">
            <v>76.8</v>
          </cell>
          <cell r="Z69">
            <v>6.942515967786726E-4</v>
          </cell>
          <cell r="AA69">
            <v>0</v>
          </cell>
          <cell r="AB69">
            <v>2304</v>
          </cell>
          <cell r="AC69">
            <v>106</v>
          </cell>
          <cell r="AD69">
            <v>106</v>
          </cell>
          <cell r="AE69">
            <v>24</v>
          </cell>
          <cell r="AF69">
            <v>24</v>
          </cell>
          <cell r="AG69">
            <v>48</v>
          </cell>
          <cell r="AH69">
            <v>0</v>
          </cell>
          <cell r="AI69">
            <v>96</v>
          </cell>
          <cell r="AJ69">
            <v>96</v>
          </cell>
          <cell r="AK69">
            <v>10</v>
          </cell>
        </row>
        <row r="70">
          <cell r="A70">
            <v>65</v>
          </cell>
          <cell r="B70" t="str">
            <v>10.7</v>
          </cell>
          <cell r="C70" t="str">
            <v>Long Thạnh Mỹ</v>
          </cell>
          <cell r="D70" t="str">
            <v>DSLAM</v>
          </cell>
          <cell r="E70">
            <v>216</v>
          </cell>
          <cell r="F70">
            <v>0</v>
          </cell>
          <cell r="H70" t="str">
            <v>6 Mbps</v>
          </cell>
          <cell r="I70" t="str">
            <v>0 Mbps</v>
          </cell>
          <cell r="J70" t="str">
            <v>MR/LM</v>
          </cell>
          <cell r="K70">
            <v>240</v>
          </cell>
          <cell r="L70">
            <v>24</v>
          </cell>
          <cell r="N70">
            <v>173</v>
          </cell>
          <cell r="O70">
            <v>9</v>
          </cell>
          <cell r="Q70">
            <v>9</v>
          </cell>
          <cell r="R70">
            <v>0</v>
          </cell>
          <cell r="T70" t="str">
            <v>6 Mbps</v>
          </cell>
          <cell r="U70" t="str">
            <v>0 Mbps</v>
          </cell>
          <cell r="V70">
            <v>7300</v>
          </cell>
          <cell r="W70">
            <v>4</v>
          </cell>
          <cell r="X70">
            <v>8192</v>
          </cell>
          <cell r="Y70">
            <v>76.8</v>
          </cell>
          <cell r="Z70">
            <v>1.2496528742016106E-3</v>
          </cell>
          <cell r="AA70">
            <v>0</v>
          </cell>
          <cell r="AB70">
            <v>2304</v>
          </cell>
          <cell r="AC70">
            <v>106</v>
          </cell>
          <cell r="AD70">
            <v>106</v>
          </cell>
          <cell r="AE70">
            <v>24</v>
          </cell>
          <cell r="AF70">
            <v>24</v>
          </cell>
          <cell r="AG70">
            <v>72</v>
          </cell>
          <cell r="AH70">
            <v>0</v>
          </cell>
          <cell r="AI70">
            <v>120</v>
          </cell>
          <cell r="AJ70">
            <v>120</v>
          </cell>
          <cell r="AK70">
            <v>-14</v>
          </cell>
        </row>
        <row r="71">
          <cell r="A71">
            <v>66</v>
          </cell>
          <cell r="B71" t="str">
            <v>10.8</v>
          </cell>
          <cell r="C71" t="str">
            <v>Long Trường</v>
          </cell>
          <cell r="D71" t="str">
            <v>DSLAM</v>
          </cell>
          <cell r="E71">
            <v>216</v>
          </cell>
          <cell r="F71">
            <v>0</v>
          </cell>
          <cell r="H71" t="str">
            <v>7 Mbps</v>
          </cell>
          <cell r="I71" t="str">
            <v>0 Mbps</v>
          </cell>
          <cell r="J71" t="str">
            <v>MR/LM</v>
          </cell>
          <cell r="K71">
            <v>240</v>
          </cell>
          <cell r="L71">
            <v>24</v>
          </cell>
          <cell r="N71">
            <v>188</v>
          </cell>
          <cell r="O71">
            <v>9</v>
          </cell>
          <cell r="Q71">
            <v>9</v>
          </cell>
          <cell r="R71">
            <v>0</v>
          </cell>
          <cell r="T71" t="str">
            <v>7 Mbps</v>
          </cell>
          <cell r="U71" t="str">
            <v>0 Mbps</v>
          </cell>
          <cell r="V71">
            <v>7300</v>
          </cell>
          <cell r="W71">
            <v>4</v>
          </cell>
          <cell r="X71">
            <v>8192</v>
          </cell>
          <cell r="Y71">
            <v>76.8</v>
          </cell>
          <cell r="Z71">
            <v>1.2496528742016106E-3</v>
          </cell>
          <cell r="AA71">
            <v>0</v>
          </cell>
          <cell r="AB71">
            <v>2304</v>
          </cell>
          <cell r="AC71">
            <v>106</v>
          </cell>
          <cell r="AD71">
            <v>106</v>
          </cell>
          <cell r="AE71">
            <v>24</v>
          </cell>
          <cell r="AF71">
            <v>24</v>
          </cell>
          <cell r="AG71">
            <v>72</v>
          </cell>
          <cell r="AH71">
            <v>0</v>
          </cell>
          <cell r="AI71">
            <v>120</v>
          </cell>
          <cell r="AJ71">
            <v>120</v>
          </cell>
          <cell r="AK71">
            <v>-14</v>
          </cell>
        </row>
        <row r="72">
          <cell r="A72">
            <v>67</v>
          </cell>
          <cell r="B72" t="str">
            <v>10.9</v>
          </cell>
          <cell r="C72" t="str">
            <v>Nông Lâm Nghiệp</v>
          </cell>
          <cell r="D72" t="str">
            <v>DSLAM</v>
          </cell>
          <cell r="E72">
            <v>480</v>
          </cell>
          <cell r="F72">
            <v>24</v>
          </cell>
          <cell r="H72" t="str">
            <v>0 Mbps</v>
          </cell>
          <cell r="I72" t="str">
            <v>0 Mbps</v>
          </cell>
          <cell r="J72" t="str">
            <v>MR/LM</v>
          </cell>
          <cell r="K72">
            <v>648</v>
          </cell>
          <cell r="L72">
            <v>48</v>
          </cell>
          <cell r="N72">
            <v>502</v>
          </cell>
          <cell r="O72">
            <v>26</v>
          </cell>
          <cell r="Q72">
            <v>20</v>
          </cell>
          <cell r="R72">
            <v>1</v>
          </cell>
          <cell r="T72" t="str">
            <v>0 Mbps</v>
          </cell>
          <cell r="U72" t="str">
            <v>0 Mbps</v>
          </cell>
          <cell r="V72">
            <v>7300</v>
          </cell>
          <cell r="W72">
            <v>63</v>
          </cell>
          <cell r="X72">
            <v>129024</v>
          </cell>
          <cell r="Y72">
            <v>76.8</v>
          </cell>
          <cell r="Z72">
            <v>2.7770063871146904E-3</v>
          </cell>
          <cell r="AA72">
            <v>2.6595744680851063E-3</v>
          </cell>
          <cell r="AB72">
            <v>2304</v>
          </cell>
          <cell r="AC72">
            <v>1680</v>
          </cell>
          <cell r="AD72">
            <v>1680</v>
          </cell>
          <cell r="AE72">
            <v>168</v>
          </cell>
          <cell r="AF72">
            <v>24</v>
          </cell>
          <cell r="AG72">
            <v>144</v>
          </cell>
          <cell r="AH72">
            <v>24</v>
          </cell>
          <cell r="AI72">
            <v>360</v>
          </cell>
          <cell r="AJ72">
            <v>360</v>
          </cell>
          <cell r="AK72">
            <v>1320</v>
          </cell>
        </row>
        <row r="73">
          <cell r="A73">
            <v>68</v>
          </cell>
          <cell r="B73" t="str">
            <v>10.10</v>
          </cell>
          <cell r="C73" t="str">
            <v>Phú Hữu</v>
          </cell>
          <cell r="D73" t="str">
            <v>DSLAM</v>
          </cell>
          <cell r="E73">
            <v>240</v>
          </cell>
          <cell r="F73">
            <v>0</v>
          </cell>
          <cell r="H73" t="str">
            <v>14 Mbps</v>
          </cell>
          <cell r="I73" t="str">
            <v>0 Mbps</v>
          </cell>
          <cell r="J73" t="str">
            <v>MR/LM</v>
          </cell>
          <cell r="K73">
            <v>360</v>
          </cell>
          <cell r="L73">
            <v>24</v>
          </cell>
          <cell r="N73">
            <v>271</v>
          </cell>
          <cell r="O73">
            <v>14</v>
          </cell>
          <cell r="Q73">
            <v>10</v>
          </cell>
          <cell r="R73">
            <v>0</v>
          </cell>
          <cell r="T73" t="str">
            <v>14 Mbps</v>
          </cell>
          <cell r="U73" t="str">
            <v>0 Mbps</v>
          </cell>
          <cell r="V73">
            <v>7300</v>
          </cell>
          <cell r="W73">
            <v>4</v>
          </cell>
          <cell r="X73">
            <v>8192</v>
          </cell>
          <cell r="Y73">
            <v>76.8</v>
          </cell>
          <cell r="Z73">
            <v>1.3885031935573452E-3</v>
          </cell>
          <cell r="AA73">
            <v>0</v>
          </cell>
          <cell r="AB73">
            <v>2304</v>
          </cell>
          <cell r="AC73">
            <v>106</v>
          </cell>
          <cell r="AD73">
            <v>106</v>
          </cell>
          <cell r="AE73">
            <v>120</v>
          </cell>
          <cell r="AF73">
            <v>24</v>
          </cell>
          <cell r="AG73">
            <v>72</v>
          </cell>
          <cell r="AH73">
            <v>0</v>
          </cell>
          <cell r="AI73">
            <v>216</v>
          </cell>
          <cell r="AJ73">
            <v>216</v>
          </cell>
          <cell r="AK73">
            <v>-110</v>
          </cell>
        </row>
        <row r="74">
          <cell r="A74">
            <v>69</v>
          </cell>
          <cell r="B74" t="str">
            <v>10.11</v>
          </cell>
          <cell r="C74" t="str">
            <v>Phước Bình</v>
          </cell>
          <cell r="D74" t="str">
            <v>DSLAM</v>
          </cell>
          <cell r="E74">
            <v>1320</v>
          </cell>
          <cell r="F74">
            <v>72</v>
          </cell>
          <cell r="H74" t="str">
            <v>0 Mbps</v>
          </cell>
          <cell r="I74" t="str">
            <v>0 Mbps</v>
          </cell>
          <cell r="J74" t="str">
            <v>MR/LM</v>
          </cell>
          <cell r="K74">
            <v>1536</v>
          </cell>
          <cell r="L74">
            <v>96</v>
          </cell>
          <cell r="N74">
            <v>1222</v>
          </cell>
          <cell r="O74">
            <v>64</v>
          </cell>
          <cell r="Q74">
            <v>55</v>
          </cell>
          <cell r="R74">
            <v>3</v>
          </cell>
          <cell r="T74" t="str">
            <v>0 Mbps</v>
          </cell>
          <cell r="U74" t="str">
            <v>0 Mbps</v>
          </cell>
          <cell r="V74">
            <v>7300</v>
          </cell>
          <cell r="W74">
            <v>63</v>
          </cell>
          <cell r="X74">
            <v>129024</v>
          </cell>
          <cell r="Y74">
            <v>76.8</v>
          </cell>
          <cell r="Z74">
            <v>7.6367675645653988E-3</v>
          </cell>
          <cell r="AA74">
            <v>7.9787234042553185E-3</v>
          </cell>
          <cell r="AB74">
            <v>2304</v>
          </cell>
          <cell r="AC74">
            <v>1680</v>
          </cell>
          <cell r="AD74">
            <v>1680</v>
          </cell>
          <cell r="AE74">
            <v>216</v>
          </cell>
          <cell r="AF74">
            <v>24</v>
          </cell>
          <cell r="AG74">
            <v>384</v>
          </cell>
          <cell r="AH74">
            <v>24</v>
          </cell>
          <cell r="AI74">
            <v>648</v>
          </cell>
          <cell r="AJ74">
            <v>648</v>
          </cell>
          <cell r="AK74">
            <v>1032</v>
          </cell>
        </row>
        <row r="75">
          <cell r="A75">
            <v>70</v>
          </cell>
          <cell r="B75" t="str">
            <v>10.12</v>
          </cell>
          <cell r="C75" t="str">
            <v>Tam Bình</v>
          </cell>
          <cell r="D75" t="str">
            <v>DSLAM</v>
          </cell>
          <cell r="E75">
            <v>984</v>
          </cell>
          <cell r="F75">
            <v>48</v>
          </cell>
          <cell r="H75" t="str">
            <v>0 Mbps</v>
          </cell>
          <cell r="I75" t="str">
            <v>0 Mbps</v>
          </cell>
          <cell r="J75" t="str">
            <v>MR/LM</v>
          </cell>
          <cell r="K75">
            <v>1176</v>
          </cell>
          <cell r="L75">
            <v>72</v>
          </cell>
          <cell r="N75">
            <v>940</v>
          </cell>
          <cell r="O75">
            <v>49</v>
          </cell>
          <cell r="Q75">
            <v>41</v>
          </cell>
          <cell r="R75">
            <v>2</v>
          </cell>
          <cell r="T75" t="str">
            <v>0 Mbps</v>
          </cell>
          <cell r="U75" t="str">
            <v>0 Mbps</v>
          </cell>
          <cell r="V75">
            <v>7300</v>
          </cell>
          <cell r="W75">
            <v>63</v>
          </cell>
          <cell r="X75">
            <v>129024</v>
          </cell>
          <cell r="Y75">
            <v>76.8</v>
          </cell>
          <cell r="Z75">
            <v>5.6928630935851156E-3</v>
          </cell>
          <cell r="AA75">
            <v>5.3191489361702126E-3</v>
          </cell>
          <cell r="AB75">
            <v>2304</v>
          </cell>
          <cell r="AC75">
            <v>1680</v>
          </cell>
          <cell r="AD75">
            <v>1680</v>
          </cell>
          <cell r="AE75">
            <v>192</v>
          </cell>
          <cell r="AF75">
            <v>24</v>
          </cell>
          <cell r="AG75">
            <v>288</v>
          </cell>
          <cell r="AH75">
            <v>24</v>
          </cell>
          <cell r="AI75">
            <v>528</v>
          </cell>
          <cell r="AJ75">
            <v>528</v>
          </cell>
          <cell r="AK75">
            <v>1152</v>
          </cell>
        </row>
        <row r="76">
          <cell r="A76">
            <v>71</v>
          </cell>
          <cell r="B76" t="str">
            <v>10.13</v>
          </cell>
          <cell r="C76" t="str">
            <v>Tăng Nhơn Phú</v>
          </cell>
          <cell r="D76" t="str">
            <v>DSLAM</v>
          </cell>
          <cell r="E76">
            <v>1344</v>
          </cell>
          <cell r="F76">
            <v>72</v>
          </cell>
          <cell r="H76" t="str">
            <v>0 Mbps</v>
          </cell>
          <cell r="I76" t="str">
            <v>0 Mbps</v>
          </cell>
          <cell r="J76" t="str">
            <v>MR/LM</v>
          </cell>
          <cell r="K76">
            <v>1536</v>
          </cell>
          <cell r="L76">
            <v>96</v>
          </cell>
          <cell r="N76">
            <v>1210</v>
          </cell>
          <cell r="O76">
            <v>63</v>
          </cell>
          <cell r="Q76">
            <v>56</v>
          </cell>
          <cell r="R76">
            <v>3</v>
          </cell>
          <cell r="T76" t="str">
            <v>0 Mbps</v>
          </cell>
          <cell r="U76" t="str">
            <v>0 Mbps</v>
          </cell>
          <cell r="V76">
            <v>7300</v>
          </cell>
          <cell r="W76">
            <v>63</v>
          </cell>
          <cell r="X76">
            <v>129024</v>
          </cell>
          <cell r="Y76">
            <v>76.8</v>
          </cell>
          <cell r="Z76">
            <v>7.7756178839211328E-3</v>
          </cell>
          <cell r="AA76">
            <v>7.9787234042553185E-3</v>
          </cell>
          <cell r="AB76">
            <v>2304</v>
          </cell>
          <cell r="AC76">
            <v>1680</v>
          </cell>
          <cell r="AD76">
            <v>1680</v>
          </cell>
          <cell r="AE76">
            <v>192</v>
          </cell>
          <cell r="AF76">
            <v>24</v>
          </cell>
          <cell r="AG76">
            <v>384</v>
          </cell>
          <cell r="AH76">
            <v>24</v>
          </cell>
          <cell r="AI76">
            <v>624</v>
          </cell>
          <cell r="AJ76">
            <v>624</v>
          </cell>
          <cell r="AK76">
            <v>1056</v>
          </cell>
        </row>
        <row r="77">
          <cell r="A77">
            <v>72</v>
          </cell>
          <cell r="B77" t="str">
            <v>11</v>
          </cell>
          <cell r="C77" t="str">
            <v>Tôn Thất Đạm</v>
          </cell>
          <cell r="D77" t="str">
            <v>HUB</v>
          </cell>
          <cell r="E77">
            <v>3360</v>
          </cell>
          <cell r="F77">
            <v>192</v>
          </cell>
          <cell r="H77" t="str">
            <v>302 Mbps</v>
          </cell>
          <cell r="I77" t="str">
            <v>0 Mbps</v>
          </cell>
          <cell r="J77" t="str">
            <v>MR/LM</v>
          </cell>
          <cell r="K77">
            <v>4368</v>
          </cell>
          <cell r="L77">
            <v>240</v>
          </cell>
          <cell r="N77">
            <v>3486</v>
          </cell>
          <cell r="O77">
            <v>183</v>
          </cell>
          <cell r="Q77">
            <v>140</v>
          </cell>
          <cell r="R77">
            <v>8</v>
          </cell>
          <cell r="T77" t="str">
            <v>302 Mbps</v>
          </cell>
          <cell r="U77" t="str">
            <v>0 Mbps</v>
          </cell>
          <cell r="V77">
            <v>7300</v>
          </cell>
          <cell r="W77">
            <v>63</v>
          </cell>
          <cell r="X77">
            <v>129024</v>
          </cell>
          <cell r="Y77">
            <v>108</v>
          </cell>
          <cell r="Z77">
            <v>1.9439044709802834E-2</v>
          </cell>
          <cell r="AA77">
            <v>2.1276595744680851E-2</v>
          </cell>
          <cell r="AB77">
            <v>5000</v>
          </cell>
          <cell r="AC77">
            <v>1194</v>
          </cell>
          <cell r="AD77">
            <v>5000</v>
          </cell>
          <cell r="AE77">
            <v>1008</v>
          </cell>
          <cell r="AF77">
            <v>48</v>
          </cell>
          <cell r="AG77">
            <v>936</v>
          </cell>
          <cell r="AH77">
            <v>72</v>
          </cell>
          <cell r="AI77">
            <v>2064</v>
          </cell>
          <cell r="AJ77">
            <v>2064</v>
          </cell>
          <cell r="AK77">
            <v>2936</v>
          </cell>
        </row>
        <row r="78">
          <cell r="A78">
            <v>73</v>
          </cell>
          <cell r="B78" t="str">
            <v>12</v>
          </cell>
          <cell r="C78" t="str">
            <v>An Dương Vương</v>
          </cell>
          <cell r="D78" t="str">
            <v>HUB</v>
          </cell>
          <cell r="E78">
            <v>2256</v>
          </cell>
          <cell r="F78">
            <v>144</v>
          </cell>
          <cell r="H78" t="str">
            <v>500 Mbps</v>
          </cell>
          <cell r="I78" t="str">
            <v>164 Mbps</v>
          </cell>
          <cell r="J78" t="str">
            <v>MR/LM</v>
          </cell>
          <cell r="K78">
            <v>2784</v>
          </cell>
          <cell r="L78">
            <v>168</v>
          </cell>
          <cell r="N78">
            <v>2213</v>
          </cell>
          <cell r="O78">
            <v>116</v>
          </cell>
          <cell r="Q78">
            <v>94</v>
          </cell>
          <cell r="R78">
            <v>6</v>
          </cell>
          <cell r="T78" t="str">
            <v>500 Mbps</v>
          </cell>
          <cell r="U78" t="str">
            <v>164 Mbps</v>
          </cell>
          <cell r="V78">
            <v>7301</v>
          </cell>
          <cell r="W78">
            <v>252</v>
          </cell>
          <cell r="X78">
            <v>516096</v>
          </cell>
          <cell r="Y78">
            <v>76.8</v>
          </cell>
          <cell r="Z78">
            <v>1.3051930019439044E-2</v>
          </cell>
          <cell r="AA78">
            <v>1.5957446808510637E-2</v>
          </cell>
          <cell r="AB78">
            <v>10368</v>
          </cell>
          <cell r="AC78">
            <v>6720</v>
          </cell>
          <cell r="AD78">
            <v>10368</v>
          </cell>
          <cell r="AE78">
            <v>528</v>
          </cell>
          <cell r="AF78">
            <v>24</v>
          </cell>
          <cell r="AG78">
            <v>624</v>
          </cell>
          <cell r="AH78">
            <v>48</v>
          </cell>
          <cell r="AI78">
            <v>1224</v>
          </cell>
          <cell r="AJ78">
            <v>5520</v>
          </cell>
          <cell r="AK78">
            <v>4848</v>
          </cell>
        </row>
        <row r="79">
          <cell r="A79">
            <v>74</v>
          </cell>
          <cell r="B79" t="str">
            <v>12.1</v>
          </cell>
          <cell r="C79" t="str">
            <v>An Lạc</v>
          </cell>
          <cell r="D79" t="str">
            <v>DSLAM</v>
          </cell>
          <cell r="E79">
            <v>408</v>
          </cell>
          <cell r="F79">
            <v>24</v>
          </cell>
          <cell r="H79" t="str">
            <v>24 Mbps</v>
          </cell>
          <cell r="I79" t="str">
            <v>0 Mbps</v>
          </cell>
          <cell r="J79" t="str">
            <v>MR/LM</v>
          </cell>
          <cell r="K79">
            <v>504</v>
          </cell>
          <cell r="L79">
            <v>48</v>
          </cell>
          <cell r="N79">
            <v>387</v>
          </cell>
          <cell r="O79">
            <v>20</v>
          </cell>
          <cell r="Q79">
            <v>17</v>
          </cell>
          <cell r="R79">
            <v>1</v>
          </cell>
          <cell r="T79" t="str">
            <v>24 Mbps</v>
          </cell>
          <cell r="U79" t="str">
            <v>0 Mbps</v>
          </cell>
          <cell r="V79">
            <v>7300</v>
          </cell>
          <cell r="W79">
            <v>4</v>
          </cell>
          <cell r="X79">
            <v>8192</v>
          </cell>
          <cell r="Y79">
            <v>76.8</v>
          </cell>
          <cell r="Z79">
            <v>2.3604554290474868E-3</v>
          </cell>
          <cell r="AA79">
            <v>2.6595744680851063E-3</v>
          </cell>
          <cell r="AB79">
            <v>2304</v>
          </cell>
          <cell r="AC79">
            <v>106</v>
          </cell>
          <cell r="AD79">
            <v>106</v>
          </cell>
          <cell r="AE79">
            <v>96</v>
          </cell>
          <cell r="AF79">
            <v>24</v>
          </cell>
          <cell r="AG79">
            <v>120</v>
          </cell>
          <cell r="AH79">
            <v>24</v>
          </cell>
          <cell r="AI79">
            <v>264</v>
          </cell>
          <cell r="AJ79">
            <v>264</v>
          </cell>
          <cell r="AK79">
            <v>-158</v>
          </cell>
        </row>
        <row r="80">
          <cell r="A80">
            <v>75</v>
          </cell>
          <cell r="B80" t="str">
            <v>12.2</v>
          </cell>
          <cell r="C80" t="str">
            <v>Bình Chánh</v>
          </cell>
          <cell r="D80" t="str">
            <v>DSLAM</v>
          </cell>
          <cell r="E80">
            <v>672</v>
          </cell>
          <cell r="F80">
            <v>24</v>
          </cell>
          <cell r="H80" t="str">
            <v>43 Mbps</v>
          </cell>
          <cell r="I80" t="str">
            <v>0 Mbps</v>
          </cell>
          <cell r="J80" t="str">
            <v>MR/LM</v>
          </cell>
          <cell r="K80">
            <v>792</v>
          </cell>
          <cell r="L80">
            <v>48</v>
          </cell>
          <cell r="N80">
            <v>631</v>
          </cell>
          <cell r="O80">
            <v>33</v>
          </cell>
          <cell r="Q80">
            <v>28</v>
          </cell>
          <cell r="R80">
            <v>1</v>
          </cell>
          <cell r="T80" t="str">
            <v>43 Mbps</v>
          </cell>
          <cell r="U80" t="str">
            <v>0 Mbps</v>
          </cell>
          <cell r="V80">
            <v>7300</v>
          </cell>
          <cell r="W80">
            <v>4</v>
          </cell>
          <cell r="X80">
            <v>8192</v>
          </cell>
          <cell r="Y80">
            <v>76.8</v>
          </cell>
          <cell r="Z80">
            <v>3.8878089419605664E-3</v>
          </cell>
          <cell r="AA80">
            <v>2.6595744680851063E-3</v>
          </cell>
          <cell r="AB80">
            <v>2304</v>
          </cell>
          <cell r="AC80">
            <v>106</v>
          </cell>
          <cell r="AD80">
            <v>106</v>
          </cell>
          <cell r="AE80">
            <v>120</v>
          </cell>
          <cell r="AF80">
            <v>24</v>
          </cell>
          <cell r="AG80">
            <v>192</v>
          </cell>
          <cell r="AH80">
            <v>24</v>
          </cell>
          <cell r="AI80">
            <v>360</v>
          </cell>
          <cell r="AJ80">
            <v>360</v>
          </cell>
          <cell r="AK80">
            <v>-254</v>
          </cell>
        </row>
        <row r="81">
          <cell r="A81">
            <v>76</v>
          </cell>
          <cell r="B81" t="str">
            <v>12.3</v>
          </cell>
          <cell r="C81" t="str">
            <v>Bình Chánh Chợ</v>
          </cell>
          <cell r="D81" t="str">
            <v>DSLAM</v>
          </cell>
          <cell r="E81">
            <v>912</v>
          </cell>
          <cell r="F81">
            <v>48</v>
          </cell>
          <cell r="H81" t="str">
            <v>0 Mbps</v>
          </cell>
          <cell r="I81" t="str">
            <v>0 Mbps</v>
          </cell>
          <cell r="J81" t="str">
            <v>MR/LM</v>
          </cell>
          <cell r="K81">
            <v>1320</v>
          </cell>
          <cell r="L81">
            <v>72</v>
          </cell>
          <cell r="N81">
            <v>1043</v>
          </cell>
          <cell r="O81">
            <v>54</v>
          </cell>
          <cell r="Q81">
            <v>38</v>
          </cell>
          <cell r="R81">
            <v>2</v>
          </cell>
          <cell r="T81" t="str">
            <v>0 Mbps</v>
          </cell>
          <cell r="U81" t="str">
            <v>0 Mbps</v>
          </cell>
          <cell r="V81">
            <v>7300</v>
          </cell>
          <cell r="W81">
            <v>63</v>
          </cell>
          <cell r="X81">
            <v>129024</v>
          </cell>
          <cell r="Y81">
            <v>76.8</v>
          </cell>
          <cell r="Z81">
            <v>5.276312135517912E-3</v>
          </cell>
          <cell r="AA81">
            <v>5.3191489361702126E-3</v>
          </cell>
          <cell r="AB81">
            <v>2304</v>
          </cell>
          <cell r="AC81">
            <v>1680</v>
          </cell>
          <cell r="AD81">
            <v>1680</v>
          </cell>
          <cell r="AE81">
            <v>408</v>
          </cell>
          <cell r="AF81">
            <v>24</v>
          </cell>
          <cell r="AG81">
            <v>264</v>
          </cell>
          <cell r="AH81">
            <v>24</v>
          </cell>
          <cell r="AI81">
            <v>720</v>
          </cell>
          <cell r="AJ81">
            <v>720</v>
          </cell>
          <cell r="AK81">
            <v>960</v>
          </cell>
        </row>
        <row r="82">
          <cell r="A82">
            <v>77</v>
          </cell>
          <cell r="B82" t="str">
            <v>12.4</v>
          </cell>
          <cell r="C82" t="str">
            <v>Bình Điền</v>
          </cell>
          <cell r="D82" t="str">
            <v>DSLAM</v>
          </cell>
          <cell r="E82">
            <v>336</v>
          </cell>
          <cell r="F82">
            <v>0</v>
          </cell>
          <cell r="H82" t="str">
            <v>18 Mbps</v>
          </cell>
          <cell r="I82" t="str">
            <v>0 Mbps</v>
          </cell>
          <cell r="J82" t="str">
            <v>MR/LM</v>
          </cell>
          <cell r="K82">
            <v>408</v>
          </cell>
          <cell r="L82">
            <v>24</v>
          </cell>
          <cell r="N82">
            <v>323</v>
          </cell>
          <cell r="O82">
            <v>16</v>
          </cell>
          <cell r="Q82">
            <v>14</v>
          </cell>
          <cell r="R82">
            <v>0</v>
          </cell>
          <cell r="T82" t="str">
            <v>18 Mbps</v>
          </cell>
          <cell r="U82" t="str">
            <v>0 Mbps</v>
          </cell>
          <cell r="V82">
            <v>7300</v>
          </cell>
          <cell r="W82">
            <v>4</v>
          </cell>
          <cell r="X82">
            <v>8192</v>
          </cell>
          <cell r="Y82">
            <v>76.8</v>
          </cell>
          <cell r="Z82">
            <v>1.9439044709802832E-3</v>
          </cell>
          <cell r="AA82">
            <v>0</v>
          </cell>
          <cell r="AB82">
            <v>2304</v>
          </cell>
          <cell r="AC82">
            <v>106</v>
          </cell>
          <cell r="AD82">
            <v>106</v>
          </cell>
          <cell r="AE82">
            <v>72</v>
          </cell>
          <cell r="AF82">
            <v>24</v>
          </cell>
          <cell r="AG82">
            <v>96</v>
          </cell>
          <cell r="AH82">
            <v>0</v>
          </cell>
          <cell r="AI82">
            <v>192</v>
          </cell>
          <cell r="AJ82">
            <v>192</v>
          </cell>
          <cell r="AK82">
            <v>-86</v>
          </cell>
        </row>
        <row r="83">
          <cell r="A83">
            <v>78</v>
          </cell>
          <cell r="B83" t="str">
            <v>12.5</v>
          </cell>
          <cell r="C83" t="str">
            <v>Bình Hưng Hòa</v>
          </cell>
          <cell r="D83" t="str">
            <v>DSLAM</v>
          </cell>
          <cell r="E83">
            <v>528</v>
          </cell>
          <cell r="F83">
            <v>24</v>
          </cell>
          <cell r="H83" t="str">
            <v>33 Mbps</v>
          </cell>
          <cell r="I83" t="str">
            <v>0 Mbps</v>
          </cell>
          <cell r="J83" t="str">
            <v>MR/LM</v>
          </cell>
          <cell r="K83">
            <v>648</v>
          </cell>
          <cell r="L83">
            <v>48</v>
          </cell>
          <cell r="N83">
            <v>502</v>
          </cell>
          <cell r="O83">
            <v>26</v>
          </cell>
          <cell r="Q83">
            <v>22</v>
          </cell>
          <cell r="R83">
            <v>1</v>
          </cell>
          <cell r="T83" t="str">
            <v>33 Mbps</v>
          </cell>
          <cell r="U83" t="str">
            <v>0 Mbps</v>
          </cell>
          <cell r="V83">
            <v>7300</v>
          </cell>
          <cell r="W83">
            <v>4</v>
          </cell>
          <cell r="X83">
            <v>8192</v>
          </cell>
          <cell r="Y83">
            <v>76.8</v>
          </cell>
          <cell r="Z83">
            <v>3.0547070258261596E-3</v>
          </cell>
          <cell r="AA83">
            <v>2.6595744680851063E-3</v>
          </cell>
          <cell r="AB83">
            <v>2304</v>
          </cell>
          <cell r="AC83">
            <v>106</v>
          </cell>
          <cell r="AD83">
            <v>106</v>
          </cell>
          <cell r="AE83">
            <v>120</v>
          </cell>
          <cell r="AF83">
            <v>24</v>
          </cell>
          <cell r="AG83">
            <v>168</v>
          </cell>
          <cell r="AH83">
            <v>24</v>
          </cell>
          <cell r="AI83">
            <v>336</v>
          </cell>
          <cell r="AJ83">
            <v>336</v>
          </cell>
          <cell r="AK83">
            <v>-230</v>
          </cell>
        </row>
        <row r="84">
          <cell r="A84">
            <v>79</v>
          </cell>
          <cell r="B84" t="str">
            <v>12.6</v>
          </cell>
          <cell r="C84" t="str">
            <v>Bình Trị Đông</v>
          </cell>
          <cell r="D84" t="str">
            <v>DSLAM</v>
          </cell>
          <cell r="E84">
            <v>480</v>
          </cell>
          <cell r="F84">
            <v>24</v>
          </cell>
          <cell r="H84" t="str">
            <v>26 Mbps</v>
          </cell>
          <cell r="I84" t="str">
            <v>0 Mbps</v>
          </cell>
          <cell r="J84" t="str">
            <v>MR/LM</v>
          </cell>
          <cell r="K84">
            <v>528</v>
          </cell>
          <cell r="L84">
            <v>48</v>
          </cell>
          <cell r="N84">
            <v>413</v>
          </cell>
          <cell r="O84">
            <v>21</v>
          </cell>
          <cell r="Q84">
            <v>20</v>
          </cell>
          <cell r="R84">
            <v>1</v>
          </cell>
          <cell r="T84" t="str">
            <v>26 Mbps</v>
          </cell>
          <cell r="U84" t="str">
            <v>0 Mbps</v>
          </cell>
          <cell r="V84">
            <v>7300</v>
          </cell>
          <cell r="W84">
            <v>4</v>
          </cell>
          <cell r="X84">
            <v>8192</v>
          </cell>
          <cell r="Y84">
            <v>76.8</v>
          </cell>
          <cell r="Z84">
            <v>2.7770063871146904E-3</v>
          </cell>
          <cell r="AA84">
            <v>2.6595744680851063E-3</v>
          </cell>
          <cell r="AB84">
            <v>2304</v>
          </cell>
          <cell r="AC84">
            <v>106</v>
          </cell>
          <cell r="AD84">
            <v>106</v>
          </cell>
          <cell r="AE84">
            <v>48</v>
          </cell>
          <cell r="AF84">
            <v>24</v>
          </cell>
          <cell r="AG84">
            <v>144</v>
          </cell>
          <cell r="AH84">
            <v>24</v>
          </cell>
          <cell r="AI84">
            <v>240</v>
          </cell>
          <cell r="AJ84">
            <v>240</v>
          </cell>
          <cell r="AK84">
            <v>-134</v>
          </cell>
        </row>
        <row r="85">
          <cell r="A85">
            <v>80</v>
          </cell>
          <cell r="B85" t="str">
            <v>12.7</v>
          </cell>
          <cell r="C85" t="str">
            <v>Cầu Xáng</v>
          </cell>
          <cell r="D85" t="str">
            <v>DSLAM</v>
          </cell>
          <cell r="E85">
            <v>432</v>
          </cell>
          <cell r="F85">
            <v>0</v>
          </cell>
          <cell r="H85" t="str">
            <v>23 Mbps</v>
          </cell>
          <cell r="I85" t="str">
            <v>0 Mbps</v>
          </cell>
          <cell r="J85" t="str">
            <v>MR/LM</v>
          </cell>
          <cell r="K85">
            <v>480</v>
          </cell>
          <cell r="L85">
            <v>24</v>
          </cell>
          <cell r="N85">
            <v>374</v>
          </cell>
          <cell r="O85">
            <v>19</v>
          </cell>
          <cell r="Q85">
            <v>18</v>
          </cell>
          <cell r="R85">
            <v>0</v>
          </cell>
          <cell r="T85" t="str">
            <v>23 Mbps</v>
          </cell>
          <cell r="U85" t="str">
            <v>0 Mbps</v>
          </cell>
          <cell r="V85">
            <v>7300</v>
          </cell>
          <cell r="W85">
            <v>4</v>
          </cell>
          <cell r="X85">
            <v>8192</v>
          </cell>
          <cell r="Y85">
            <v>76.8</v>
          </cell>
          <cell r="Z85">
            <v>2.4993057484032212E-3</v>
          </cell>
          <cell r="AA85">
            <v>0</v>
          </cell>
          <cell r="AB85">
            <v>2304</v>
          </cell>
          <cell r="AC85">
            <v>106</v>
          </cell>
          <cell r="AD85">
            <v>106</v>
          </cell>
          <cell r="AE85">
            <v>48</v>
          </cell>
          <cell r="AF85">
            <v>24</v>
          </cell>
          <cell r="AG85">
            <v>120</v>
          </cell>
          <cell r="AH85">
            <v>0</v>
          </cell>
          <cell r="AI85">
            <v>192</v>
          </cell>
          <cell r="AJ85">
            <v>192</v>
          </cell>
          <cell r="AK85">
            <v>-86</v>
          </cell>
        </row>
        <row r="86">
          <cell r="A86">
            <v>81</v>
          </cell>
          <cell r="B86" t="str">
            <v>12.8</v>
          </cell>
          <cell r="C86" t="str">
            <v>Lê Minh Xuân</v>
          </cell>
          <cell r="D86" t="str">
            <v>DSLAM</v>
          </cell>
          <cell r="E86">
            <v>240</v>
          </cell>
          <cell r="F86">
            <v>0</v>
          </cell>
          <cell r="H86" t="str">
            <v>0 Mbps</v>
          </cell>
          <cell r="I86" t="str">
            <v>0 Mbps</v>
          </cell>
          <cell r="J86" t="str">
            <v>MR/LM</v>
          </cell>
          <cell r="K86">
            <v>360</v>
          </cell>
          <cell r="L86">
            <v>24</v>
          </cell>
          <cell r="N86">
            <v>271</v>
          </cell>
          <cell r="O86">
            <v>14</v>
          </cell>
          <cell r="Q86">
            <v>10</v>
          </cell>
          <cell r="R86">
            <v>0</v>
          </cell>
          <cell r="T86" t="str">
            <v>0 Mbps</v>
          </cell>
          <cell r="U86" t="str">
            <v>0 Mbps</v>
          </cell>
          <cell r="V86">
            <v>7300</v>
          </cell>
          <cell r="W86">
            <v>63</v>
          </cell>
          <cell r="X86">
            <v>129024</v>
          </cell>
          <cell r="Y86">
            <v>76.8</v>
          </cell>
          <cell r="Z86">
            <v>1.3885031935573452E-3</v>
          </cell>
          <cell r="AA86">
            <v>0</v>
          </cell>
          <cell r="AB86">
            <v>2304</v>
          </cell>
          <cell r="AC86">
            <v>1680</v>
          </cell>
          <cell r="AD86">
            <v>1680</v>
          </cell>
          <cell r="AE86">
            <v>120</v>
          </cell>
          <cell r="AF86">
            <v>24</v>
          </cell>
          <cell r="AG86">
            <v>72</v>
          </cell>
          <cell r="AH86">
            <v>0</v>
          </cell>
          <cell r="AI86">
            <v>216</v>
          </cell>
          <cell r="AJ86">
            <v>216</v>
          </cell>
          <cell r="AK86">
            <v>1464</v>
          </cell>
        </row>
        <row r="87">
          <cell r="A87">
            <v>82</v>
          </cell>
          <cell r="B87" t="str">
            <v>12.9</v>
          </cell>
          <cell r="C87" t="str">
            <v>Lý Chiêu Hoàng</v>
          </cell>
          <cell r="D87" t="str">
            <v>DSLAM</v>
          </cell>
          <cell r="E87">
            <v>1464</v>
          </cell>
          <cell r="F87">
            <v>72</v>
          </cell>
          <cell r="H87" t="str">
            <v>0 Mbps</v>
          </cell>
          <cell r="I87" t="str">
            <v>0 Mbps</v>
          </cell>
          <cell r="J87" t="str">
            <v>MR/LM</v>
          </cell>
          <cell r="K87">
            <v>1800</v>
          </cell>
          <cell r="L87">
            <v>96</v>
          </cell>
          <cell r="N87">
            <v>1428</v>
          </cell>
          <cell r="O87">
            <v>75</v>
          </cell>
          <cell r="Q87">
            <v>61</v>
          </cell>
          <cell r="R87">
            <v>3</v>
          </cell>
          <cell r="T87" t="str">
            <v>0 Mbps</v>
          </cell>
          <cell r="U87" t="str">
            <v>0 Mbps</v>
          </cell>
          <cell r="V87">
            <v>7300</v>
          </cell>
          <cell r="W87">
            <v>63</v>
          </cell>
          <cell r="X87">
            <v>129024</v>
          </cell>
          <cell r="Y87">
            <v>76.8</v>
          </cell>
          <cell r="Z87">
            <v>8.469869480699806E-3</v>
          </cell>
          <cell r="AA87">
            <v>7.9787234042553185E-3</v>
          </cell>
          <cell r="AB87">
            <v>2304</v>
          </cell>
          <cell r="AC87">
            <v>1680</v>
          </cell>
          <cell r="AD87">
            <v>1680</v>
          </cell>
          <cell r="AE87">
            <v>336</v>
          </cell>
          <cell r="AF87">
            <v>24</v>
          </cell>
          <cell r="AG87">
            <v>408</v>
          </cell>
          <cell r="AH87">
            <v>24</v>
          </cell>
          <cell r="AI87">
            <v>792</v>
          </cell>
          <cell r="AJ87">
            <v>792</v>
          </cell>
          <cell r="AK87">
            <v>888</v>
          </cell>
        </row>
        <row r="88">
          <cell r="A88">
            <v>83</v>
          </cell>
          <cell r="B88" t="str">
            <v>12.10</v>
          </cell>
          <cell r="C88" t="str">
            <v>Tân Tạo</v>
          </cell>
          <cell r="D88" t="str">
            <v>DSLAM</v>
          </cell>
          <cell r="E88">
            <v>1368</v>
          </cell>
          <cell r="F88">
            <v>72</v>
          </cell>
          <cell r="H88" t="str">
            <v>0 Mbps</v>
          </cell>
          <cell r="I88" t="str">
            <v>0 Mbps</v>
          </cell>
          <cell r="J88" t="str">
            <v>MR/LM</v>
          </cell>
          <cell r="K88">
            <v>1632</v>
          </cell>
          <cell r="L88">
            <v>96</v>
          </cell>
          <cell r="N88">
            <v>1287</v>
          </cell>
          <cell r="O88">
            <v>67</v>
          </cell>
          <cell r="Q88">
            <v>57</v>
          </cell>
          <cell r="R88">
            <v>3</v>
          </cell>
          <cell r="T88" t="str">
            <v>0 Mbps</v>
          </cell>
          <cell r="U88" t="str">
            <v>0 Mbps</v>
          </cell>
          <cell r="V88">
            <v>7300</v>
          </cell>
          <cell r="W88">
            <v>63</v>
          </cell>
          <cell r="X88">
            <v>129024</v>
          </cell>
          <cell r="Y88">
            <v>76.8</v>
          </cell>
          <cell r="Z88">
            <v>7.9144682032768667E-3</v>
          </cell>
          <cell r="AA88">
            <v>7.9787234042553185E-3</v>
          </cell>
          <cell r="AB88">
            <v>2304</v>
          </cell>
          <cell r="AC88">
            <v>1680</v>
          </cell>
          <cell r="AD88">
            <v>1680</v>
          </cell>
          <cell r="AE88">
            <v>264</v>
          </cell>
          <cell r="AF88">
            <v>24</v>
          </cell>
          <cell r="AG88">
            <v>384</v>
          </cell>
          <cell r="AH88">
            <v>24</v>
          </cell>
          <cell r="AI88">
            <v>696</v>
          </cell>
          <cell r="AJ88">
            <v>696</v>
          </cell>
          <cell r="AK88">
            <v>984</v>
          </cell>
        </row>
        <row r="89">
          <cell r="A89">
            <v>84</v>
          </cell>
          <cell r="B89" t="str">
            <v>12.11</v>
          </cell>
          <cell r="C89" t="str">
            <v>Vĩnh Lộc</v>
          </cell>
          <cell r="D89" t="str">
            <v>DSLAM</v>
          </cell>
          <cell r="E89">
            <v>408</v>
          </cell>
          <cell r="F89">
            <v>24</v>
          </cell>
          <cell r="H89" t="str">
            <v>0 Mbps</v>
          </cell>
          <cell r="I89" t="str">
            <v>0 Mbps</v>
          </cell>
          <cell r="J89" t="str">
            <v>MR/LM</v>
          </cell>
          <cell r="K89">
            <v>528</v>
          </cell>
          <cell r="L89">
            <v>48</v>
          </cell>
          <cell r="N89">
            <v>413</v>
          </cell>
          <cell r="O89">
            <v>21</v>
          </cell>
          <cell r="Q89">
            <v>17</v>
          </cell>
          <cell r="R89">
            <v>1</v>
          </cell>
          <cell r="T89" t="str">
            <v>0 Mbps</v>
          </cell>
          <cell r="U89" t="str">
            <v>0 Mbps</v>
          </cell>
          <cell r="V89">
            <v>7300</v>
          </cell>
          <cell r="W89">
            <v>63</v>
          </cell>
          <cell r="X89">
            <v>129024</v>
          </cell>
          <cell r="Y89">
            <v>76.8</v>
          </cell>
          <cell r="Z89">
            <v>2.3604554290474868E-3</v>
          </cell>
          <cell r="AA89">
            <v>2.6595744680851063E-3</v>
          </cell>
          <cell r="AB89">
            <v>2304</v>
          </cell>
          <cell r="AC89">
            <v>1680</v>
          </cell>
          <cell r="AD89">
            <v>1680</v>
          </cell>
          <cell r="AE89">
            <v>120</v>
          </cell>
          <cell r="AF89">
            <v>24</v>
          </cell>
          <cell r="AG89">
            <v>120</v>
          </cell>
          <cell r="AH89">
            <v>24</v>
          </cell>
          <cell r="AI89">
            <v>288</v>
          </cell>
          <cell r="AJ89">
            <v>288</v>
          </cell>
          <cell r="AK89">
            <v>1392</v>
          </cell>
        </row>
        <row r="90">
          <cell r="A90">
            <v>85</v>
          </cell>
          <cell r="B90" t="str">
            <v>13</v>
          </cell>
          <cell r="C90" t="str">
            <v>Chợ Lớn</v>
          </cell>
          <cell r="D90" t="str">
            <v>HUB</v>
          </cell>
          <cell r="E90">
            <v>3072</v>
          </cell>
          <cell r="F90">
            <v>168</v>
          </cell>
          <cell r="H90" t="str">
            <v>453 Mbps</v>
          </cell>
          <cell r="I90" t="str">
            <v>80 Mbps</v>
          </cell>
          <cell r="J90" t="str">
            <v>MR/LM</v>
          </cell>
          <cell r="K90">
            <v>3912</v>
          </cell>
          <cell r="L90">
            <v>216</v>
          </cell>
          <cell r="N90">
            <v>3126</v>
          </cell>
          <cell r="O90">
            <v>164</v>
          </cell>
          <cell r="Q90">
            <v>128</v>
          </cell>
          <cell r="R90">
            <v>7</v>
          </cell>
          <cell r="T90" t="str">
            <v>453 Mbps</v>
          </cell>
          <cell r="U90" t="str">
            <v>80 Mbps</v>
          </cell>
          <cell r="V90">
            <v>7301</v>
          </cell>
          <cell r="W90">
            <v>252</v>
          </cell>
          <cell r="X90">
            <v>516096</v>
          </cell>
          <cell r="Y90">
            <v>76.8</v>
          </cell>
          <cell r="Z90">
            <v>1.7772840877534019E-2</v>
          </cell>
          <cell r="AA90">
            <v>1.8617021276595744E-2</v>
          </cell>
          <cell r="AB90">
            <v>10368</v>
          </cell>
          <cell r="AC90">
            <v>6720</v>
          </cell>
          <cell r="AD90">
            <v>10368</v>
          </cell>
          <cell r="AE90">
            <v>840</v>
          </cell>
          <cell r="AF90">
            <v>48</v>
          </cell>
          <cell r="AG90">
            <v>864</v>
          </cell>
          <cell r="AH90">
            <v>48</v>
          </cell>
          <cell r="AI90">
            <v>1800</v>
          </cell>
          <cell r="AJ90">
            <v>5064</v>
          </cell>
          <cell r="AK90">
            <v>5304</v>
          </cell>
        </row>
        <row r="91">
          <cell r="A91">
            <v>86</v>
          </cell>
          <cell r="B91" t="str">
            <v>13.1</v>
          </cell>
          <cell r="C91" t="str">
            <v>Hưng Phú</v>
          </cell>
          <cell r="D91" t="str">
            <v>DSLAM</v>
          </cell>
          <cell r="E91">
            <v>720</v>
          </cell>
          <cell r="F91">
            <v>24</v>
          </cell>
          <cell r="H91" t="str">
            <v>0 Mbps</v>
          </cell>
          <cell r="I91" t="str">
            <v>0 Mbps</v>
          </cell>
          <cell r="J91" t="str">
            <v>MR/LM</v>
          </cell>
          <cell r="K91">
            <v>888</v>
          </cell>
          <cell r="L91">
            <v>48</v>
          </cell>
          <cell r="N91">
            <v>695</v>
          </cell>
          <cell r="O91">
            <v>36</v>
          </cell>
          <cell r="Q91">
            <v>30</v>
          </cell>
          <cell r="R91">
            <v>1</v>
          </cell>
          <cell r="T91" t="str">
            <v>0 Mbps</v>
          </cell>
          <cell r="U91" t="str">
            <v>0 Mbps</v>
          </cell>
          <cell r="V91">
            <v>7300</v>
          </cell>
          <cell r="W91">
            <v>63</v>
          </cell>
          <cell r="X91">
            <v>129024</v>
          </cell>
          <cell r="Y91">
            <v>76.8</v>
          </cell>
          <cell r="Z91">
            <v>4.1655095806720352E-3</v>
          </cell>
          <cell r="AA91">
            <v>2.6595744680851063E-3</v>
          </cell>
          <cell r="AB91">
            <v>2304</v>
          </cell>
          <cell r="AC91">
            <v>1680</v>
          </cell>
          <cell r="AD91">
            <v>1680</v>
          </cell>
          <cell r="AE91">
            <v>168</v>
          </cell>
          <cell r="AF91">
            <v>24</v>
          </cell>
          <cell r="AG91">
            <v>216</v>
          </cell>
          <cell r="AH91">
            <v>24</v>
          </cell>
          <cell r="AI91">
            <v>432</v>
          </cell>
          <cell r="AJ91">
            <v>432</v>
          </cell>
          <cell r="AK91">
            <v>1248</v>
          </cell>
        </row>
        <row r="92">
          <cell r="A92">
            <v>87</v>
          </cell>
          <cell r="B92" t="str">
            <v>13.2</v>
          </cell>
          <cell r="C92" t="str">
            <v>Thống Nhất</v>
          </cell>
          <cell r="D92" t="str">
            <v>DSLAM</v>
          </cell>
          <cell r="E92">
            <v>2424</v>
          </cell>
          <cell r="F92">
            <v>120</v>
          </cell>
          <cell r="H92" t="str">
            <v>69 Mbps</v>
          </cell>
          <cell r="I92" t="str">
            <v>0 Mbps</v>
          </cell>
          <cell r="J92" t="str">
            <v>MR/LM</v>
          </cell>
          <cell r="K92">
            <v>3072</v>
          </cell>
          <cell r="L92">
            <v>168</v>
          </cell>
          <cell r="N92">
            <v>2444</v>
          </cell>
          <cell r="O92">
            <v>128</v>
          </cell>
          <cell r="Q92">
            <v>101</v>
          </cell>
          <cell r="R92">
            <v>5</v>
          </cell>
          <cell r="T92" t="str">
            <v>69 Mbps</v>
          </cell>
          <cell r="U92" t="str">
            <v>0 Mbps</v>
          </cell>
          <cell r="V92">
            <v>7300</v>
          </cell>
          <cell r="W92">
            <v>63</v>
          </cell>
          <cell r="X92">
            <v>129024</v>
          </cell>
          <cell r="Y92">
            <v>76.8</v>
          </cell>
          <cell r="Z92">
            <v>1.4023882254929187E-2</v>
          </cell>
          <cell r="AA92">
            <v>1.3297872340425532E-2</v>
          </cell>
          <cell r="AB92">
            <v>2304</v>
          </cell>
          <cell r="AC92">
            <v>1680</v>
          </cell>
          <cell r="AD92">
            <v>1680</v>
          </cell>
          <cell r="AE92">
            <v>648</v>
          </cell>
          <cell r="AF92">
            <v>48</v>
          </cell>
          <cell r="AG92">
            <v>672</v>
          </cell>
          <cell r="AH92">
            <v>48</v>
          </cell>
          <cell r="AI92">
            <v>1416</v>
          </cell>
          <cell r="AJ92">
            <v>1416</v>
          </cell>
          <cell r="AK92">
            <v>264</v>
          </cell>
        </row>
        <row r="93">
          <cell r="A93">
            <v>88</v>
          </cell>
          <cell r="B93" t="str">
            <v>13.3</v>
          </cell>
          <cell r="C93" t="str">
            <v>Thuận Kiều</v>
          </cell>
          <cell r="D93" t="str">
            <v>DSLAM</v>
          </cell>
          <cell r="E93">
            <v>1752</v>
          </cell>
          <cell r="F93">
            <v>96</v>
          </cell>
          <cell r="H93" t="str">
            <v>12 Mbps</v>
          </cell>
          <cell r="I93" t="str">
            <v>0 Mbps</v>
          </cell>
          <cell r="J93" t="str">
            <v>MR/LM</v>
          </cell>
          <cell r="K93">
            <v>2184</v>
          </cell>
          <cell r="L93">
            <v>120</v>
          </cell>
          <cell r="N93">
            <v>1737</v>
          </cell>
          <cell r="O93">
            <v>91</v>
          </cell>
          <cell r="Q93">
            <v>73</v>
          </cell>
          <cell r="R93">
            <v>4</v>
          </cell>
          <cell r="T93" t="str">
            <v>12 Mbps</v>
          </cell>
          <cell r="U93" t="str">
            <v>0 Mbps</v>
          </cell>
          <cell r="V93">
            <v>7300</v>
          </cell>
          <cell r="W93">
            <v>63</v>
          </cell>
          <cell r="X93">
            <v>129024</v>
          </cell>
          <cell r="Y93">
            <v>76.8</v>
          </cell>
          <cell r="Z93">
            <v>1.013607331296862E-2</v>
          </cell>
          <cell r="AA93">
            <v>1.0638297872340425E-2</v>
          </cell>
          <cell r="AB93">
            <v>2304</v>
          </cell>
          <cell r="AC93">
            <v>1680</v>
          </cell>
          <cell r="AD93">
            <v>1680</v>
          </cell>
          <cell r="AE93">
            <v>432</v>
          </cell>
          <cell r="AF93">
            <v>24</v>
          </cell>
          <cell r="AG93">
            <v>504</v>
          </cell>
          <cell r="AH93">
            <v>48</v>
          </cell>
          <cell r="AI93">
            <v>1008</v>
          </cell>
          <cell r="AJ93">
            <v>1008</v>
          </cell>
          <cell r="AK93">
            <v>672</v>
          </cell>
        </row>
        <row r="94">
          <cell r="A94">
            <v>89</v>
          </cell>
          <cell r="B94" t="str">
            <v>13.4</v>
          </cell>
          <cell r="C94" t="str">
            <v>Xóm Củi</v>
          </cell>
          <cell r="D94" t="str">
            <v>DSLAM</v>
          </cell>
          <cell r="E94">
            <v>600</v>
          </cell>
          <cell r="F94">
            <v>24</v>
          </cell>
          <cell r="H94" t="str">
            <v>0 Mbps</v>
          </cell>
          <cell r="I94" t="str">
            <v>0 Mbps</v>
          </cell>
          <cell r="J94" t="str">
            <v>MR/LM</v>
          </cell>
          <cell r="K94">
            <v>792</v>
          </cell>
          <cell r="L94">
            <v>48</v>
          </cell>
          <cell r="N94">
            <v>631</v>
          </cell>
          <cell r="O94">
            <v>33</v>
          </cell>
          <cell r="Q94">
            <v>25</v>
          </cell>
          <cell r="R94">
            <v>1</v>
          </cell>
          <cell r="T94" t="str">
            <v>0 Mbps</v>
          </cell>
          <cell r="U94" t="str">
            <v>0 Mbps</v>
          </cell>
          <cell r="V94">
            <v>7300</v>
          </cell>
          <cell r="W94">
            <v>63</v>
          </cell>
          <cell r="X94">
            <v>129024</v>
          </cell>
          <cell r="Y94">
            <v>76.8</v>
          </cell>
          <cell r="Z94">
            <v>3.4712579838933628E-3</v>
          </cell>
          <cell r="AA94">
            <v>2.6595744680851063E-3</v>
          </cell>
          <cell r="AB94">
            <v>2304</v>
          </cell>
          <cell r="AC94">
            <v>1680</v>
          </cell>
          <cell r="AD94">
            <v>1680</v>
          </cell>
          <cell r="AE94">
            <v>192</v>
          </cell>
          <cell r="AF94">
            <v>24</v>
          </cell>
          <cell r="AG94">
            <v>168</v>
          </cell>
          <cell r="AH94">
            <v>24</v>
          </cell>
          <cell r="AI94">
            <v>408</v>
          </cell>
          <cell r="AJ94">
            <v>408</v>
          </cell>
          <cell r="AK94">
            <v>1272</v>
          </cell>
        </row>
        <row r="95">
          <cell r="A95">
            <v>90</v>
          </cell>
          <cell r="B95" t="str">
            <v>14</v>
          </cell>
          <cell r="C95" t="str">
            <v>Củ Chi</v>
          </cell>
          <cell r="D95" t="str">
            <v>HUB</v>
          </cell>
          <cell r="E95">
            <v>2352</v>
          </cell>
          <cell r="F95">
            <v>120</v>
          </cell>
          <cell r="H95" t="str">
            <v>486 Mbps</v>
          </cell>
          <cell r="I95" t="str">
            <v>310 Mbps</v>
          </cell>
          <cell r="J95" t="str">
            <v>MR/LM</v>
          </cell>
          <cell r="K95">
            <v>2496</v>
          </cell>
          <cell r="L95">
            <v>144</v>
          </cell>
          <cell r="N95">
            <v>1983</v>
          </cell>
          <cell r="O95">
            <v>104</v>
          </cell>
          <cell r="Q95">
            <v>98</v>
          </cell>
          <cell r="R95">
            <v>5</v>
          </cell>
          <cell r="T95" t="str">
            <v>486 Mbps</v>
          </cell>
          <cell r="U95" t="str">
            <v>310 Mbps</v>
          </cell>
          <cell r="V95">
            <v>7300</v>
          </cell>
          <cell r="W95">
            <v>63</v>
          </cell>
          <cell r="X95">
            <v>129024</v>
          </cell>
          <cell r="Y95">
            <v>76.8</v>
          </cell>
          <cell r="Z95">
            <v>1.3607331296861983E-2</v>
          </cell>
          <cell r="AA95">
            <v>1.3297872340425532E-2</v>
          </cell>
          <cell r="AB95">
            <v>5000</v>
          </cell>
          <cell r="AC95">
            <v>1680</v>
          </cell>
          <cell r="AD95">
            <v>5000</v>
          </cell>
          <cell r="AE95">
            <v>144</v>
          </cell>
          <cell r="AF95">
            <v>24</v>
          </cell>
          <cell r="AG95">
            <v>648</v>
          </cell>
          <cell r="AH95">
            <v>48</v>
          </cell>
          <cell r="AI95">
            <v>864</v>
          </cell>
          <cell r="AJ95">
            <v>2832</v>
          </cell>
          <cell r="AK95">
            <v>2168</v>
          </cell>
        </row>
        <row r="96">
          <cell r="A96">
            <v>91</v>
          </cell>
          <cell r="B96" t="str">
            <v>14.1</v>
          </cell>
          <cell r="C96" t="str">
            <v>An Nhơn Tây</v>
          </cell>
          <cell r="D96" t="str">
            <v>DSLAM</v>
          </cell>
          <cell r="E96">
            <v>864</v>
          </cell>
          <cell r="F96">
            <v>24</v>
          </cell>
          <cell r="H96" t="str">
            <v>50 Mbps</v>
          </cell>
          <cell r="I96" t="str">
            <v>0 Mbps</v>
          </cell>
          <cell r="J96" t="str">
            <v>MR/LM</v>
          </cell>
          <cell r="K96">
            <v>888</v>
          </cell>
          <cell r="L96">
            <v>48</v>
          </cell>
          <cell r="N96">
            <v>709</v>
          </cell>
          <cell r="O96">
            <v>37</v>
          </cell>
          <cell r="Q96">
            <v>36</v>
          </cell>
          <cell r="R96">
            <v>1</v>
          </cell>
          <cell r="T96" t="str">
            <v>50 Mbps</v>
          </cell>
          <cell r="U96" t="str">
            <v>0 Mbps</v>
          </cell>
          <cell r="V96">
            <v>7300</v>
          </cell>
          <cell r="W96">
            <v>4</v>
          </cell>
          <cell r="X96">
            <v>8192</v>
          </cell>
          <cell r="Y96">
            <v>76.8</v>
          </cell>
          <cell r="Z96">
            <v>4.9986114968064424E-3</v>
          </cell>
          <cell r="AA96">
            <v>2.6595744680851063E-3</v>
          </cell>
          <cell r="AB96">
            <v>2304</v>
          </cell>
          <cell r="AC96">
            <v>106</v>
          </cell>
          <cell r="AD96">
            <v>106</v>
          </cell>
          <cell r="AE96">
            <v>24</v>
          </cell>
          <cell r="AF96">
            <v>24</v>
          </cell>
          <cell r="AG96">
            <v>240</v>
          </cell>
          <cell r="AH96">
            <v>24</v>
          </cell>
          <cell r="AI96">
            <v>312</v>
          </cell>
          <cell r="AJ96">
            <v>312</v>
          </cell>
          <cell r="AK96">
            <v>-206</v>
          </cell>
        </row>
        <row r="97">
          <cell r="A97">
            <v>92</v>
          </cell>
          <cell r="B97" t="str">
            <v>14.2</v>
          </cell>
          <cell r="C97" t="str">
            <v>Bình Mỹ</v>
          </cell>
          <cell r="D97" t="str">
            <v>DSLAM</v>
          </cell>
          <cell r="E97">
            <v>888</v>
          </cell>
          <cell r="F97">
            <v>24</v>
          </cell>
          <cell r="H97" t="str">
            <v>51 Mbps</v>
          </cell>
          <cell r="I97" t="str">
            <v>0 Mbps</v>
          </cell>
          <cell r="J97" t="str">
            <v>MR/LM</v>
          </cell>
          <cell r="K97">
            <v>912</v>
          </cell>
          <cell r="L97">
            <v>48</v>
          </cell>
          <cell r="N97">
            <v>722</v>
          </cell>
          <cell r="O97">
            <v>38</v>
          </cell>
          <cell r="Q97">
            <v>37</v>
          </cell>
          <cell r="R97">
            <v>1</v>
          </cell>
          <cell r="T97" t="str">
            <v>51 Mbps</v>
          </cell>
          <cell r="U97" t="str">
            <v>0 Mbps</v>
          </cell>
          <cell r="V97">
            <v>7300</v>
          </cell>
          <cell r="W97">
            <v>4</v>
          </cell>
          <cell r="X97">
            <v>8192</v>
          </cell>
          <cell r="Y97">
            <v>76.8</v>
          </cell>
          <cell r="Z97">
            <v>5.1374618161621772E-3</v>
          </cell>
          <cell r="AA97">
            <v>2.6595744680851063E-3</v>
          </cell>
          <cell r="AB97">
            <v>2304</v>
          </cell>
          <cell r="AC97">
            <v>106</v>
          </cell>
          <cell r="AD97">
            <v>106</v>
          </cell>
          <cell r="AE97">
            <v>24</v>
          </cell>
          <cell r="AF97">
            <v>24</v>
          </cell>
          <cell r="AG97">
            <v>264</v>
          </cell>
          <cell r="AH97">
            <v>24</v>
          </cell>
          <cell r="AI97">
            <v>336</v>
          </cell>
          <cell r="AJ97">
            <v>336</v>
          </cell>
          <cell r="AK97">
            <v>-230</v>
          </cell>
        </row>
        <row r="98">
          <cell r="A98">
            <v>93</v>
          </cell>
          <cell r="B98" t="str">
            <v>14.3</v>
          </cell>
          <cell r="C98" t="str">
            <v>Phú Hòa Đông</v>
          </cell>
          <cell r="D98" t="str">
            <v>DSLAM</v>
          </cell>
          <cell r="E98">
            <v>672</v>
          </cell>
          <cell r="F98">
            <v>48</v>
          </cell>
          <cell r="H98" t="str">
            <v>44 Mbps</v>
          </cell>
          <cell r="I98" t="str">
            <v>0 Mbps</v>
          </cell>
          <cell r="J98" t="str">
            <v>MR/LM</v>
          </cell>
          <cell r="K98">
            <v>672</v>
          </cell>
          <cell r="L98">
            <v>48</v>
          </cell>
          <cell r="N98">
            <v>535</v>
          </cell>
          <cell r="O98">
            <v>28</v>
          </cell>
          <cell r="Q98">
            <v>28</v>
          </cell>
          <cell r="R98">
            <v>2</v>
          </cell>
          <cell r="T98" t="str">
            <v>44 Mbps</v>
          </cell>
          <cell r="U98" t="str">
            <v>0 Mbps</v>
          </cell>
          <cell r="V98">
            <v>7300</v>
          </cell>
          <cell r="W98">
            <v>0</v>
          </cell>
          <cell r="X98">
            <v>0</v>
          </cell>
          <cell r="Y98">
            <v>76.8</v>
          </cell>
          <cell r="Z98">
            <v>3.8878089419605664E-3</v>
          </cell>
          <cell r="AA98">
            <v>5.3191489361702126E-3</v>
          </cell>
          <cell r="AB98">
            <v>2304</v>
          </cell>
          <cell r="AC98">
            <v>0</v>
          </cell>
          <cell r="AD98">
            <v>0</v>
          </cell>
          <cell r="AE98">
            <v>0</v>
          </cell>
          <cell r="AF98">
            <v>0</v>
          </cell>
          <cell r="AG98">
            <v>192</v>
          </cell>
          <cell r="AH98">
            <v>24</v>
          </cell>
          <cell r="AI98">
            <v>216</v>
          </cell>
          <cell r="AJ98">
            <v>216</v>
          </cell>
          <cell r="AK98">
            <v>-216</v>
          </cell>
        </row>
        <row r="99">
          <cell r="A99">
            <v>94</v>
          </cell>
          <cell r="B99" t="str">
            <v>14.4</v>
          </cell>
          <cell r="C99" t="str">
            <v>Phú Mỹ Hưng</v>
          </cell>
          <cell r="D99" t="str">
            <v>DSLAM</v>
          </cell>
          <cell r="E99">
            <v>480</v>
          </cell>
          <cell r="F99">
            <v>24</v>
          </cell>
          <cell r="H99" t="str">
            <v>31 Mbps</v>
          </cell>
          <cell r="I99" t="str">
            <v>0 Mbps</v>
          </cell>
          <cell r="J99" t="str">
            <v>MR/LM</v>
          </cell>
          <cell r="K99">
            <v>480</v>
          </cell>
          <cell r="L99">
            <v>24</v>
          </cell>
          <cell r="N99">
            <v>375</v>
          </cell>
          <cell r="O99">
            <v>19</v>
          </cell>
          <cell r="Q99">
            <v>20</v>
          </cell>
          <cell r="R99">
            <v>1</v>
          </cell>
          <cell r="T99" t="str">
            <v>31 Mbps</v>
          </cell>
          <cell r="U99" t="str">
            <v>0 Mbps</v>
          </cell>
          <cell r="V99">
            <v>7300</v>
          </cell>
          <cell r="W99">
            <v>0</v>
          </cell>
          <cell r="X99">
            <v>0</v>
          </cell>
          <cell r="Y99">
            <v>76.8</v>
          </cell>
          <cell r="Z99">
            <v>2.7770063871146904E-3</v>
          </cell>
          <cell r="AA99">
            <v>2.6595744680851063E-3</v>
          </cell>
          <cell r="AB99">
            <v>2304</v>
          </cell>
          <cell r="AC99">
            <v>0</v>
          </cell>
          <cell r="AD99">
            <v>0</v>
          </cell>
          <cell r="AE99">
            <v>0</v>
          </cell>
          <cell r="AF99">
            <v>0</v>
          </cell>
          <cell r="AG99">
            <v>144</v>
          </cell>
          <cell r="AH99">
            <v>24</v>
          </cell>
          <cell r="AI99">
            <v>168</v>
          </cell>
          <cell r="AJ99">
            <v>168</v>
          </cell>
          <cell r="AK99">
            <v>-168</v>
          </cell>
        </row>
        <row r="100">
          <cell r="A100">
            <v>95</v>
          </cell>
          <cell r="B100" t="str">
            <v>14.5</v>
          </cell>
          <cell r="C100" t="str">
            <v>Phước Thạnh</v>
          </cell>
          <cell r="D100" t="str">
            <v>DSLAM</v>
          </cell>
          <cell r="E100">
            <v>288</v>
          </cell>
          <cell r="F100">
            <v>0</v>
          </cell>
          <cell r="H100" t="str">
            <v>14 Mbps</v>
          </cell>
          <cell r="I100" t="str">
            <v>0 Mbps</v>
          </cell>
          <cell r="J100" t="str">
            <v>MR/LM</v>
          </cell>
          <cell r="K100">
            <v>336</v>
          </cell>
          <cell r="L100">
            <v>24</v>
          </cell>
          <cell r="N100">
            <v>268</v>
          </cell>
          <cell r="O100">
            <v>14</v>
          </cell>
          <cell r="Q100">
            <v>12</v>
          </cell>
          <cell r="R100">
            <v>0</v>
          </cell>
          <cell r="T100" t="str">
            <v>14 Mbps</v>
          </cell>
          <cell r="U100" t="str">
            <v>0 Mbps</v>
          </cell>
          <cell r="V100">
            <v>7300</v>
          </cell>
          <cell r="W100">
            <v>4</v>
          </cell>
          <cell r="X100">
            <v>8192</v>
          </cell>
          <cell r="Y100">
            <v>76.8</v>
          </cell>
          <cell r="Z100">
            <v>1.6662038322688142E-3</v>
          </cell>
          <cell r="AA100">
            <v>0</v>
          </cell>
          <cell r="AB100">
            <v>2304</v>
          </cell>
          <cell r="AC100">
            <v>106</v>
          </cell>
          <cell r="AD100">
            <v>106</v>
          </cell>
          <cell r="AE100">
            <v>48</v>
          </cell>
          <cell r="AF100">
            <v>24</v>
          </cell>
          <cell r="AG100">
            <v>96</v>
          </cell>
          <cell r="AH100">
            <v>0</v>
          </cell>
          <cell r="AI100">
            <v>168</v>
          </cell>
          <cell r="AJ100">
            <v>168</v>
          </cell>
          <cell r="AK100">
            <v>-62</v>
          </cell>
        </row>
        <row r="101">
          <cell r="A101">
            <v>96</v>
          </cell>
          <cell r="B101" t="str">
            <v>14.6</v>
          </cell>
          <cell r="C101" t="str">
            <v>Tân Phú Trung</v>
          </cell>
          <cell r="D101" t="str">
            <v>DSLAM</v>
          </cell>
          <cell r="E101">
            <v>1200</v>
          </cell>
          <cell r="F101">
            <v>48</v>
          </cell>
          <cell r="H101" t="str">
            <v>71 Mbps</v>
          </cell>
          <cell r="I101" t="str">
            <v>0 Mbps</v>
          </cell>
          <cell r="J101" t="str">
            <v>MR/LM</v>
          </cell>
          <cell r="K101">
            <v>1224</v>
          </cell>
          <cell r="L101">
            <v>72</v>
          </cell>
          <cell r="N101">
            <v>973</v>
          </cell>
          <cell r="O101">
            <v>51</v>
          </cell>
          <cell r="Q101">
            <v>50</v>
          </cell>
          <cell r="R101">
            <v>2</v>
          </cell>
          <cell r="T101" t="str">
            <v>71 Mbps</v>
          </cell>
          <cell r="U101" t="str">
            <v>0 Mbps</v>
          </cell>
          <cell r="V101">
            <v>7300</v>
          </cell>
          <cell r="W101">
            <v>4</v>
          </cell>
          <cell r="X101">
            <v>8192</v>
          </cell>
          <cell r="Y101">
            <v>76.8</v>
          </cell>
          <cell r="Z101">
            <v>6.9425159677867256E-3</v>
          </cell>
          <cell r="AA101">
            <v>5.3191489361702126E-3</v>
          </cell>
          <cell r="AB101">
            <v>2304</v>
          </cell>
          <cell r="AC101">
            <v>106</v>
          </cell>
          <cell r="AD101">
            <v>106</v>
          </cell>
          <cell r="AE101">
            <v>24</v>
          </cell>
          <cell r="AF101">
            <v>24</v>
          </cell>
          <cell r="AG101">
            <v>336</v>
          </cell>
          <cell r="AH101">
            <v>24</v>
          </cell>
          <cell r="AI101">
            <v>408</v>
          </cell>
          <cell r="AJ101">
            <v>408</v>
          </cell>
          <cell r="AK101">
            <v>-302</v>
          </cell>
        </row>
        <row r="102">
          <cell r="A102">
            <v>97</v>
          </cell>
          <cell r="B102" t="str">
            <v>14.7</v>
          </cell>
          <cell r="C102" t="str">
            <v>Tân Trung</v>
          </cell>
          <cell r="D102" t="str">
            <v>DSLAM</v>
          </cell>
          <cell r="E102">
            <v>432</v>
          </cell>
          <cell r="F102">
            <v>0</v>
          </cell>
          <cell r="H102" t="str">
            <v>22 Mbps</v>
          </cell>
          <cell r="I102" t="str">
            <v>0 Mbps</v>
          </cell>
          <cell r="J102" t="str">
            <v>MR/LM</v>
          </cell>
          <cell r="K102">
            <v>480</v>
          </cell>
          <cell r="L102">
            <v>24</v>
          </cell>
          <cell r="N102">
            <v>371</v>
          </cell>
          <cell r="O102">
            <v>19</v>
          </cell>
          <cell r="Q102">
            <v>18</v>
          </cell>
          <cell r="R102">
            <v>0</v>
          </cell>
          <cell r="T102" t="str">
            <v>22 Mbps</v>
          </cell>
          <cell r="U102" t="str">
            <v>0 Mbps</v>
          </cell>
          <cell r="V102">
            <v>7300</v>
          </cell>
          <cell r="W102">
            <v>4</v>
          </cell>
          <cell r="X102">
            <v>8192</v>
          </cell>
          <cell r="Y102">
            <v>76.8</v>
          </cell>
          <cell r="Z102">
            <v>2.4993057484032212E-3</v>
          </cell>
          <cell r="AA102">
            <v>0</v>
          </cell>
          <cell r="AB102">
            <v>2304</v>
          </cell>
          <cell r="AC102">
            <v>106</v>
          </cell>
          <cell r="AD102">
            <v>106</v>
          </cell>
          <cell r="AE102">
            <v>48</v>
          </cell>
          <cell r="AF102">
            <v>24</v>
          </cell>
          <cell r="AG102">
            <v>120</v>
          </cell>
          <cell r="AH102">
            <v>0</v>
          </cell>
          <cell r="AI102">
            <v>192</v>
          </cell>
          <cell r="AJ102">
            <v>192</v>
          </cell>
          <cell r="AK102">
            <v>-86</v>
          </cell>
        </row>
        <row r="103">
          <cell r="A103">
            <v>98</v>
          </cell>
          <cell r="B103" t="str">
            <v>14.8</v>
          </cell>
          <cell r="C103" t="str">
            <v>Trung Lập Thượng</v>
          </cell>
          <cell r="D103" t="str">
            <v>DSLAM</v>
          </cell>
          <cell r="E103">
            <v>504</v>
          </cell>
          <cell r="F103">
            <v>48</v>
          </cell>
          <cell r="H103" t="str">
            <v>32 Mbps</v>
          </cell>
          <cell r="I103" t="str">
            <v>0 Mbps</v>
          </cell>
          <cell r="J103" t="str">
            <v>MR/LM</v>
          </cell>
          <cell r="K103">
            <v>504</v>
          </cell>
          <cell r="L103">
            <v>48</v>
          </cell>
          <cell r="N103">
            <v>387</v>
          </cell>
          <cell r="O103">
            <v>20</v>
          </cell>
          <cell r="Q103">
            <v>21</v>
          </cell>
          <cell r="R103">
            <v>2</v>
          </cell>
          <cell r="T103" t="str">
            <v>32 Mbps</v>
          </cell>
          <cell r="U103" t="str">
            <v>0 Mbps</v>
          </cell>
          <cell r="V103">
            <v>7300</v>
          </cell>
          <cell r="W103">
            <v>0</v>
          </cell>
          <cell r="X103">
            <v>0</v>
          </cell>
          <cell r="Y103">
            <v>76.8</v>
          </cell>
          <cell r="Z103">
            <v>2.9158567064704248E-3</v>
          </cell>
          <cell r="AA103">
            <v>5.3191489361702126E-3</v>
          </cell>
          <cell r="AB103">
            <v>2304</v>
          </cell>
          <cell r="AC103">
            <v>0</v>
          </cell>
          <cell r="AD103">
            <v>0</v>
          </cell>
          <cell r="AE103">
            <v>0</v>
          </cell>
          <cell r="AF103">
            <v>0</v>
          </cell>
          <cell r="AG103">
            <v>144</v>
          </cell>
          <cell r="AH103">
            <v>24</v>
          </cell>
          <cell r="AI103">
            <v>168</v>
          </cell>
          <cell r="AJ103">
            <v>168</v>
          </cell>
          <cell r="AK103">
            <v>-168</v>
          </cell>
        </row>
        <row r="104">
          <cell r="A104">
            <v>99</v>
          </cell>
          <cell r="B104" t="str">
            <v>15</v>
          </cell>
          <cell r="C104" t="str">
            <v>Hùng Vương</v>
          </cell>
          <cell r="D104" t="str">
            <v>HUB</v>
          </cell>
          <cell r="E104">
            <v>3216</v>
          </cell>
          <cell r="F104">
            <v>168</v>
          </cell>
          <cell r="H104" t="str">
            <v>490 Mbps</v>
          </cell>
          <cell r="I104" t="str">
            <v>197 Mbps</v>
          </cell>
          <cell r="J104" t="str">
            <v>MR/LM</v>
          </cell>
          <cell r="K104">
            <v>4584</v>
          </cell>
          <cell r="L104">
            <v>240</v>
          </cell>
          <cell r="N104">
            <v>3652</v>
          </cell>
          <cell r="O104">
            <v>192</v>
          </cell>
          <cell r="Q104">
            <v>134</v>
          </cell>
          <cell r="R104">
            <v>7</v>
          </cell>
          <cell r="T104" t="str">
            <v>490 Mbps</v>
          </cell>
          <cell r="U104" t="str">
            <v>197 Mbps</v>
          </cell>
          <cell r="V104">
            <v>7301</v>
          </cell>
          <cell r="W104">
            <v>252</v>
          </cell>
          <cell r="X104">
            <v>516096</v>
          </cell>
          <cell r="Y104">
            <v>76.8</v>
          </cell>
          <cell r="Z104">
            <v>1.8605942793668426E-2</v>
          </cell>
          <cell r="AA104">
            <v>1.8617021276595744E-2</v>
          </cell>
          <cell r="AB104">
            <v>10368</v>
          </cell>
          <cell r="AC104">
            <v>6720</v>
          </cell>
          <cell r="AD104">
            <v>10368</v>
          </cell>
          <cell r="AE104">
            <v>1368</v>
          </cell>
          <cell r="AF104">
            <v>72</v>
          </cell>
          <cell r="AG104">
            <v>888</v>
          </cell>
          <cell r="AH104">
            <v>48</v>
          </cell>
          <cell r="AI104">
            <v>2376</v>
          </cell>
          <cell r="AJ104">
            <v>6480</v>
          </cell>
          <cell r="AK104">
            <v>3888</v>
          </cell>
        </row>
        <row r="105">
          <cell r="A105">
            <v>100</v>
          </cell>
          <cell r="B105" t="str">
            <v>15.1</v>
          </cell>
          <cell r="C105" t="str">
            <v>Bà Hạt</v>
          </cell>
          <cell r="D105" t="str">
            <v>DSLAM</v>
          </cell>
          <cell r="E105">
            <v>960</v>
          </cell>
          <cell r="F105">
            <v>48</v>
          </cell>
          <cell r="H105" t="str">
            <v>0 Mbps</v>
          </cell>
          <cell r="I105" t="str">
            <v>0 Mbps</v>
          </cell>
          <cell r="J105" t="str">
            <v>MR/LM</v>
          </cell>
          <cell r="K105">
            <v>1272</v>
          </cell>
          <cell r="L105">
            <v>72</v>
          </cell>
          <cell r="N105">
            <v>1004</v>
          </cell>
          <cell r="O105">
            <v>52</v>
          </cell>
          <cell r="Q105">
            <v>40</v>
          </cell>
          <cell r="R105">
            <v>2</v>
          </cell>
          <cell r="T105" t="str">
            <v>0 Mbps</v>
          </cell>
          <cell r="U105" t="str">
            <v>0 Mbps</v>
          </cell>
          <cell r="V105">
            <v>7300</v>
          </cell>
          <cell r="W105">
            <v>63</v>
          </cell>
          <cell r="X105">
            <v>129024</v>
          </cell>
          <cell r="Y105">
            <v>76.8</v>
          </cell>
          <cell r="Z105">
            <v>5.5540127742293808E-3</v>
          </cell>
          <cell r="AA105">
            <v>5.3191489361702126E-3</v>
          </cell>
          <cell r="AB105">
            <v>2304</v>
          </cell>
          <cell r="AC105">
            <v>1680</v>
          </cell>
          <cell r="AD105">
            <v>1680</v>
          </cell>
          <cell r="AE105">
            <v>312</v>
          </cell>
          <cell r="AF105">
            <v>24</v>
          </cell>
          <cell r="AG105">
            <v>264</v>
          </cell>
          <cell r="AH105">
            <v>24</v>
          </cell>
          <cell r="AI105">
            <v>624</v>
          </cell>
          <cell r="AJ105">
            <v>624</v>
          </cell>
          <cell r="AK105">
            <v>1056</v>
          </cell>
        </row>
        <row r="106">
          <cell r="A106">
            <v>101</v>
          </cell>
          <cell r="B106" t="str">
            <v>15.2</v>
          </cell>
          <cell r="C106" t="str">
            <v>Cống Quỳnh</v>
          </cell>
          <cell r="D106" t="str">
            <v>DSLAM</v>
          </cell>
          <cell r="E106">
            <v>2520</v>
          </cell>
          <cell r="F106">
            <v>144</v>
          </cell>
          <cell r="H106" t="str">
            <v>95 Mbps</v>
          </cell>
          <cell r="I106" t="str">
            <v>0 Mbps</v>
          </cell>
          <cell r="J106" t="str">
            <v>MR/LM</v>
          </cell>
          <cell r="K106">
            <v>3480</v>
          </cell>
          <cell r="L106">
            <v>192</v>
          </cell>
          <cell r="N106">
            <v>2766</v>
          </cell>
          <cell r="O106">
            <v>145</v>
          </cell>
          <cell r="Q106">
            <v>105</v>
          </cell>
          <cell r="R106">
            <v>6</v>
          </cell>
          <cell r="T106" t="str">
            <v>95 Mbps</v>
          </cell>
          <cell r="U106" t="str">
            <v>0 Mbps</v>
          </cell>
          <cell r="V106">
            <v>7300</v>
          </cell>
          <cell r="W106">
            <v>63</v>
          </cell>
          <cell r="X106">
            <v>129024</v>
          </cell>
          <cell r="Y106">
            <v>76.8</v>
          </cell>
          <cell r="Z106">
            <v>1.4579283532352124E-2</v>
          </cell>
          <cell r="AA106">
            <v>1.5957446808510637E-2</v>
          </cell>
          <cell r="AB106">
            <v>2304</v>
          </cell>
          <cell r="AC106">
            <v>1680</v>
          </cell>
          <cell r="AD106">
            <v>1680</v>
          </cell>
          <cell r="AE106">
            <v>960</v>
          </cell>
          <cell r="AF106">
            <v>48</v>
          </cell>
          <cell r="AG106">
            <v>696</v>
          </cell>
          <cell r="AH106">
            <v>48</v>
          </cell>
          <cell r="AI106">
            <v>1752</v>
          </cell>
          <cell r="AJ106">
            <v>1752</v>
          </cell>
          <cell r="AK106">
            <v>-72</v>
          </cell>
        </row>
        <row r="107">
          <cell r="A107">
            <v>102</v>
          </cell>
          <cell r="B107" t="str">
            <v>15.3</v>
          </cell>
          <cell r="C107" t="str">
            <v>Cư Xá Đô Thành</v>
          </cell>
          <cell r="D107" t="str">
            <v>DSLAM</v>
          </cell>
          <cell r="E107">
            <v>2712</v>
          </cell>
          <cell r="F107">
            <v>144</v>
          </cell>
          <cell r="H107" t="str">
            <v>102 Mbps</v>
          </cell>
          <cell r="I107" t="str">
            <v>0 Mbps</v>
          </cell>
          <cell r="J107" t="str">
            <v>MR/LM</v>
          </cell>
          <cell r="K107">
            <v>3576</v>
          </cell>
          <cell r="L107">
            <v>192</v>
          </cell>
          <cell r="N107">
            <v>2856</v>
          </cell>
          <cell r="O107">
            <v>150</v>
          </cell>
          <cell r="Q107">
            <v>113</v>
          </cell>
          <cell r="R107">
            <v>6</v>
          </cell>
          <cell r="T107" t="str">
            <v>102 Mbps</v>
          </cell>
          <cell r="U107" t="str">
            <v>0 Mbps</v>
          </cell>
          <cell r="V107">
            <v>7300</v>
          </cell>
          <cell r="W107">
            <v>63</v>
          </cell>
          <cell r="X107">
            <v>129024</v>
          </cell>
          <cell r="Y107">
            <v>76.8</v>
          </cell>
          <cell r="Z107">
            <v>1.5690086087198001E-2</v>
          </cell>
          <cell r="AA107">
            <v>1.5957446808510637E-2</v>
          </cell>
          <cell r="AB107">
            <v>2304</v>
          </cell>
          <cell r="AC107">
            <v>1680</v>
          </cell>
          <cell r="AD107">
            <v>1680</v>
          </cell>
          <cell r="AE107">
            <v>864</v>
          </cell>
          <cell r="AF107">
            <v>48</v>
          </cell>
          <cell r="AG107">
            <v>768</v>
          </cell>
          <cell r="AH107">
            <v>48</v>
          </cell>
          <cell r="AI107">
            <v>1728</v>
          </cell>
          <cell r="AJ107">
            <v>1728</v>
          </cell>
          <cell r="AK107">
            <v>-48</v>
          </cell>
        </row>
        <row r="108">
          <cell r="A108">
            <v>103</v>
          </cell>
          <cell r="B108" t="str">
            <v>16</v>
          </cell>
          <cell r="C108" t="str">
            <v>Lê Quang Định</v>
          </cell>
          <cell r="D108" t="str">
            <v>HUB</v>
          </cell>
          <cell r="E108">
            <v>3120</v>
          </cell>
          <cell r="F108">
            <v>168</v>
          </cell>
          <cell r="H108" t="str">
            <v>443 Mbps</v>
          </cell>
          <cell r="I108" t="str">
            <v>0 Mbps</v>
          </cell>
          <cell r="J108" t="str">
            <v>MR/LM</v>
          </cell>
          <cell r="K108">
            <v>3936</v>
          </cell>
          <cell r="L108">
            <v>216</v>
          </cell>
          <cell r="N108">
            <v>3138</v>
          </cell>
          <cell r="O108">
            <v>165</v>
          </cell>
          <cell r="Q108">
            <v>130</v>
          </cell>
          <cell r="R108">
            <v>7</v>
          </cell>
          <cell r="T108" t="str">
            <v>443 Mbps</v>
          </cell>
          <cell r="U108" t="str">
            <v>0 Mbps</v>
          </cell>
          <cell r="V108">
            <v>7301</v>
          </cell>
          <cell r="W108">
            <v>252</v>
          </cell>
          <cell r="X108">
            <v>516096</v>
          </cell>
          <cell r="Y108">
            <v>76.8</v>
          </cell>
          <cell r="Z108">
            <v>1.8050541516245487E-2</v>
          </cell>
          <cell r="AA108">
            <v>1.8617021276595744E-2</v>
          </cell>
          <cell r="AB108">
            <v>10368</v>
          </cell>
          <cell r="AC108">
            <v>6720</v>
          </cell>
          <cell r="AD108">
            <v>10368</v>
          </cell>
          <cell r="AE108">
            <v>816</v>
          </cell>
          <cell r="AF108">
            <v>48</v>
          </cell>
          <cell r="AG108">
            <v>864</v>
          </cell>
          <cell r="AH108">
            <v>48</v>
          </cell>
          <cell r="AI108">
            <v>1776</v>
          </cell>
          <cell r="AJ108">
            <v>4824</v>
          </cell>
          <cell r="AK108">
            <v>5544</v>
          </cell>
        </row>
        <row r="109">
          <cell r="A109">
            <v>104</v>
          </cell>
          <cell r="B109" t="str">
            <v>16.1</v>
          </cell>
          <cell r="C109" t="str">
            <v>An Hội</v>
          </cell>
          <cell r="D109" t="str">
            <v>DSLAM</v>
          </cell>
          <cell r="E109">
            <v>792</v>
          </cell>
          <cell r="F109">
            <v>48</v>
          </cell>
          <cell r="H109" t="str">
            <v>0 Mbps</v>
          </cell>
          <cell r="I109" t="str">
            <v>0 Mbps</v>
          </cell>
          <cell r="J109" t="str">
            <v>MR/LM</v>
          </cell>
          <cell r="K109">
            <v>960</v>
          </cell>
          <cell r="L109">
            <v>72</v>
          </cell>
          <cell r="N109">
            <v>760</v>
          </cell>
          <cell r="O109">
            <v>39</v>
          </cell>
          <cell r="Q109">
            <v>33</v>
          </cell>
          <cell r="R109">
            <v>2</v>
          </cell>
          <cell r="T109" t="str">
            <v>0 Mbps</v>
          </cell>
          <cell r="U109" t="str">
            <v>0 Mbps</v>
          </cell>
          <cell r="V109">
            <v>7300</v>
          </cell>
          <cell r="W109">
            <v>63</v>
          </cell>
          <cell r="X109">
            <v>129024</v>
          </cell>
          <cell r="Y109">
            <v>76.8</v>
          </cell>
          <cell r="Z109">
            <v>4.5820605387392388E-3</v>
          </cell>
          <cell r="AA109">
            <v>5.3191489361702126E-3</v>
          </cell>
          <cell r="AB109">
            <v>2304</v>
          </cell>
          <cell r="AC109">
            <v>1680</v>
          </cell>
          <cell r="AD109">
            <v>1680</v>
          </cell>
          <cell r="AE109">
            <v>168</v>
          </cell>
          <cell r="AF109">
            <v>24</v>
          </cell>
          <cell r="AG109">
            <v>240</v>
          </cell>
          <cell r="AH109">
            <v>24</v>
          </cell>
          <cell r="AI109">
            <v>456</v>
          </cell>
          <cell r="AJ109">
            <v>456</v>
          </cell>
          <cell r="AK109">
            <v>1224</v>
          </cell>
        </row>
        <row r="110">
          <cell r="A110">
            <v>105</v>
          </cell>
          <cell r="B110" t="str">
            <v>16.2</v>
          </cell>
          <cell r="C110" t="str">
            <v>An Nhơn</v>
          </cell>
          <cell r="D110" t="str">
            <v>DSLAM</v>
          </cell>
          <cell r="E110">
            <v>1224</v>
          </cell>
          <cell r="F110">
            <v>72</v>
          </cell>
          <cell r="H110" t="str">
            <v>0 Mbps</v>
          </cell>
          <cell r="I110" t="str">
            <v>0 Mbps</v>
          </cell>
          <cell r="J110" t="str">
            <v>MR/LM</v>
          </cell>
          <cell r="K110">
            <v>1512</v>
          </cell>
          <cell r="L110">
            <v>96</v>
          </cell>
          <cell r="N110">
            <v>1197</v>
          </cell>
          <cell r="O110">
            <v>62</v>
          </cell>
          <cell r="Q110">
            <v>51</v>
          </cell>
          <cell r="R110">
            <v>3</v>
          </cell>
          <cell r="T110" t="str">
            <v>0 Mbps</v>
          </cell>
          <cell r="U110" t="str">
            <v>0 Mbps</v>
          </cell>
          <cell r="V110">
            <v>7300</v>
          </cell>
          <cell r="W110">
            <v>63</v>
          </cell>
          <cell r="X110">
            <v>129024</v>
          </cell>
          <cell r="Y110">
            <v>76.8</v>
          </cell>
          <cell r="Z110">
            <v>7.0813662871424604E-3</v>
          </cell>
          <cell r="AA110">
            <v>7.9787234042553185E-3</v>
          </cell>
          <cell r="AB110">
            <v>2304</v>
          </cell>
          <cell r="AC110">
            <v>1680</v>
          </cell>
          <cell r="AD110">
            <v>1680</v>
          </cell>
          <cell r="AE110">
            <v>288</v>
          </cell>
          <cell r="AF110">
            <v>24</v>
          </cell>
          <cell r="AG110">
            <v>360</v>
          </cell>
          <cell r="AH110">
            <v>24</v>
          </cell>
          <cell r="AI110">
            <v>696</v>
          </cell>
          <cell r="AJ110">
            <v>696</v>
          </cell>
          <cell r="AK110">
            <v>984</v>
          </cell>
        </row>
        <row r="111">
          <cell r="A111">
            <v>106</v>
          </cell>
          <cell r="B111" t="str">
            <v>16.3</v>
          </cell>
          <cell r="C111" t="str">
            <v>Gò Vấp</v>
          </cell>
          <cell r="D111" t="str">
            <v>DSLAM</v>
          </cell>
          <cell r="E111">
            <v>1032</v>
          </cell>
          <cell r="F111">
            <v>48</v>
          </cell>
          <cell r="H111" t="str">
            <v>0 Mbps</v>
          </cell>
          <cell r="I111" t="str">
            <v>0 Mbps</v>
          </cell>
          <cell r="J111" t="str">
            <v>MR/LM</v>
          </cell>
          <cell r="K111">
            <v>1296</v>
          </cell>
          <cell r="L111">
            <v>72</v>
          </cell>
          <cell r="N111">
            <v>1029</v>
          </cell>
          <cell r="O111">
            <v>54</v>
          </cell>
          <cell r="Q111">
            <v>43</v>
          </cell>
          <cell r="R111">
            <v>2</v>
          </cell>
          <cell r="T111" t="str">
            <v>0 Mbps</v>
          </cell>
          <cell r="U111" t="str">
            <v>0 Mbps</v>
          </cell>
          <cell r="V111">
            <v>7300</v>
          </cell>
          <cell r="W111">
            <v>63</v>
          </cell>
          <cell r="X111">
            <v>129024</v>
          </cell>
          <cell r="Y111">
            <v>76.8</v>
          </cell>
          <cell r="Z111">
            <v>5.9705637322965844E-3</v>
          </cell>
          <cell r="AA111">
            <v>5.3191489361702126E-3</v>
          </cell>
          <cell r="AB111">
            <v>2304</v>
          </cell>
          <cell r="AC111">
            <v>1680</v>
          </cell>
          <cell r="AD111">
            <v>1680</v>
          </cell>
          <cell r="AE111">
            <v>264</v>
          </cell>
          <cell r="AF111">
            <v>24</v>
          </cell>
          <cell r="AG111">
            <v>288</v>
          </cell>
          <cell r="AH111">
            <v>24</v>
          </cell>
          <cell r="AI111">
            <v>600</v>
          </cell>
          <cell r="AJ111">
            <v>600</v>
          </cell>
          <cell r="AK111">
            <v>1080</v>
          </cell>
        </row>
        <row r="112">
          <cell r="A112">
            <v>107</v>
          </cell>
          <cell r="B112" t="str">
            <v>16.4</v>
          </cell>
          <cell r="C112" t="str">
            <v>Hạnh Thông Tây</v>
          </cell>
          <cell r="D112" t="str">
            <v>DSLAM</v>
          </cell>
          <cell r="E112">
            <v>1464</v>
          </cell>
          <cell r="F112">
            <v>72</v>
          </cell>
          <cell r="H112" t="str">
            <v>0 Mbps</v>
          </cell>
          <cell r="I112" t="str">
            <v>0 Mbps</v>
          </cell>
          <cell r="J112" t="str">
            <v>MR/LM</v>
          </cell>
          <cell r="K112">
            <v>1800</v>
          </cell>
          <cell r="L112">
            <v>96</v>
          </cell>
          <cell r="N112">
            <v>1428</v>
          </cell>
          <cell r="O112">
            <v>75</v>
          </cell>
          <cell r="Q112">
            <v>61</v>
          </cell>
          <cell r="R112">
            <v>3</v>
          </cell>
          <cell r="T112" t="str">
            <v>0 Mbps</v>
          </cell>
          <cell r="U112" t="str">
            <v>0 Mbps</v>
          </cell>
          <cell r="V112">
            <v>7300</v>
          </cell>
          <cell r="W112">
            <v>63</v>
          </cell>
          <cell r="X112">
            <v>129024</v>
          </cell>
          <cell r="Y112">
            <v>76.8</v>
          </cell>
          <cell r="Z112">
            <v>8.469869480699806E-3</v>
          </cell>
          <cell r="AA112">
            <v>7.9787234042553185E-3</v>
          </cell>
          <cell r="AB112">
            <v>2304</v>
          </cell>
          <cell r="AC112">
            <v>1680</v>
          </cell>
          <cell r="AD112">
            <v>1680</v>
          </cell>
          <cell r="AE112">
            <v>336</v>
          </cell>
          <cell r="AF112">
            <v>24</v>
          </cell>
          <cell r="AG112">
            <v>408</v>
          </cell>
          <cell r="AH112">
            <v>24</v>
          </cell>
          <cell r="AI112">
            <v>792</v>
          </cell>
          <cell r="AJ112">
            <v>792</v>
          </cell>
          <cell r="AK112">
            <v>888</v>
          </cell>
        </row>
        <row r="113">
          <cell r="A113">
            <v>108</v>
          </cell>
          <cell r="B113" t="str">
            <v>16.5</v>
          </cell>
          <cell r="C113" t="str">
            <v>Xóm Mới</v>
          </cell>
          <cell r="D113" t="str">
            <v>DSLAM</v>
          </cell>
          <cell r="E113">
            <v>912</v>
          </cell>
          <cell r="F113">
            <v>48</v>
          </cell>
          <cell r="H113" t="str">
            <v>0 Mbps</v>
          </cell>
          <cell r="I113" t="str">
            <v>0 Mbps</v>
          </cell>
          <cell r="J113" t="str">
            <v>MR/LM</v>
          </cell>
          <cell r="K113">
            <v>1104</v>
          </cell>
          <cell r="L113">
            <v>72</v>
          </cell>
          <cell r="N113">
            <v>875</v>
          </cell>
          <cell r="O113">
            <v>46</v>
          </cell>
          <cell r="Q113">
            <v>38</v>
          </cell>
          <cell r="R113">
            <v>2</v>
          </cell>
          <cell r="T113" t="str">
            <v>0 Mbps</v>
          </cell>
          <cell r="U113" t="str">
            <v>0 Mbps</v>
          </cell>
          <cell r="V113">
            <v>7300</v>
          </cell>
          <cell r="W113">
            <v>63</v>
          </cell>
          <cell r="X113">
            <v>129024</v>
          </cell>
          <cell r="Y113">
            <v>76.8</v>
          </cell>
          <cell r="Z113">
            <v>5.276312135517912E-3</v>
          </cell>
          <cell r="AA113">
            <v>5.3191489361702126E-3</v>
          </cell>
          <cell r="AB113">
            <v>2304</v>
          </cell>
          <cell r="AC113">
            <v>1680</v>
          </cell>
          <cell r="AD113">
            <v>1680</v>
          </cell>
          <cell r="AE113">
            <v>192</v>
          </cell>
          <cell r="AF113">
            <v>24</v>
          </cell>
          <cell r="AG113">
            <v>264</v>
          </cell>
          <cell r="AH113">
            <v>24</v>
          </cell>
          <cell r="AI113">
            <v>504</v>
          </cell>
          <cell r="AJ113">
            <v>504</v>
          </cell>
          <cell r="AK113">
            <v>1176</v>
          </cell>
        </row>
        <row r="114">
          <cell r="A114">
            <v>109</v>
          </cell>
          <cell r="B114" t="str">
            <v>17</v>
          </cell>
          <cell r="C114" t="str">
            <v>Phạm Thế Hiển 1</v>
          </cell>
          <cell r="D114" t="str">
            <v>HUB</v>
          </cell>
          <cell r="E114">
            <v>768</v>
          </cell>
          <cell r="F114">
            <v>48</v>
          </cell>
          <cell r="H114" t="str">
            <v>137 Mbps</v>
          </cell>
          <cell r="I114" t="str">
            <v>39 Mbps</v>
          </cell>
          <cell r="J114" t="str">
            <v>MR/LM</v>
          </cell>
          <cell r="K114">
            <v>960</v>
          </cell>
          <cell r="L114">
            <v>72</v>
          </cell>
          <cell r="N114">
            <v>760</v>
          </cell>
          <cell r="O114">
            <v>39</v>
          </cell>
          <cell r="Q114">
            <v>32</v>
          </cell>
          <cell r="R114">
            <v>2</v>
          </cell>
          <cell r="T114" t="str">
            <v>137 Mbps</v>
          </cell>
          <cell r="U114" t="str">
            <v>39 Mbps</v>
          </cell>
          <cell r="V114">
            <v>7300</v>
          </cell>
          <cell r="W114">
            <v>63</v>
          </cell>
          <cell r="X114">
            <v>129024</v>
          </cell>
          <cell r="Y114">
            <v>76.8</v>
          </cell>
          <cell r="Z114">
            <v>4.4432102193835048E-3</v>
          </cell>
          <cell r="AA114">
            <v>5.3191489361702126E-3</v>
          </cell>
          <cell r="AB114">
            <v>5000</v>
          </cell>
          <cell r="AC114">
            <v>1680</v>
          </cell>
          <cell r="AD114">
            <v>5000</v>
          </cell>
          <cell r="AE114">
            <v>192</v>
          </cell>
          <cell r="AF114">
            <v>24</v>
          </cell>
          <cell r="AG114">
            <v>216</v>
          </cell>
          <cell r="AH114">
            <v>24</v>
          </cell>
          <cell r="AI114">
            <v>456</v>
          </cell>
          <cell r="AJ114">
            <v>1488</v>
          </cell>
          <cell r="AK114">
            <v>3512</v>
          </cell>
        </row>
        <row r="115">
          <cell r="A115">
            <v>110</v>
          </cell>
          <cell r="B115" t="str">
            <v>17.1</v>
          </cell>
          <cell r="C115" t="str">
            <v>Cần Giuộc</v>
          </cell>
          <cell r="D115" t="str">
            <v>DSLAM</v>
          </cell>
          <cell r="E115">
            <v>624</v>
          </cell>
          <cell r="F115">
            <v>24</v>
          </cell>
          <cell r="H115" t="str">
            <v>39 Mbps</v>
          </cell>
          <cell r="I115" t="str">
            <v>0 Mbps</v>
          </cell>
          <cell r="J115" t="str">
            <v>MR/LM</v>
          </cell>
          <cell r="K115">
            <v>744</v>
          </cell>
          <cell r="L115">
            <v>48</v>
          </cell>
          <cell r="N115">
            <v>578</v>
          </cell>
          <cell r="O115">
            <v>30</v>
          </cell>
          <cell r="Q115">
            <v>26</v>
          </cell>
          <cell r="R115">
            <v>1</v>
          </cell>
          <cell r="T115" t="str">
            <v>39 Mbps</v>
          </cell>
          <cell r="U115" t="str">
            <v>0 Mbps</v>
          </cell>
          <cell r="V115">
            <v>7300</v>
          </cell>
          <cell r="W115">
            <v>4</v>
          </cell>
          <cell r="X115">
            <v>8192</v>
          </cell>
          <cell r="Y115">
            <v>76.8</v>
          </cell>
          <cell r="Z115">
            <v>3.6101083032490976E-3</v>
          </cell>
          <cell r="AA115">
            <v>2.6595744680851063E-3</v>
          </cell>
          <cell r="AB115">
            <v>2304</v>
          </cell>
          <cell r="AC115">
            <v>106</v>
          </cell>
          <cell r="AD115">
            <v>106</v>
          </cell>
          <cell r="AE115">
            <v>120</v>
          </cell>
          <cell r="AF115">
            <v>24</v>
          </cell>
          <cell r="AG115">
            <v>192</v>
          </cell>
          <cell r="AH115">
            <v>24</v>
          </cell>
          <cell r="AI115">
            <v>360</v>
          </cell>
          <cell r="AJ115">
            <v>360</v>
          </cell>
          <cell r="AK115">
            <v>-254</v>
          </cell>
        </row>
        <row r="116">
          <cell r="A116">
            <v>111</v>
          </cell>
          <cell r="B116" t="str">
            <v>17.2</v>
          </cell>
          <cell r="C116" t="str">
            <v>Phạm Thế Hiển 2</v>
          </cell>
          <cell r="D116" t="str">
            <v>DSLAM</v>
          </cell>
          <cell r="E116">
            <v>1152</v>
          </cell>
          <cell r="F116">
            <v>72</v>
          </cell>
          <cell r="H116" t="str">
            <v>0 Mbps</v>
          </cell>
          <cell r="I116" t="str">
            <v>0 Mbps</v>
          </cell>
          <cell r="J116" t="str">
            <v>MR/LM</v>
          </cell>
          <cell r="K116">
            <v>1440</v>
          </cell>
          <cell r="L116">
            <v>96</v>
          </cell>
          <cell r="N116">
            <v>1133</v>
          </cell>
          <cell r="O116">
            <v>59</v>
          </cell>
          <cell r="Q116">
            <v>48</v>
          </cell>
          <cell r="R116">
            <v>3</v>
          </cell>
          <cell r="T116" t="str">
            <v>0 Mbps</v>
          </cell>
          <cell r="U116" t="str">
            <v>0 Mbps</v>
          </cell>
          <cell r="V116">
            <v>7300</v>
          </cell>
          <cell r="W116">
            <v>63</v>
          </cell>
          <cell r="X116">
            <v>129024</v>
          </cell>
          <cell r="Y116">
            <v>76.8</v>
          </cell>
          <cell r="Z116">
            <v>6.6648153290752568E-3</v>
          </cell>
          <cell r="AA116">
            <v>7.9787234042553185E-3</v>
          </cell>
          <cell r="AB116">
            <v>2304</v>
          </cell>
          <cell r="AC116">
            <v>1680</v>
          </cell>
          <cell r="AD116">
            <v>1680</v>
          </cell>
          <cell r="AE116">
            <v>288</v>
          </cell>
          <cell r="AF116">
            <v>24</v>
          </cell>
          <cell r="AG116">
            <v>336</v>
          </cell>
          <cell r="AH116">
            <v>24</v>
          </cell>
          <cell r="AI116">
            <v>672</v>
          </cell>
          <cell r="AJ116">
            <v>672</v>
          </cell>
          <cell r="AK116">
            <v>1008</v>
          </cell>
        </row>
        <row r="117">
          <cell r="A117">
            <v>112</v>
          </cell>
          <cell r="B117" t="str">
            <v>18</v>
          </cell>
          <cell r="C117" t="str">
            <v>Quang Trung</v>
          </cell>
          <cell r="D117" t="str">
            <v>HUB</v>
          </cell>
          <cell r="E117">
            <v>1008</v>
          </cell>
          <cell r="F117">
            <v>48</v>
          </cell>
          <cell r="H117" t="str">
            <v>266 Mbps</v>
          </cell>
          <cell r="I117" t="str">
            <v>145 Mbps</v>
          </cell>
          <cell r="J117" t="str">
            <v>MR/LM</v>
          </cell>
          <cell r="K117">
            <v>1272</v>
          </cell>
          <cell r="L117">
            <v>72</v>
          </cell>
          <cell r="N117">
            <v>1017</v>
          </cell>
          <cell r="O117">
            <v>53</v>
          </cell>
          <cell r="Q117">
            <v>42</v>
          </cell>
          <cell r="R117">
            <v>2</v>
          </cell>
          <cell r="T117" t="str">
            <v>266 Mbps</v>
          </cell>
          <cell r="U117" t="str">
            <v>145 Mbps</v>
          </cell>
          <cell r="V117">
            <v>7300</v>
          </cell>
          <cell r="W117">
            <v>63</v>
          </cell>
          <cell r="X117">
            <v>129024</v>
          </cell>
          <cell r="Y117">
            <v>76.8</v>
          </cell>
          <cell r="Z117">
            <v>5.8317134129408496E-3</v>
          </cell>
          <cell r="AA117">
            <v>5.3191489361702126E-3</v>
          </cell>
          <cell r="AB117">
            <v>5000</v>
          </cell>
          <cell r="AC117">
            <v>1680</v>
          </cell>
          <cell r="AD117">
            <v>5000</v>
          </cell>
          <cell r="AE117">
            <v>264</v>
          </cell>
          <cell r="AF117">
            <v>24</v>
          </cell>
          <cell r="AG117">
            <v>288</v>
          </cell>
          <cell r="AH117">
            <v>24</v>
          </cell>
          <cell r="AI117">
            <v>600</v>
          </cell>
          <cell r="AJ117">
            <v>2760</v>
          </cell>
          <cell r="AK117">
            <v>2240</v>
          </cell>
        </row>
        <row r="118">
          <cell r="A118">
            <v>113</v>
          </cell>
          <cell r="B118" t="str">
            <v>18.1</v>
          </cell>
          <cell r="C118" t="str">
            <v>An Phú Đông</v>
          </cell>
          <cell r="D118" t="str">
            <v>DSLAM</v>
          </cell>
          <cell r="E118">
            <v>144</v>
          </cell>
          <cell r="F118">
            <v>0</v>
          </cell>
          <cell r="H118" t="str">
            <v>2 Mbps</v>
          </cell>
          <cell r="I118" t="str">
            <v>0 Mbps</v>
          </cell>
          <cell r="J118" t="str">
            <v>MR/LM</v>
          </cell>
          <cell r="K118">
            <v>168</v>
          </cell>
          <cell r="L118">
            <v>24</v>
          </cell>
          <cell r="N118">
            <v>116</v>
          </cell>
          <cell r="O118">
            <v>6</v>
          </cell>
          <cell r="Q118">
            <v>6</v>
          </cell>
          <cell r="R118">
            <v>0</v>
          </cell>
          <cell r="T118" t="str">
            <v>2 Mbps</v>
          </cell>
          <cell r="U118" t="str">
            <v>0 Mbps</v>
          </cell>
          <cell r="V118">
            <v>7300</v>
          </cell>
          <cell r="W118">
            <v>4</v>
          </cell>
          <cell r="X118">
            <v>8192</v>
          </cell>
          <cell r="Y118">
            <v>76.8</v>
          </cell>
          <cell r="Z118">
            <v>8.331019161344071E-4</v>
          </cell>
          <cell r="AA118">
            <v>0</v>
          </cell>
          <cell r="AB118">
            <v>2304</v>
          </cell>
          <cell r="AC118">
            <v>106</v>
          </cell>
          <cell r="AD118">
            <v>106</v>
          </cell>
          <cell r="AE118">
            <v>24</v>
          </cell>
          <cell r="AF118">
            <v>24</v>
          </cell>
          <cell r="AG118">
            <v>48</v>
          </cell>
          <cell r="AH118">
            <v>0</v>
          </cell>
          <cell r="AI118">
            <v>96</v>
          </cell>
          <cell r="AJ118">
            <v>96</v>
          </cell>
          <cell r="AK118">
            <v>10</v>
          </cell>
        </row>
        <row r="119">
          <cell r="A119">
            <v>114</v>
          </cell>
          <cell r="B119" t="str">
            <v>18.2</v>
          </cell>
          <cell r="C119" t="str">
            <v>Bà Điểm</v>
          </cell>
          <cell r="D119" t="str">
            <v>DSLAM</v>
          </cell>
          <cell r="E119">
            <v>264</v>
          </cell>
          <cell r="F119">
            <v>0</v>
          </cell>
          <cell r="H119" t="str">
            <v>12 Mbps</v>
          </cell>
          <cell r="I119" t="str">
            <v>0 Mbps</v>
          </cell>
          <cell r="J119" t="str">
            <v>MR/LM</v>
          </cell>
          <cell r="K119">
            <v>312</v>
          </cell>
          <cell r="L119">
            <v>24</v>
          </cell>
          <cell r="N119">
            <v>246</v>
          </cell>
          <cell r="O119">
            <v>12</v>
          </cell>
          <cell r="Q119">
            <v>11</v>
          </cell>
          <cell r="R119">
            <v>0</v>
          </cell>
          <cell r="T119" t="str">
            <v>12 Mbps</v>
          </cell>
          <cell r="U119" t="str">
            <v>0 Mbps</v>
          </cell>
          <cell r="V119">
            <v>7300</v>
          </cell>
          <cell r="W119">
            <v>4</v>
          </cell>
          <cell r="X119">
            <v>8192</v>
          </cell>
          <cell r="Y119">
            <v>76.8</v>
          </cell>
          <cell r="Z119">
            <v>1.5273535129130798E-3</v>
          </cell>
          <cell r="AA119">
            <v>0</v>
          </cell>
          <cell r="AB119">
            <v>2304</v>
          </cell>
          <cell r="AC119">
            <v>106</v>
          </cell>
          <cell r="AD119">
            <v>106</v>
          </cell>
          <cell r="AE119">
            <v>48</v>
          </cell>
          <cell r="AF119">
            <v>24</v>
          </cell>
          <cell r="AG119">
            <v>96</v>
          </cell>
          <cell r="AH119">
            <v>0</v>
          </cell>
          <cell r="AI119">
            <v>168</v>
          </cell>
          <cell r="AJ119">
            <v>168</v>
          </cell>
          <cell r="AK119">
            <v>-62</v>
          </cell>
        </row>
        <row r="120">
          <cell r="A120">
            <v>115</v>
          </cell>
          <cell r="B120" t="str">
            <v>18.3</v>
          </cell>
          <cell r="C120" t="str">
            <v>Bàu Nai</v>
          </cell>
          <cell r="D120" t="str">
            <v>DSLAM</v>
          </cell>
          <cell r="E120">
            <v>504</v>
          </cell>
          <cell r="F120">
            <v>24</v>
          </cell>
          <cell r="H120" t="str">
            <v>28 Mbps</v>
          </cell>
          <cell r="I120" t="str">
            <v>0 Mbps</v>
          </cell>
          <cell r="J120" t="str">
            <v>MR/LM</v>
          </cell>
          <cell r="K120">
            <v>552</v>
          </cell>
          <cell r="L120">
            <v>48</v>
          </cell>
          <cell r="N120">
            <v>438</v>
          </cell>
          <cell r="O120">
            <v>23</v>
          </cell>
          <cell r="Q120">
            <v>21</v>
          </cell>
          <cell r="R120">
            <v>1</v>
          </cell>
          <cell r="T120" t="str">
            <v>28 Mbps</v>
          </cell>
          <cell r="U120" t="str">
            <v>0 Mbps</v>
          </cell>
          <cell r="V120">
            <v>7300</v>
          </cell>
          <cell r="W120">
            <v>4</v>
          </cell>
          <cell r="X120">
            <v>8192</v>
          </cell>
          <cell r="Y120">
            <v>76.8</v>
          </cell>
          <cell r="Z120">
            <v>2.9158567064704248E-3</v>
          </cell>
          <cell r="AA120">
            <v>2.6595744680851063E-3</v>
          </cell>
          <cell r="AB120">
            <v>2304</v>
          </cell>
          <cell r="AC120">
            <v>106</v>
          </cell>
          <cell r="AD120">
            <v>106</v>
          </cell>
          <cell r="AE120">
            <v>48</v>
          </cell>
          <cell r="AF120">
            <v>24</v>
          </cell>
          <cell r="AG120">
            <v>144</v>
          </cell>
          <cell r="AH120">
            <v>24</v>
          </cell>
          <cell r="AI120">
            <v>240</v>
          </cell>
          <cell r="AJ120">
            <v>240</v>
          </cell>
          <cell r="AK120">
            <v>-134</v>
          </cell>
        </row>
        <row r="121">
          <cell r="A121">
            <v>116</v>
          </cell>
          <cell r="B121" t="str">
            <v>18.4</v>
          </cell>
          <cell r="C121" t="str">
            <v>Đông Thạnh</v>
          </cell>
          <cell r="D121" t="str">
            <v>DSLAM</v>
          </cell>
          <cell r="E121">
            <v>144</v>
          </cell>
          <cell r="F121">
            <v>0</v>
          </cell>
          <cell r="H121" t="str">
            <v>3 Mbps</v>
          </cell>
          <cell r="I121" t="str">
            <v>0 Mbps</v>
          </cell>
          <cell r="J121" t="str">
            <v>MR/LM</v>
          </cell>
          <cell r="K121">
            <v>168</v>
          </cell>
          <cell r="L121">
            <v>24</v>
          </cell>
          <cell r="N121">
            <v>133</v>
          </cell>
          <cell r="O121">
            <v>7</v>
          </cell>
          <cell r="Q121">
            <v>6</v>
          </cell>
          <cell r="R121">
            <v>0</v>
          </cell>
          <cell r="T121" t="str">
            <v>3 Mbps</v>
          </cell>
          <cell r="U121" t="str">
            <v>0 Mbps</v>
          </cell>
          <cell r="V121">
            <v>7300</v>
          </cell>
          <cell r="W121">
            <v>4</v>
          </cell>
          <cell r="X121">
            <v>8192</v>
          </cell>
          <cell r="Y121">
            <v>76.8</v>
          </cell>
          <cell r="Z121">
            <v>8.331019161344071E-4</v>
          </cell>
          <cell r="AA121">
            <v>0</v>
          </cell>
          <cell r="AB121">
            <v>2304</v>
          </cell>
          <cell r="AC121">
            <v>106</v>
          </cell>
          <cell r="AD121">
            <v>106</v>
          </cell>
          <cell r="AE121">
            <v>24</v>
          </cell>
          <cell r="AF121">
            <v>24</v>
          </cell>
          <cell r="AG121">
            <v>48</v>
          </cell>
          <cell r="AH121">
            <v>0</v>
          </cell>
          <cell r="AI121">
            <v>96</v>
          </cell>
          <cell r="AJ121">
            <v>96</v>
          </cell>
          <cell r="AK121">
            <v>10</v>
          </cell>
        </row>
        <row r="122">
          <cell r="A122">
            <v>117</v>
          </cell>
          <cell r="B122" t="str">
            <v>18.5</v>
          </cell>
          <cell r="C122" t="str">
            <v>Hốc Môn</v>
          </cell>
          <cell r="D122" t="str">
            <v>DSLAM</v>
          </cell>
          <cell r="E122">
            <v>696</v>
          </cell>
          <cell r="F122">
            <v>24</v>
          </cell>
          <cell r="H122" t="str">
            <v>45 Mbps</v>
          </cell>
          <cell r="I122" t="str">
            <v>0 Mbps</v>
          </cell>
          <cell r="J122" t="str">
            <v>MR/LM</v>
          </cell>
          <cell r="K122">
            <v>816</v>
          </cell>
          <cell r="L122">
            <v>48</v>
          </cell>
          <cell r="N122">
            <v>651</v>
          </cell>
          <cell r="O122">
            <v>34</v>
          </cell>
          <cell r="Q122">
            <v>29</v>
          </cell>
          <cell r="R122">
            <v>1</v>
          </cell>
          <cell r="T122" t="str">
            <v>45 Mbps</v>
          </cell>
          <cell r="U122" t="str">
            <v>0 Mbps</v>
          </cell>
          <cell r="V122">
            <v>7300</v>
          </cell>
          <cell r="W122">
            <v>4</v>
          </cell>
          <cell r="X122">
            <v>8192</v>
          </cell>
          <cell r="Y122">
            <v>76.8</v>
          </cell>
          <cell r="Z122">
            <v>4.0266592613163012E-3</v>
          </cell>
          <cell r="AA122">
            <v>2.6595744680851063E-3</v>
          </cell>
          <cell r="AB122">
            <v>2304</v>
          </cell>
          <cell r="AC122">
            <v>106</v>
          </cell>
          <cell r="AD122">
            <v>106</v>
          </cell>
          <cell r="AE122">
            <v>120</v>
          </cell>
          <cell r="AF122">
            <v>24</v>
          </cell>
          <cell r="AG122">
            <v>192</v>
          </cell>
          <cell r="AH122">
            <v>24</v>
          </cell>
          <cell r="AI122">
            <v>360</v>
          </cell>
          <cell r="AJ122">
            <v>360</v>
          </cell>
          <cell r="AK122">
            <v>-254</v>
          </cell>
        </row>
        <row r="123">
          <cell r="A123">
            <v>118</v>
          </cell>
          <cell r="B123" t="str">
            <v>18.6</v>
          </cell>
          <cell r="C123" t="str">
            <v>Nhị Bình</v>
          </cell>
          <cell r="D123" t="str">
            <v>DSLAM</v>
          </cell>
          <cell r="E123">
            <v>72</v>
          </cell>
          <cell r="F123">
            <v>0</v>
          </cell>
          <cell r="H123" t="str">
            <v>0 Mbps</v>
          </cell>
          <cell r="I123" t="str">
            <v>0 Mbps</v>
          </cell>
          <cell r="J123" t="str">
            <v>MR/LM</v>
          </cell>
          <cell r="K123">
            <v>96</v>
          </cell>
          <cell r="L123">
            <v>24</v>
          </cell>
          <cell r="N123">
            <v>68</v>
          </cell>
          <cell r="O123">
            <v>3</v>
          </cell>
          <cell r="Q123">
            <v>3</v>
          </cell>
          <cell r="R123">
            <v>0</v>
          </cell>
          <cell r="T123" t="str">
            <v>0 Mbps</v>
          </cell>
          <cell r="U123" t="str">
            <v>0 Mbps</v>
          </cell>
          <cell r="V123">
            <v>7300</v>
          </cell>
          <cell r="W123">
            <v>4</v>
          </cell>
          <cell r="X123">
            <v>8192</v>
          </cell>
          <cell r="Y123">
            <v>76.8</v>
          </cell>
          <cell r="Z123">
            <v>4.1655095806720355E-4</v>
          </cell>
          <cell r="AA123">
            <v>0</v>
          </cell>
          <cell r="AB123">
            <v>2304</v>
          </cell>
          <cell r="AC123">
            <v>106</v>
          </cell>
          <cell r="AD123">
            <v>106</v>
          </cell>
          <cell r="AE123">
            <v>24</v>
          </cell>
          <cell r="AF123">
            <v>24</v>
          </cell>
          <cell r="AG123">
            <v>24</v>
          </cell>
          <cell r="AH123">
            <v>0</v>
          </cell>
          <cell r="AI123">
            <v>72</v>
          </cell>
          <cell r="AJ123">
            <v>72</v>
          </cell>
          <cell r="AK123">
            <v>34</v>
          </cell>
        </row>
        <row r="124">
          <cell r="A124">
            <v>119</v>
          </cell>
          <cell r="B124" t="str">
            <v>18.7</v>
          </cell>
          <cell r="C124" t="str">
            <v>Tân Thới Hiệp</v>
          </cell>
          <cell r="D124" t="str">
            <v>DSLAM</v>
          </cell>
          <cell r="E124">
            <v>768</v>
          </cell>
          <cell r="F124">
            <v>24</v>
          </cell>
          <cell r="H124" t="str">
            <v>0 Mbps</v>
          </cell>
          <cell r="I124" t="str">
            <v>0 Mbps</v>
          </cell>
          <cell r="J124" t="str">
            <v>MR/LM</v>
          </cell>
          <cell r="K124">
            <v>912</v>
          </cell>
          <cell r="L124">
            <v>48</v>
          </cell>
          <cell r="N124">
            <v>722</v>
          </cell>
          <cell r="O124">
            <v>37</v>
          </cell>
          <cell r="Q124">
            <v>32</v>
          </cell>
          <cell r="R124">
            <v>1</v>
          </cell>
          <cell r="T124" t="str">
            <v>0 Mbps</v>
          </cell>
          <cell r="U124" t="str">
            <v>0 Mbps</v>
          </cell>
          <cell r="V124">
            <v>7300</v>
          </cell>
          <cell r="W124">
            <v>63</v>
          </cell>
          <cell r="X124">
            <v>129024</v>
          </cell>
          <cell r="Y124">
            <v>76.8</v>
          </cell>
          <cell r="Z124">
            <v>4.4432102193835048E-3</v>
          </cell>
          <cell r="AA124">
            <v>2.6595744680851063E-3</v>
          </cell>
          <cell r="AB124">
            <v>2304</v>
          </cell>
          <cell r="AC124">
            <v>1680</v>
          </cell>
          <cell r="AD124">
            <v>1680</v>
          </cell>
          <cell r="AE124">
            <v>144</v>
          </cell>
          <cell r="AF124">
            <v>24</v>
          </cell>
          <cell r="AG124">
            <v>216</v>
          </cell>
          <cell r="AH124">
            <v>24</v>
          </cell>
          <cell r="AI124">
            <v>408</v>
          </cell>
          <cell r="AJ124">
            <v>408</v>
          </cell>
          <cell r="AK124">
            <v>1272</v>
          </cell>
        </row>
        <row r="125">
          <cell r="A125">
            <v>120</v>
          </cell>
          <cell r="B125" t="str">
            <v>18.8</v>
          </cell>
          <cell r="C125" t="str">
            <v>Tân Thới Nhì</v>
          </cell>
          <cell r="D125" t="str">
            <v>DSLAM</v>
          </cell>
          <cell r="E125">
            <v>192</v>
          </cell>
          <cell r="F125">
            <v>0</v>
          </cell>
          <cell r="H125" t="str">
            <v>5 Mbps</v>
          </cell>
          <cell r="I125" t="str">
            <v>0 Mbps</v>
          </cell>
          <cell r="J125" t="str">
            <v>MR/LM</v>
          </cell>
          <cell r="K125">
            <v>216</v>
          </cell>
          <cell r="L125">
            <v>24</v>
          </cell>
          <cell r="N125">
            <v>158</v>
          </cell>
          <cell r="O125">
            <v>8</v>
          </cell>
          <cell r="Q125">
            <v>8</v>
          </cell>
          <cell r="R125">
            <v>0</v>
          </cell>
          <cell r="T125" t="str">
            <v>5 Mbps</v>
          </cell>
          <cell r="U125" t="str">
            <v>0 Mbps</v>
          </cell>
          <cell r="V125">
            <v>7300</v>
          </cell>
          <cell r="W125">
            <v>4</v>
          </cell>
          <cell r="X125">
            <v>8192</v>
          </cell>
          <cell r="Y125">
            <v>76.8</v>
          </cell>
          <cell r="Z125">
            <v>1.1108025548458762E-3</v>
          </cell>
          <cell r="AA125">
            <v>0</v>
          </cell>
          <cell r="AB125">
            <v>2304</v>
          </cell>
          <cell r="AC125">
            <v>106</v>
          </cell>
          <cell r="AD125">
            <v>106</v>
          </cell>
          <cell r="AE125">
            <v>24</v>
          </cell>
          <cell r="AF125">
            <v>24</v>
          </cell>
          <cell r="AG125">
            <v>72</v>
          </cell>
          <cell r="AH125">
            <v>0</v>
          </cell>
          <cell r="AI125">
            <v>120</v>
          </cell>
          <cell r="AJ125">
            <v>120</v>
          </cell>
          <cell r="AK125">
            <v>-14</v>
          </cell>
        </row>
        <row r="126">
          <cell r="A126">
            <v>121</v>
          </cell>
          <cell r="B126" t="str">
            <v>18.9</v>
          </cell>
          <cell r="C126" t="str">
            <v>Thạnh Lộc</v>
          </cell>
          <cell r="D126" t="str">
            <v>DSLAM</v>
          </cell>
          <cell r="E126">
            <v>288</v>
          </cell>
          <cell r="F126">
            <v>0</v>
          </cell>
          <cell r="H126" t="str">
            <v>13 Mbps</v>
          </cell>
          <cell r="I126" t="str">
            <v>0 Mbps</v>
          </cell>
          <cell r="J126" t="str">
            <v>MR/LM</v>
          </cell>
          <cell r="K126">
            <v>336</v>
          </cell>
          <cell r="L126">
            <v>24</v>
          </cell>
          <cell r="N126">
            <v>258</v>
          </cell>
          <cell r="O126">
            <v>13</v>
          </cell>
          <cell r="Q126">
            <v>12</v>
          </cell>
          <cell r="R126">
            <v>0</v>
          </cell>
          <cell r="T126" t="str">
            <v>13 Mbps</v>
          </cell>
          <cell r="U126" t="str">
            <v>0 Mbps</v>
          </cell>
          <cell r="V126">
            <v>7300</v>
          </cell>
          <cell r="W126">
            <v>4</v>
          </cell>
          <cell r="X126">
            <v>8192</v>
          </cell>
          <cell r="Y126">
            <v>76.8</v>
          </cell>
          <cell r="Z126">
            <v>1.6662038322688142E-3</v>
          </cell>
          <cell r="AA126">
            <v>0</v>
          </cell>
          <cell r="AB126">
            <v>2304</v>
          </cell>
          <cell r="AC126">
            <v>106</v>
          </cell>
          <cell r="AD126">
            <v>106</v>
          </cell>
          <cell r="AE126">
            <v>48</v>
          </cell>
          <cell r="AF126">
            <v>24</v>
          </cell>
          <cell r="AG126">
            <v>96</v>
          </cell>
          <cell r="AH126">
            <v>0</v>
          </cell>
          <cell r="AI126">
            <v>168</v>
          </cell>
          <cell r="AJ126">
            <v>168</v>
          </cell>
          <cell r="AK126">
            <v>-62</v>
          </cell>
        </row>
        <row r="127">
          <cell r="A127">
            <v>122</v>
          </cell>
          <cell r="B127" t="str">
            <v>18.10</v>
          </cell>
          <cell r="C127" t="str">
            <v>Trung Chánh</v>
          </cell>
          <cell r="D127" t="str">
            <v>DSLAM</v>
          </cell>
          <cell r="E127">
            <v>288</v>
          </cell>
          <cell r="F127">
            <v>0</v>
          </cell>
          <cell r="H127" t="str">
            <v>15 Mbps</v>
          </cell>
          <cell r="I127" t="str">
            <v>0 Mbps</v>
          </cell>
          <cell r="J127" t="str">
            <v>MR/LM</v>
          </cell>
          <cell r="K127">
            <v>360</v>
          </cell>
          <cell r="L127">
            <v>24</v>
          </cell>
          <cell r="N127">
            <v>284</v>
          </cell>
          <cell r="O127">
            <v>14</v>
          </cell>
          <cell r="Q127">
            <v>12</v>
          </cell>
          <cell r="R127">
            <v>0</v>
          </cell>
          <cell r="T127" t="str">
            <v>15 Mbps</v>
          </cell>
          <cell r="U127" t="str">
            <v>0 Mbps</v>
          </cell>
          <cell r="V127">
            <v>7300</v>
          </cell>
          <cell r="W127">
            <v>4</v>
          </cell>
          <cell r="X127">
            <v>8192</v>
          </cell>
          <cell r="Y127">
            <v>76.8</v>
          </cell>
          <cell r="Z127">
            <v>1.6662038322688142E-3</v>
          </cell>
          <cell r="AA127">
            <v>0</v>
          </cell>
          <cell r="AB127">
            <v>2304</v>
          </cell>
          <cell r="AC127">
            <v>106</v>
          </cell>
          <cell r="AD127">
            <v>106</v>
          </cell>
          <cell r="AE127">
            <v>72</v>
          </cell>
          <cell r="AF127">
            <v>24</v>
          </cell>
          <cell r="AG127">
            <v>96</v>
          </cell>
          <cell r="AH127">
            <v>0</v>
          </cell>
          <cell r="AI127">
            <v>192</v>
          </cell>
          <cell r="AJ127">
            <v>192</v>
          </cell>
          <cell r="AK127">
            <v>-86</v>
          </cell>
        </row>
        <row r="128">
          <cell r="A128">
            <v>123</v>
          </cell>
          <cell r="B128" t="str">
            <v>18.11</v>
          </cell>
          <cell r="C128" t="str">
            <v>Xuân Thới Thượng</v>
          </cell>
          <cell r="D128" t="str">
            <v>DSLAM</v>
          </cell>
          <cell r="E128">
            <v>480</v>
          </cell>
          <cell r="F128">
            <v>24</v>
          </cell>
          <cell r="H128" t="str">
            <v>26 Mbps</v>
          </cell>
          <cell r="I128" t="str">
            <v>0 Mbps</v>
          </cell>
          <cell r="J128" t="str">
            <v>MR/LM</v>
          </cell>
          <cell r="K128">
            <v>528</v>
          </cell>
          <cell r="L128">
            <v>48</v>
          </cell>
          <cell r="N128">
            <v>417</v>
          </cell>
          <cell r="O128">
            <v>21</v>
          </cell>
          <cell r="Q128">
            <v>20</v>
          </cell>
          <cell r="R128">
            <v>1</v>
          </cell>
          <cell r="T128" t="str">
            <v>26 Mbps</v>
          </cell>
          <cell r="U128" t="str">
            <v>0 Mbps</v>
          </cell>
          <cell r="V128">
            <v>7300</v>
          </cell>
          <cell r="W128">
            <v>4</v>
          </cell>
          <cell r="X128">
            <v>8192</v>
          </cell>
          <cell r="Y128">
            <v>76.8</v>
          </cell>
          <cell r="Z128">
            <v>2.7770063871146904E-3</v>
          </cell>
          <cell r="AA128">
            <v>2.6595744680851063E-3</v>
          </cell>
          <cell r="AB128">
            <v>2304</v>
          </cell>
          <cell r="AC128">
            <v>106</v>
          </cell>
          <cell r="AD128">
            <v>106</v>
          </cell>
          <cell r="AE128">
            <v>48</v>
          </cell>
          <cell r="AF128">
            <v>24</v>
          </cell>
          <cell r="AG128">
            <v>144</v>
          </cell>
          <cell r="AH128">
            <v>24</v>
          </cell>
          <cell r="AI128">
            <v>240</v>
          </cell>
          <cell r="AJ128">
            <v>240</v>
          </cell>
          <cell r="AK128">
            <v>-134</v>
          </cell>
        </row>
        <row r="129">
          <cell r="A129">
            <v>124</v>
          </cell>
          <cell r="B129" t="str">
            <v>19</v>
          </cell>
          <cell r="C129" t="str">
            <v>Tân Bình</v>
          </cell>
          <cell r="D129" t="str">
            <v>HUB</v>
          </cell>
          <cell r="E129">
            <v>3528</v>
          </cell>
          <cell r="F129">
            <v>216</v>
          </cell>
          <cell r="H129" t="str">
            <v>882 Mbps</v>
          </cell>
          <cell r="I129" t="str">
            <v>336 Mbps</v>
          </cell>
          <cell r="J129" t="str">
            <v>MR/LM</v>
          </cell>
          <cell r="K129">
            <v>4656</v>
          </cell>
          <cell r="L129">
            <v>264</v>
          </cell>
          <cell r="N129">
            <v>3721</v>
          </cell>
          <cell r="O129">
            <v>195</v>
          </cell>
          <cell r="Q129">
            <v>147</v>
          </cell>
          <cell r="R129">
            <v>9</v>
          </cell>
          <cell r="T129" t="str">
            <v>882 Mbps</v>
          </cell>
          <cell r="U129" t="str">
            <v>336 Mbps</v>
          </cell>
          <cell r="V129">
            <v>7301</v>
          </cell>
          <cell r="W129">
            <v>252</v>
          </cell>
          <cell r="X129">
            <v>516096</v>
          </cell>
          <cell r="Y129">
            <v>76.8</v>
          </cell>
          <cell r="Z129">
            <v>2.0410996945292973E-2</v>
          </cell>
          <cell r="AA129">
            <v>2.3936170212765957E-2</v>
          </cell>
          <cell r="AB129">
            <v>10368</v>
          </cell>
          <cell r="AC129">
            <v>6720</v>
          </cell>
          <cell r="AD129">
            <v>10368</v>
          </cell>
          <cell r="AE129">
            <v>1128</v>
          </cell>
          <cell r="AF129">
            <v>48</v>
          </cell>
          <cell r="AG129">
            <v>984</v>
          </cell>
          <cell r="AH129">
            <v>72</v>
          </cell>
          <cell r="AI129">
            <v>2232</v>
          </cell>
          <cell r="AJ129">
            <v>9240</v>
          </cell>
          <cell r="AK129">
            <v>1128</v>
          </cell>
        </row>
        <row r="130">
          <cell r="A130">
            <v>125</v>
          </cell>
          <cell r="B130" t="str">
            <v>19.1</v>
          </cell>
          <cell r="C130" t="str">
            <v>Âu Cơ</v>
          </cell>
          <cell r="D130" t="str">
            <v>DSLAM</v>
          </cell>
          <cell r="E130">
            <v>2112</v>
          </cell>
          <cell r="F130">
            <v>120</v>
          </cell>
          <cell r="H130" t="str">
            <v>42 Mbps</v>
          </cell>
          <cell r="I130" t="str">
            <v>0 Mbps</v>
          </cell>
          <cell r="J130" t="str">
            <v>MR/LM</v>
          </cell>
          <cell r="K130">
            <v>2640</v>
          </cell>
          <cell r="L130">
            <v>144</v>
          </cell>
          <cell r="N130">
            <v>2109</v>
          </cell>
          <cell r="O130">
            <v>111</v>
          </cell>
          <cell r="Q130">
            <v>88</v>
          </cell>
          <cell r="R130">
            <v>5</v>
          </cell>
          <cell r="T130" t="str">
            <v>42 Mbps</v>
          </cell>
          <cell r="U130" t="str">
            <v>0 Mbps</v>
          </cell>
          <cell r="V130">
            <v>7300</v>
          </cell>
          <cell r="W130">
            <v>63</v>
          </cell>
          <cell r="X130">
            <v>129024</v>
          </cell>
          <cell r="Y130">
            <v>76.8</v>
          </cell>
          <cell r="Z130">
            <v>1.2218828103304638E-2</v>
          </cell>
          <cell r="AA130">
            <v>1.3297872340425532E-2</v>
          </cell>
          <cell r="AB130">
            <v>2304</v>
          </cell>
          <cell r="AC130">
            <v>1680</v>
          </cell>
          <cell r="AD130">
            <v>1680</v>
          </cell>
          <cell r="AE130">
            <v>528</v>
          </cell>
          <cell r="AF130">
            <v>24</v>
          </cell>
          <cell r="AG130">
            <v>600</v>
          </cell>
          <cell r="AH130">
            <v>48</v>
          </cell>
          <cell r="AI130">
            <v>1200</v>
          </cell>
          <cell r="AJ130">
            <v>1200</v>
          </cell>
          <cell r="AK130">
            <v>480</v>
          </cell>
        </row>
        <row r="131">
          <cell r="A131">
            <v>126</v>
          </cell>
          <cell r="B131" t="str">
            <v>19.2</v>
          </cell>
          <cell r="C131" t="str">
            <v>Bảy Hiền</v>
          </cell>
          <cell r="D131" t="str">
            <v>DSLAM</v>
          </cell>
          <cell r="E131">
            <v>1080</v>
          </cell>
          <cell r="F131">
            <v>48</v>
          </cell>
          <cell r="H131" t="str">
            <v>0 Mbps</v>
          </cell>
          <cell r="I131" t="str">
            <v>0 Mbps</v>
          </cell>
          <cell r="J131" t="str">
            <v>MR/LM</v>
          </cell>
          <cell r="K131">
            <v>1344</v>
          </cell>
          <cell r="L131">
            <v>72</v>
          </cell>
          <cell r="N131">
            <v>1068</v>
          </cell>
          <cell r="O131">
            <v>56</v>
          </cell>
          <cell r="Q131">
            <v>45</v>
          </cell>
          <cell r="R131">
            <v>2</v>
          </cell>
          <cell r="T131" t="str">
            <v>0 Mbps</v>
          </cell>
          <cell r="U131" t="str">
            <v>0 Mbps</v>
          </cell>
          <cell r="V131">
            <v>7300</v>
          </cell>
          <cell r="W131">
            <v>63</v>
          </cell>
          <cell r="X131">
            <v>129024</v>
          </cell>
          <cell r="Y131">
            <v>76.8</v>
          </cell>
          <cell r="Z131">
            <v>6.2482643710080532E-3</v>
          </cell>
          <cell r="AA131">
            <v>5.3191489361702126E-3</v>
          </cell>
          <cell r="AB131">
            <v>2304</v>
          </cell>
          <cell r="AC131">
            <v>1680</v>
          </cell>
          <cell r="AD131">
            <v>1680</v>
          </cell>
          <cell r="AE131">
            <v>264</v>
          </cell>
          <cell r="AF131">
            <v>24</v>
          </cell>
          <cell r="AG131">
            <v>312</v>
          </cell>
          <cell r="AH131">
            <v>24</v>
          </cell>
          <cell r="AI131">
            <v>624</v>
          </cell>
          <cell r="AJ131">
            <v>624</v>
          </cell>
          <cell r="AK131">
            <v>1056</v>
          </cell>
        </row>
        <row r="132">
          <cell r="A132">
            <v>127</v>
          </cell>
          <cell r="B132" t="str">
            <v>19.3</v>
          </cell>
          <cell r="C132" t="str">
            <v>Kỳ Hòa</v>
          </cell>
          <cell r="D132" t="str">
            <v>DSLAM</v>
          </cell>
          <cell r="E132">
            <v>4464</v>
          </cell>
          <cell r="F132">
            <v>264</v>
          </cell>
          <cell r="H132" t="str">
            <v>235 Mbps</v>
          </cell>
          <cell r="I132" t="str">
            <v>0 Mbps</v>
          </cell>
          <cell r="J132" t="str">
            <v>MR/LM</v>
          </cell>
          <cell r="K132">
            <v>5640</v>
          </cell>
          <cell r="L132">
            <v>312</v>
          </cell>
          <cell r="N132">
            <v>4502</v>
          </cell>
          <cell r="O132">
            <v>236</v>
          </cell>
          <cell r="Q132">
            <v>186</v>
          </cell>
          <cell r="R132">
            <v>11</v>
          </cell>
          <cell r="T132" t="str">
            <v>235 Mbps</v>
          </cell>
          <cell r="U132" t="str">
            <v>0 Mbps</v>
          </cell>
          <cell r="V132">
            <v>7300</v>
          </cell>
          <cell r="W132">
            <v>63</v>
          </cell>
          <cell r="X132">
            <v>129024</v>
          </cell>
          <cell r="Y132">
            <v>76.8</v>
          </cell>
          <cell r="Z132">
            <v>2.582615940016662E-2</v>
          </cell>
          <cell r="AA132">
            <v>2.9255319148936171E-2</v>
          </cell>
          <cell r="AB132">
            <v>2304</v>
          </cell>
          <cell r="AC132">
            <v>1680</v>
          </cell>
          <cell r="AD132">
            <v>1680</v>
          </cell>
          <cell r="AE132">
            <v>1176</v>
          </cell>
          <cell r="AF132">
            <v>48</v>
          </cell>
          <cell r="AG132">
            <v>1248</v>
          </cell>
          <cell r="AH132">
            <v>96</v>
          </cell>
          <cell r="AI132">
            <v>2568</v>
          </cell>
          <cell r="AJ132">
            <v>2568</v>
          </cell>
          <cell r="AK132">
            <v>-888</v>
          </cell>
        </row>
        <row r="133">
          <cell r="A133">
            <v>128</v>
          </cell>
          <cell r="B133" t="str">
            <v>19.4</v>
          </cell>
          <cell r="C133" t="str">
            <v>Lạc Long Quân</v>
          </cell>
          <cell r="D133" t="str">
            <v>DSLAM</v>
          </cell>
          <cell r="E133">
            <v>1128</v>
          </cell>
          <cell r="F133">
            <v>72</v>
          </cell>
          <cell r="H133" t="str">
            <v>0 Mbps</v>
          </cell>
          <cell r="I133" t="str">
            <v>0 Mbps</v>
          </cell>
          <cell r="J133" t="str">
            <v>MR/LM</v>
          </cell>
          <cell r="K133">
            <v>1440</v>
          </cell>
          <cell r="L133">
            <v>96</v>
          </cell>
          <cell r="N133">
            <v>1145</v>
          </cell>
          <cell r="O133">
            <v>60</v>
          </cell>
          <cell r="Q133">
            <v>47</v>
          </cell>
          <cell r="R133">
            <v>3</v>
          </cell>
          <cell r="T133" t="str">
            <v>0 Mbps</v>
          </cell>
          <cell r="U133" t="str">
            <v>0 Mbps</v>
          </cell>
          <cell r="V133">
            <v>7300</v>
          </cell>
          <cell r="W133">
            <v>63</v>
          </cell>
          <cell r="X133">
            <v>129024</v>
          </cell>
          <cell r="Y133">
            <v>76.8</v>
          </cell>
          <cell r="Z133">
            <v>6.525965009719522E-3</v>
          </cell>
          <cell r="AA133">
            <v>7.9787234042553185E-3</v>
          </cell>
          <cell r="AB133">
            <v>2304</v>
          </cell>
          <cell r="AC133">
            <v>1680</v>
          </cell>
          <cell r="AD133">
            <v>1680</v>
          </cell>
          <cell r="AE133">
            <v>312</v>
          </cell>
          <cell r="AF133">
            <v>24</v>
          </cell>
          <cell r="AG133">
            <v>312</v>
          </cell>
          <cell r="AH133">
            <v>24</v>
          </cell>
          <cell r="AI133">
            <v>672</v>
          </cell>
          <cell r="AJ133">
            <v>672</v>
          </cell>
          <cell r="AK133">
            <v>1008</v>
          </cell>
        </row>
        <row r="134">
          <cell r="A134">
            <v>129</v>
          </cell>
          <cell r="B134" t="str">
            <v>19.5</v>
          </cell>
          <cell r="C134" t="str">
            <v>Lê Thị Riêng</v>
          </cell>
          <cell r="D134" t="str">
            <v>DSLAM</v>
          </cell>
          <cell r="E134">
            <v>2352</v>
          </cell>
          <cell r="F134">
            <v>144</v>
          </cell>
          <cell r="H134" t="str">
            <v>60 Mbps</v>
          </cell>
          <cell r="I134" t="str">
            <v>0 Mbps</v>
          </cell>
          <cell r="J134" t="str">
            <v>MR/LM</v>
          </cell>
          <cell r="K134">
            <v>2928</v>
          </cell>
          <cell r="L134">
            <v>168</v>
          </cell>
          <cell r="N134">
            <v>2329</v>
          </cell>
          <cell r="O134">
            <v>122</v>
          </cell>
          <cell r="Q134">
            <v>98</v>
          </cell>
          <cell r="R134">
            <v>6</v>
          </cell>
          <cell r="T134" t="str">
            <v>60 Mbps</v>
          </cell>
          <cell r="U134" t="str">
            <v>0 Mbps</v>
          </cell>
          <cell r="V134">
            <v>7300</v>
          </cell>
          <cell r="W134">
            <v>63</v>
          </cell>
          <cell r="X134">
            <v>129024</v>
          </cell>
          <cell r="Y134">
            <v>76.8</v>
          </cell>
          <cell r="Z134">
            <v>1.3607331296861983E-2</v>
          </cell>
          <cell r="AA134">
            <v>1.5957446808510637E-2</v>
          </cell>
          <cell r="AB134">
            <v>2304</v>
          </cell>
          <cell r="AC134">
            <v>1680</v>
          </cell>
          <cell r="AD134">
            <v>1680</v>
          </cell>
          <cell r="AE134">
            <v>576</v>
          </cell>
          <cell r="AF134">
            <v>24</v>
          </cell>
          <cell r="AG134">
            <v>648</v>
          </cell>
          <cell r="AH134">
            <v>48</v>
          </cell>
          <cell r="AI134">
            <v>1296</v>
          </cell>
          <cell r="AJ134">
            <v>1296</v>
          </cell>
          <cell r="AK134">
            <v>384</v>
          </cell>
        </row>
        <row r="135">
          <cell r="A135">
            <v>130</v>
          </cell>
          <cell r="B135" t="str">
            <v>19.6</v>
          </cell>
          <cell r="C135" t="str">
            <v>Phú Thọ Hòa</v>
          </cell>
          <cell r="D135" t="str">
            <v>DSLAM</v>
          </cell>
          <cell r="E135">
            <v>1200</v>
          </cell>
          <cell r="F135">
            <v>72</v>
          </cell>
          <cell r="H135" t="str">
            <v>0 Mbps</v>
          </cell>
          <cell r="I135" t="str">
            <v>0 Mbps</v>
          </cell>
          <cell r="J135" t="str">
            <v>MR/LM</v>
          </cell>
          <cell r="K135">
            <v>1464</v>
          </cell>
          <cell r="L135">
            <v>96</v>
          </cell>
          <cell r="N135">
            <v>1159</v>
          </cell>
          <cell r="O135">
            <v>60</v>
          </cell>
          <cell r="Q135">
            <v>50</v>
          </cell>
          <cell r="R135">
            <v>3</v>
          </cell>
          <cell r="T135" t="str">
            <v>0 Mbps</v>
          </cell>
          <cell r="U135" t="str">
            <v>0 Mbps</v>
          </cell>
          <cell r="V135">
            <v>7300</v>
          </cell>
          <cell r="W135">
            <v>63</v>
          </cell>
          <cell r="X135">
            <v>129024</v>
          </cell>
          <cell r="Y135">
            <v>76.8</v>
          </cell>
          <cell r="Z135">
            <v>6.9425159677867256E-3</v>
          </cell>
          <cell r="AA135">
            <v>7.9787234042553185E-3</v>
          </cell>
          <cell r="AB135">
            <v>2304</v>
          </cell>
          <cell r="AC135">
            <v>1680</v>
          </cell>
          <cell r="AD135">
            <v>1680</v>
          </cell>
          <cell r="AE135">
            <v>264</v>
          </cell>
          <cell r="AF135">
            <v>24</v>
          </cell>
          <cell r="AG135">
            <v>336</v>
          </cell>
          <cell r="AH135">
            <v>24</v>
          </cell>
          <cell r="AI135">
            <v>648</v>
          </cell>
          <cell r="AJ135">
            <v>648</v>
          </cell>
          <cell r="AK135">
            <v>1032</v>
          </cell>
        </row>
        <row r="136">
          <cell r="A136">
            <v>131</v>
          </cell>
          <cell r="B136" t="str">
            <v>20</v>
          </cell>
          <cell r="C136" t="str">
            <v>Tháp Mười</v>
          </cell>
          <cell r="D136" t="str">
            <v>HUB</v>
          </cell>
          <cell r="E136">
            <v>1536</v>
          </cell>
          <cell r="F136">
            <v>96</v>
          </cell>
          <cell r="H136" t="str">
            <v>363 Mbps</v>
          </cell>
          <cell r="I136" t="str">
            <v>7 Mbps</v>
          </cell>
          <cell r="J136" t="str">
            <v>MR/LM</v>
          </cell>
          <cell r="K136">
            <v>1872</v>
          </cell>
          <cell r="L136">
            <v>120</v>
          </cell>
          <cell r="N136">
            <v>1480</v>
          </cell>
          <cell r="O136">
            <v>77</v>
          </cell>
          <cell r="Q136">
            <v>64</v>
          </cell>
          <cell r="R136">
            <v>4</v>
          </cell>
          <cell r="T136" t="str">
            <v>363 Mbps</v>
          </cell>
          <cell r="U136" t="str">
            <v>7 Mbps</v>
          </cell>
          <cell r="V136">
            <v>7300</v>
          </cell>
          <cell r="W136">
            <v>63</v>
          </cell>
          <cell r="X136">
            <v>129024</v>
          </cell>
          <cell r="Y136">
            <v>76.8</v>
          </cell>
          <cell r="Z136">
            <v>8.8864204387670096E-3</v>
          </cell>
          <cell r="AA136">
            <v>1.0638297872340425E-2</v>
          </cell>
          <cell r="AB136">
            <v>5000</v>
          </cell>
          <cell r="AC136">
            <v>1680</v>
          </cell>
          <cell r="AD136">
            <v>5000</v>
          </cell>
          <cell r="AE136">
            <v>336</v>
          </cell>
          <cell r="AF136">
            <v>24</v>
          </cell>
          <cell r="AG136">
            <v>432</v>
          </cell>
          <cell r="AH136">
            <v>48</v>
          </cell>
          <cell r="AI136">
            <v>840</v>
          </cell>
          <cell r="AJ136">
            <v>3624</v>
          </cell>
          <cell r="AK136">
            <v>1376</v>
          </cell>
        </row>
        <row r="137">
          <cell r="A137">
            <v>132</v>
          </cell>
          <cell r="B137" t="str">
            <v>20.1</v>
          </cell>
          <cell r="C137" t="str">
            <v>Gia Phú</v>
          </cell>
          <cell r="D137" t="str">
            <v>DSLAM</v>
          </cell>
          <cell r="E137">
            <v>648</v>
          </cell>
          <cell r="F137">
            <v>24</v>
          </cell>
          <cell r="H137" t="str">
            <v>0 Mbps</v>
          </cell>
          <cell r="I137" t="str">
            <v>0 Mbps</v>
          </cell>
          <cell r="J137" t="str">
            <v>MR/LM</v>
          </cell>
          <cell r="K137">
            <v>816</v>
          </cell>
          <cell r="L137">
            <v>48</v>
          </cell>
          <cell r="N137">
            <v>644</v>
          </cell>
          <cell r="O137">
            <v>33</v>
          </cell>
          <cell r="Q137">
            <v>27</v>
          </cell>
          <cell r="R137">
            <v>1</v>
          </cell>
          <cell r="T137" t="str">
            <v>0 Mbps</v>
          </cell>
          <cell r="U137" t="str">
            <v>0 Mbps</v>
          </cell>
          <cell r="V137">
            <v>7300</v>
          </cell>
          <cell r="W137">
            <v>63</v>
          </cell>
          <cell r="X137">
            <v>129024</v>
          </cell>
          <cell r="Y137">
            <v>76.8</v>
          </cell>
          <cell r="Z137">
            <v>3.748958622604832E-3</v>
          </cell>
          <cell r="AA137">
            <v>2.6595744680851063E-3</v>
          </cell>
          <cell r="AB137">
            <v>2304</v>
          </cell>
          <cell r="AC137">
            <v>1680</v>
          </cell>
          <cell r="AD137">
            <v>1680</v>
          </cell>
          <cell r="AE137">
            <v>168</v>
          </cell>
          <cell r="AF137">
            <v>24</v>
          </cell>
          <cell r="AG137">
            <v>192</v>
          </cell>
          <cell r="AH137">
            <v>24</v>
          </cell>
          <cell r="AI137">
            <v>408</v>
          </cell>
          <cell r="AJ137">
            <v>408</v>
          </cell>
          <cell r="AK137">
            <v>1272</v>
          </cell>
        </row>
        <row r="138">
          <cell r="A138">
            <v>133</v>
          </cell>
          <cell r="B138" t="str">
            <v>20.2</v>
          </cell>
          <cell r="C138" t="str">
            <v>Hòa Bình</v>
          </cell>
          <cell r="D138" t="str">
            <v>DSLAM</v>
          </cell>
          <cell r="E138">
            <v>696</v>
          </cell>
          <cell r="F138">
            <v>24</v>
          </cell>
          <cell r="H138" t="str">
            <v>0 Mbps</v>
          </cell>
          <cell r="I138" t="str">
            <v>0 Mbps</v>
          </cell>
          <cell r="J138" t="str">
            <v>MR/LM</v>
          </cell>
          <cell r="K138">
            <v>888</v>
          </cell>
          <cell r="L138">
            <v>48</v>
          </cell>
          <cell r="N138">
            <v>695</v>
          </cell>
          <cell r="O138">
            <v>36</v>
          </cell>
          <cell r="Q138">
            <v>29</v>
          </cell>
          <cell r="R138">
            <v>1</v>
          </cell>
          <cell r="T138" t="str">
            <v>0 Mbps</v>
          </cell>
          <cell r="U138" t="str">
            <v>0 Mbps</v>
          </cell>
          <cell r="V138">
            <v>7300</v>
          </cell>
          <cell r="W138">
            <v>63</v>
          </cell>
          <cell r="X138">
            <v>129024</v>
          </cell>
          <cell r="Y138">
            <v>76.8</v>
          </cell>
          <cell r="Z138">
            <v>4.0266592613163012E-3</v>
          </cell>
          <cell r="AA138">
            <v>2.6595744680851063E-3</v>
          </cell>
          <cell r="AB138">
            <v>2304</v>
          </cell>
          <cell r="AC138">
            <v>1680</v>
          </cell>
          <cell r="AD138">
            <v>1680</v>
          </cell>
          <cell r="AE138">
            <v>192</v>
          </cell>
          <cell r="AF138">
            <v>24</v>
          </cell>
          <cell r="AG138">
            <v>192</v>
          </cell>
          <cell r="AH138">
            <v>24</v>
          </cell>
          <cell r="AI138">
            <v>432</v>
          </cell>
          <cell r="AJ138">
            <v>432</v>
          </cell>
          <cell r="AK138">
            <v>1248</v>
          </cell>
        </row>
        <row r="139">
          <cell r="A139">
            <v>134</v>
          </cell>
          <cell r="B139" t="str">
            <v>20.3</v>
          </cell>
          <cell r="C139" t="str">
            <v>Lãnh Binh Thăng</v>
          </cell>
          <cell r="D139" t="str">
            <v>DSLAM</v>
          </cell>
          <cell r="E139">
            <v>1680</v>
          </cell>
          <cell r="F139">
            <v>96</v>
          </cell>
          <cell r="H139" t="str">
            <v>7 Mbps</v>
          </cell>
          <cell r="I139" t="str">
            <v>0 Mbps</v>
          </cell>
          <cell r="J139" t="str">
            <v>MR/LM</v>
          </cell>
          <cell r="K139">
            <v>2112</v>
          </cell>
          <cell r="L139">
            <v>120</v>
          </cell>
          <cell r="N139">
            <v>1672</v>
          </cell>
          <cell r="O139">
            <v>88</v>
          </cell>
          <cell r="Q139">
            <v>70</v>
          </cell>
          <cell r="R139">
            <v>4</v>
          </cell>
          <cell r="T139" t="str">
            <v>7 Mbps</v>
          </cell>
          <cell r="U139" t="str">
            <v>0 Mbps</v>
          </cell>
          <cell r="V139">
            <v>7300</v>
          </cell>
          <cell r="W139">
            <v>63</v>
          </cell>
          <cell r="X139">
            <v>129024</v>
          </cell>
          <cell r="Y139">
            <v>76.8</v>
          </cell>
          <cell r="Z139">
            <v>9.7195223549014168E-3</v>
          </cell>
          <cell r="AA139">
            <v>1.0638297872340425E-2</v>
          </cell>
          <cell r="AB139">
            <v>2304</v>
          </cell>
          <cell r="AC139">
            <v>1680</v>
          </cell>
          <cell r="AD139">
            <v>1680</v>
          </cell>
          <cell r="AE139">
            <v>432</v>
          </cell>
          <cell r="AF139">
            <v>24</v>
          </cell>
          <cell r="AG139">
            <v>480</v>
          </cell>
          <cell r="AH139">
            <v>48</v>
          </cell>
          <cell r="AI139">
            <v>984</v>
          </cell>
          <cell r="AJ139">
            <v>984</v>
          </cell>
          <cell r="AK139">
            <v>696</v>
          </cell>
        </row>
        <row r="140">
          <cell r="A140">
            <v>135</v>
          </cell>
          <cell r="B140" t="str">
            <v>20.4</v>
          </cell>
          <cell r="C140" t="str">
            <v>Minh Phụng</v>
          </cell>
          <cell r="D140" t="str">
            <v>DSLAM</v>
          </cell>
          <cell r="E140">
            <v>1560</v>
          </cell>
          <cell r="F140">
            <v>96</v>
          </cell>
          <cell r="H140" t="str">
            <v>0 Mbps</v>
          </cell>
          <cell r="I140" t="str">
            <v>0 Mbps</v>
          </cell>
          <cell r="J140" t="str">
            <v>MR/LM</v>
          </cell>
          <cell r="K140">
            <v>2016</v>
          </cell>
          <cell r="L140">
            <v>120</v>
          </cell>
          <cell r="N140">
            <v>1596</v>
          </cell>
          <cell r="O140">
            <v>83</v>
          </cell>
          <cell r="Q140">
            <v>65</v>
          </cell>
          <cell r="R140">
            <v>4</v>
          </cell>
          <cell r="T140" t="str">
            <v>0 Mbps</v>
          </cell>
          <cell r="U140" t="str">
            <v>0 Mbps</v>
          </cell>
          <cell r="V140">
            <v>7300</v>
          </cell>
          <cell r="W140">
            <v>63</v>
          </cell>
          <cell r="X140">
            <v>129024</v>
          </cell>
          <cell r="Y140">
            <v>76.8</v>
          </cell>
          <cell r="Z140">
            <v>9.0252707581227436E-3</v>
          </cell>
          <cell r="AA140">
            <v>1.0638297872340425E-2</v>
          </cell>
          <cell r="AB140">
            <v>2304</v>
          </cell>
          <cell r="AC140">
            <v>1680</v>
          </cell>
          <cell r="AD140">
            <v>1680</v>
          </cell>
          <cell r="AE140">
            <v>456</v>
          </cell>
          <cell r="AF140">
            <v>24</v>
          </cell>
          <cell r="AG140">
            <v>432</v>
          </cell>
          <cell r="AH140">
            <v>48</v>
          </cell>
          <cell r="AI140">
            <v>960</v>
          </cell>
          <cell r="AJ140">
            <v>960</v>
          </cell>
          <cell r="AK140">
            <v>720</v>
          </cell>
        </row>
        <row r="141">
          <cell r="A141">
            <v>136</v>
          </cell>
          <cell r="B141" t="str">
            <v>21</v>
          </cell>
          <cell r="C141" t="str">
            <v>Trần Hưng Đạo 1</v>
          </cell>
          <cell r="D141" t="str">
            <v>HUB</v>
          </cell>
          <cell r="E141">
            <v>3936</v>
          </cell>
          <cell r="F141">
            <v>240</v>
          </cell>
          <cell r="H141" t="str">
            <v>589 Mbps</v>
          </cell>
          <cell r="I141" t="str">
            <v>125 Mbps</v>
          </cell>
          <cell r="J141" t="str">
            <v>MR/LM</v>
          </cell>
          <cell r="K141">
            <v>5112</v>
          </cell>
          <cell r="L141">
            <v>288</v>
          </cell>
          <cell r="N141">
            <v>4078</v>
          </cell>
          <cell r="O141">
            <v>214</v>
          </cell>
          <cell r="Q141">
            <v>164</v>
          </cell>
          <cell r="R141">
            <v>10</v>
          </cell>
          <cell r="T141" t="str">
            <v>589 Mbps</v>
          </cell>
          <cell r="U141" t="str">
            <v>125 Mbps</v>
          </cell>
          <cell r="V141">
            <v>7300</v>
          </cell>
          <cell r="W141">
            <v>63</v>
          </cell>
          <cell r="X141">
            <v>129024</v>
          </cell>
          <cell r="Y141">
            <v>108</v>
          </cell>
          <cell r="Z141">
            <v>2.2771452374340462E-2</v>
          </cell>
          <cell r="AA141">
            <v>2.6595744680851064E-2</v>
          </cell>
          <cell r="AB141">
            <v>5000</v>
          </cell>
          <cell r="AC141">
            <v>1194</v>
          </cell>
          <cell r="AD141">
            <v>5000</v>
          </cell>
          <cell r="AE141">
            <v>1176</v>
          </cell>
          <cell r="AF141">
            <v>48</v>
          </cell>
          <cell r="AG141">
            <v>1104</v>
          </cell>
          <cell r="AH141">
            <v>72</v>
          </cell>
          <cell r="AI141">
            <v>2400</v>
          </cell>
          <cell r="AJ141">
            <v>4248</v>
          </cell>
          <cell r="AK141">
            <v>752</v>
          </cell>
        </row>
        <row r="142">
          <cell r="A142">
            <v>137</v>
          </cell>
          <cell r="B142" t="str">
            <v>21.1</v>
          </cell>
          <cell r="C142" t="str">
            <v>Trần Hưng Đạo 2</v>
          </cell>
          <cell r="D142" t="str">
            <v>DSLAM</v>
          </cell>
          <cell r="E142">
            <v>3024</v>
          </cell>
          <cell r="F142">
            <v>168</v>
          </cell>
          <cell r="H142" t="str">
            <v>125 Mbps</v>
          </cell>
          <cell r="I142" t="str">
            <v>0 Mbps</v>
          </cell>
          <cell r="J142" t="str">
            <v>MR/LM</v>
          </cell>
          <cell r="K142">
            <v>3936</v>
          </cell>
          <cell r="L142">
            <v>216</v>
          </cell>
          <cell r="N142">
            <v>3138</v>
          </cell>
          <cell r="O142">
            <v>165</v>
          </cell>
          <cell r="Q142">
            <v>126</v>
          </cell>
          <cell r="R142">
            <v>7</v>
          </cell>
          <cell r="T142" t="str">
            <v>125 Mbps</v>
          </cell>
          <cell r="U142" t="str">
            <v>0 Mbps</v>
          </cell>
          <cell r="V142">
            <v>7300</v>
          </cell>
          <cell r="W142">
            <v>63</v>
          </cell>
          <cell r="X142">
            <v>129024</v>
          </cell>
          <cell r="Y142">
            <v>76.8</v>
          </cell>
          <cell r="Z142">
            <v>1.7495140238822548E-2</v>
          </cell>
          <cell r="AA142">
            <v>1.8617021276595744E-2</v>
          </cell>
          <cell r="AB142">
            <v>2304</v>
          </cell>
          <cell r="AC142">
            <v>1680</v>
          </cell>
          <cell r="AD142">
            <v>1680</v>
          </cell>
          <cell r="AE142">
            <v>912</v>
          </cell>
          <cell r="AF142">
            <v>48</v>
          </cell>
          <cell r="AG142">
            <v>840</v>
          </cell>
          <cell r="AH142">
            <v>48</v>
          </cell>
          <cell r="AI142">
            <v>1848</v>
          </cell>
          <cell r="AJ142">
            <v>1848</v>
          </cell>
          <cell r="AK142">
            <v>-168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CT Thang Mo"/>
      <sheetName val="DT DZ 22+TBA "/>
      <sheetName val="CT  P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GiaLD"/>
      <sheetName val="Thietke"/>
      <sheetName val="So_Chu"/>
      <sheetName val="Module1"/>
      <sheetName val="Module2"/>
      <sheetName val="Convert Font"/>
      <sheetName val="Personal"/>
      <sheetName val="Sheet1"/>
      <sheetName val="CM"/>
    </sheetNames>
    <definedNames>
      <definedName name="Drop2"/>
      <definedName name="Drop3"/>
      <definedName name="So_Chu.Drop1"/>
      <definedName name="So_Xau"/>
      <definedName name="T_Hoanvon"/>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cover"/>
      <sheetName val="L1-Summary Price"/>
      <sheetName val="L2-Price Summary"/>
      <sheetName val="Total Parameter Table"/>
      <sheetName val="YéLIMANé"/>
      <sheetName val="Software"/>
      <sheetName val="Spare Parts"/>
      <sheetName val="Service and Freight"/>
    </sheetNames>
    <sheetDataSet>
      <sheetData sheetId="0">
        <row r="87">
          <cell r="B87">
            <v>1</v>
          </cell>
        </row>
      </sheetData>
      <sheetData sheetId="1"/>
      <sheetData sheetId="2"/>
      <sheetData sheetId="3"/>
      <sheetData sheetId="4"/>
      <sheetData sheetId="5"/>
      <sheetData sheetId="6"/>
      <sheetData sheetId="7"/>
      <sheetData sheetId="8"/>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s"/>
      <sheetName val="Tables"/>
      <sheetName val="Data Entry &amp; Quote Summary"/>
      <sheetName val="Bronze Calcs"/>
      <sheetName val="Silver Calcs"/>
      <sheetName val="Quote Bronze"/>
      <sheetName val="Quote Silver"/>
      <sheetName val="SCoTT"/>
      <sheetName val="SCoTT Manual"/>
      <sheetName val="5620 ZEN Parts List"/>
    </sheetNames>
    <sheetDataSet>
      <sheetData sheetId="0"/>
      <sheetData sheetId="1">
        <row r="39">
          <cell r="C39" t="str">
            <v>7750 SR</v>
          </cell>
          <cell r="D39">
            <v>0.3</v>
          </cell>
        </row>
        <row r="40">
          <cell r="C40" t="str">
            <v>7450 ESS</v>
          </cell>
          <cell r="D40">
            <v>0.3</v>
          </cell>
        </row>
        <row r="41">
          <cell r="C41" t="str">
            <v>5620 ZEN</v>
          </cell>
          <cell r="D41">
            <v>0.3</v>
          </cell>
        </row>
        <row r="42">
          <cell r="C42" t="str">
            <v>5620 ZEN Module</v>
          </cell>
          <cell r="D42">
            <v>0.5</v>
          </cell>
        </row>
        <row r="43">
          <cell r="C43" t="str">
            <v>Other</v>
          </cell>
          <cell r="D43">
            <v>0</v>
          </cell>
        </row>
        <row r="44">
          <cell r="C44"/>
          <cell r="D44">
            <v>0</v>
          </cell>
        </row>
        <row r="123">
          <cell r="I123" t="str">
            <v>Time (in years)</v>
          </cell>
          <cell r="J123" t="str">
            <v>Bronze</v>
          </cell>
          <cell r="K123" t="str">
            <v>Silver</v>
          </cell>
          <cell r="N123" t="str">
            <v>Time (in years)</v>
          </cell>
          <cell r="O123" t="str">
            <v>Bronze</v>
          </cell>
          <cell r="P123" t="str">
            <v>Silver</v>
          </cell>
        </row>
        <row r="124">
          <cell r="I124">
            <v>1</v>
          </cell>
          <cell r="J124">
            <v>0</v>
          </cell>
          <cell r="K124">
            <v>0</v>
          </cell>
          <cell r="N124">
            <v>1</v>
          </cell>
          <cell r="O124">
            <v>-0.15</v>
          </cell>
          <cell r="P124">
            <v>-0.75</v>
          </cell>
        </row>
        <row r="125">
          <cell r="I125">
            <v>2</v>
          </cell>
          <cell r="J125">
            <v>0.1</v>
          </cell>
          <cell r="K125">
            <v>0.1</v>
          </cell>
          <cell r="N125">
            <v>2</v>
          </cell>
          <cell r="O125">
            <v>0</v>
          </cell>
          <cell r="P125">
            <v>0</v>
          </cell>
        </row>
        <row r="126">
          <cell r="I126">
            <v>3</v>
          </cell>
          <cell r="J126">
            <v>0.25</v>
          </cell>
          <cell r="K126">
            <v>0.25</v>
          </cell>
          <cell r="N126">
            <v>3</v>
          </cell>
          <cell r="O126">
            <v>7.0000000000000007E-2</v>
          </cell>
          <cell r="P126">
            <v>0.09</v>
          </cell>
        </row>
        <row r="127">
          <cell r="I127">
            <v>4</v>
          </cell>
          <cell r="J127">
            <v>0.25</v>
          </cell>
          <cell r="K127">
            <v>0.25</v>
          </cell>
          <cell r="N127">
            <v>4</v>
          </cell>
          <cell r="O127">
            <v>0.1</v>
          </cell>
          <cell r="P127">
            <v>0.14000000000000001</v>
          </cell>
        </row>
      </sheetData>
      <sheetData sheetId="2"/>
      <sheetData sheetId="3"/>
      <sheetData sheetId="4"/>
      <sheetData sheetId="5"/>
      <sheetData sheetId="6"/>
      <sheetData sheetId="7">
        <row r="158">
          <cell r="F158" t="str">
            <v>N/A</v>
          </cell>
        </row>
      </sheetData>
      <sheetData sheetId="8"/>
      <sheetData sheetId="9"/>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LE"/>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nhapahung"/>
    </sheetNames>
    <definedNames>
      <definedName name="Drop3"/>
      <definedName name="So_Chu.Drop3"/>
    </definedNames>
    <sheetDataSet>
      <sheetData sheetId="0"/>
      <sheetData sheetId="1"/>
      <sheetData sheetId="2"/>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ios unitarios AXH"/>
    </sheetNames>
    <sheetDataSet>
      <sheetData sheetId="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31W"/>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SO"/>
      <sheetName val="KP_THAU "/>
      <sheetName val="PTDG"/>
      <sheetName val="GIA"/>
      <sheetName val="THOP VL-NC-M"/>
      <sheetName val="GIA VL"/>
      <sheetName val="Sheet1"/>
      <sheetName val="Tong 31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
      <sheetName val="B2"/>
      <sheetName val="THs"/>
      <sheetName val="s"/>
      <sheetName val="THs (2)"/>
      <sheetName val="s (2)"/>
      <sheetName val="THs (3)"/>
      <sheetName val="s (3)"/>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C4" t="e">
            <v>#N/A</v>
          </cell>
        </row>
        <row r="9">
          <cell r="C9" t="b">
            <v>1</v>
          </cell>
        </row>
        <row r="31">
          <cell r="C31" t="b">
            <v>1</v>
          </cell>
        </row>
      </sheetData>
      <sheetData sheetId="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ote"/>
      <sheetName val="Site Configuration Policy"/>
      <sheetName val="Appendix A"/>
      <sheetName val="HW Specs"/>
      <sheetName val="Appendix F"/>
      <sheetName val="Pricelist"/>
      <sheetName val="Sup. Matrix"/>
      <sheetName val="Adm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 DZ35"/>
      <sheetName val="DT DZ 35 Kv"/>
      <sheetName val="Chiet tinh dz35"/>
      <sheetName val="TN"/>
      <sheetName val="VC"/>
      <sheetName val="Sheet1"/>
      <sheetName val="Sheet2"/>
      <sheetName val="Sheet3"/>
      <sheetName val="Chiet tinh dz22"/>
    </sheetNames>
    <sheetDataSet>
      <sheetData sheetId="0"/>
      <sheetData sheetId="1"/>
      <sheetData sheetId="2" refreshError="1">
        <row r="3">
          <cell r="H3">
            <v>17.099999999999998</v>
          </cell>
        </row>
      </sheetData>
      <sheetData sheetId="3"/>
      <sheetData sheetId="4"/>
      <sheetData sheetId="5"/>
      <sheetData sheetId="6"/>
      <sheetData sheetId="7"/>
      <sheetData sheetId="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S6"/>
      <sheetName val="Sheet1"/>
      <sheetName val="DialogData"/>
    </sheetNames>
    <sheetDataSet>
      <sheetData sheetId="0" refreshError="1"/>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xl"/>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X2S"/>
      <sheetName val="NT"/>
      <sheetName val="Rack"/>
      <sheetName val="SNUS"/>
    </sheetNames>
    <sheetDataSet>
      <sheetData sheetId="0" refreshError="1"/>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y Le BTN"/>
      <sheetName val="Du Toan"/>
      <sheetName val="DGCT"/>
      <sheetName val="Gia VL"/>
      <sheetName val="Sheet3"/>
      <sheetName val="Gia BTN"/>
      <sheetName val="Chi Tiet"/>
      <sheetName val="FMX2S"/>
      <sheetName val="NT"/>
      <sheetName val="Rack"/>
      <sheetName val="SNU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VTu"/>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THVT"/>
      <sheetName val="PTDM"/>
    </sheetNames>
    <sheetDataSet>
      <sheetData sheetId="0"/>
      <sheetData sheetId="1"/>
      <sheetData sheetId="2"/>
      <sheetData sheetId="3"/>
      <sheetData sheetId="4"/>
      <sheetData sheetId="5"/>
      <sheetData sheetId="6"/>
      <sheetData sheetId="7"/>
      <sheetData sheetId="8" refreshError="1"/>
      <sheetData sheetId="9"/>
      <sheetData sheetId="10"/>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Design"/>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PANEL"/>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SO"/>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project information form"/>
      <sheetName val="Input"/>
      <sheetName val="P&amp;L support"/>
      <sheetName val="P&amp;L"/>
      <sheetName val="P&amp;L support (Euro)"/>
      <sheetName val="P&amp;L (Euro)-NEW IPIS format"/>
      <sheetName val="P&amp;L (Euro)"/>
      <sheetName val="Tabelle"/>
      <sheetName val="Page1"/>
      <sheetName val="Page2"/>
      <sheetName val="Add Info"/>
      <sheetName val="Unit Fixed costs"/>
      <sheetName val="Input Table"/>
      <sheetName val="Instructions Input"/>
    </sheetNames>
    <sheetDataSet>
      <sheetData sheetId="0"/>
      <sheetData sheetId="1">
        <row r="6">
          <cell r="C6">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al Disclaimer"/>
      <sheetName val="1.0 Assumptions"/>
      <sheetName val="1.1 Cell Radii Calc"/>
      <sheetName val="2.0 Financial Summary"/>
      <sheetName val="2.1 Valuation"/>
      <sheetName val="2.2 Financial Metrics"/>
      <sheetName val="2.3 Financial Statements"/>
      <sheetName val="2.4 Sensitivity"/>
      <sheetName val="2.5 Comparitive Senstivity"/>
      <sheetName val="3.0 Capital Expenditures"/>
      <sheetName val="3.1 Cell Site Parameters"/>
      <sheetName val="3.2 Core Network"/>
      <sheetName val="3.3 Coverage-Capacity"/>
      <sheetName val="3.4 Backhaul"/>
      <sheetName val="3.5 Contention Ratio"/>
      <sheetName val="4.0 Operating Expenses"/>
      <sheetName val="4.1 Network Transport Expense"/>
      <sheetName val="5.0 Traffic Model"/>
      <sheetName val="6.0 Subscribers and Revenue"/>
      <sheetName val="6.1 Residential"/>
      <sheetName val="6.2 Business"/>
      <sheetName val="6.3 VoIP"/>
      <sheetName val="6.4 Sub Supplemental"/>
      <sheetName val="7.0 CPE Units and Subsidy"/>
      <sheetName val="Change_log"/>
      <sheetName val="Chiet tinh dz35"/>
    </sheetNames>
    <sheetDataSet>
      <sheetData sheetId="0"/>
      <sheetData sheetId="1">
        <row r="25">
          <cell r="D25">
            <v>2.5</v>
          </cell>
        </row>
        <row r="26">
          <cell r="D26">
            <v>3.5</v>
          </cell>
        </row>
        <row r="27">
          <cell r="D27">
            <v>0.8</v>
          </cell>
        </row>
        <row r="28">
          <cell r="D28">
            <v>0.66666666666666696</v>
          </cell>
        </row>
        <row r="29">
          <cell r="D29">
            <v>10</v>
          </cell>
        </row>
        <row r="49">
          <cell r="D49">
            <v>0.35</v>
          </cell>
        </row>
        <row r="80">
          <cell r="D80">
            <v>0.05</v>
          </cell>
        </row>
        <row r="81">
          <cell r="D81">
            <v>0.05</v>
          </cell>
        </row>
        <row r="110">
          <cell r="D110">
            <v>14.166666666666666</v>
          </cell>
        </row>
        <row r="111">
          <cell r="D111">
            <v>0.06</v>
          </cell>
        </row>
        <row r="113">
          <cell r="D113">
            <v>0</v>
          </cell>
        </row>
        <row r="114">
          <cell r="D114">
            <v>0</v>
          </cell>
        </row>
        <row r="516">
          <cell r="E516">
            <v>1000</v>
          </cell>
        </row>
      </sheetData>
      <sheetData sheetId="2"/>
      <sheetData sheetId="3">
        <row r="162">
          <cell r="C162">
            <v>-14100.511239631453</v>
          </cell>
          <cell r="D162">
            <v>-17772.242658218744</v>
          </cell>
          <cell r="E162">
            <v>-19047.667446939107</v>
          </cell>
          <cell r="F162">
            <v>-15655.197319529234</v>
          </cell>
          <cell r="G162">
            <v>-11330.926911056002</v>
          </cell>
          <cell r="H162">
            <v>-6134.8946402012298</v>
          </cell>
          <cell r="I162">
            <v>-148.1504451458481</v>
          </cell>
          <cell r="J162">
            <v>5344.639492318177</v>
          </cell>
          <cell r="K162">
            <v>10635.099197562498</v>
          </cell>
          <cell r="L162">
            <v>16009.596551981567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 so"/>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 so"/>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mpty Slot"/>
      <sheetName val="Nov19 Plan"/>
      <sheetName val="Submit Plan"/>
      <sheetName val="Sheet3"/>
      <sheetName val="Nov19 Result"/>
      <sheetName val="Submit Result"/>
      <sheetName val="Submit Figure"/>
      <sheetName val="Submit Report"/>
      <sheetName val="Submit Shared Data"/>
      <sheetName val="NewPlan"/>
      <sheetName val="RevResult"/>
      <sheetName val="HUB-BRAS"/>
      <sheetName val="Summary"/>
      <sheetName val="Transport"/>
      <sheetName val="Fig.Option2"/>
      <sheetName val="Fig.Option1"/>
      <sheetName val="RevFigure"/>
      <sheetName val="Bao Cao Nov14 a.m"/>
      <sheetName val="Sheet2"/>
      <sheetName val="Bao cao Nov15 a.m"/>
      <sheetName val="Sheet1"/>
      <sheetName val="he so"/>
    </sheetNames>
    <sheetDataSet>
      <sheetData sheetId="0" refreshError="1">
        <row r="1">
          <cell r="C1" t="str">
            <v>Hub/Switch</v>
          </cell>
        </row>
        <row r="2">
          <cell r="C2">
            <v>3</v>
          </cell>
        </row>
        <row r="3">
          <cell r="C3" t="str">
            <v>Bà Huyện Thanh Quan</v>
          </cell>
        </row>
        <row r="4">
          <cell r="C4" t="str">
            <v>Bà Huyện Thanh Quan</v>
          </cell>
        </row>
        <row r="5">
          <cell r="C5" t="str">
            <v>Bà Huyện Thanh Quan</v>
          </cell>
        </row>
        <row r="6">
          <cell r="C6" t="str">
            <v>Bà Huyện Thanh Quan</v>
          </cell>
        </row>
        <row r="7">
          <cell r="C7" t="str">
            <v>Bà Quẹo</v>
          </cell>
        </row>
        <row r="8">
          <cell r="C8" t="str">
            <v>Bà Quẹo</v>
          </cell>
        </row>
        <row r="9">
          <cell r="C9" t="str">
            <v>Bà Quẹo</v>
          </cell>
        </row>
        <row r="10">
          <cell r="C10" t="str">
            <v>Bà Quẹo</v>
          </cell>
        </row>
        <row r="11">
          <cell r="C11" t="str">
            <v>Bà Quẹo</v>
          </cell>
        </row>
        <row r="12">
          <cell r="C12" t="str">
            <v>Bà Quẹo</v>
          </cell>
        </row>
        <row r="13">
          <cell r="C13" t="str">
            <v>Bình Thạnh</v>
          </cell>
        </row>
        <row r="14">
          <cell r="C14" t="str">
            <v>Bình Thạnh</v>
          </cell>
        </row>
        <row r="15">
          <cell r="C15" t="str">
            <v>Bình Thạnh</v>
          </cell>
        </row>
        <row r="16">
          <cell r="C16" t="str">
            <v>Bình Thạnh</v>
          </cell>
        </row>
        <row r="17">
          <cell r="C17" t="str">
            <v>Bình Thạnh</v>
          </cell>
        </row>
        <row r="18">
          <cell r="C18" t="str">
            <v>Bình Thạnh</v>
          </cell>
        </row>
        <row r="19">
          <cell r="C19" t="str">
            <v>Bình Thạnh</v>
          </cell>
        </row>
        <row r="20">
          <cell r="C20" t="str">
            <v>Cây Quéo</v>
          </cell>
        </row>
        <row r="21">
          <cell r="C21" t="str">
            <v>Cây Quéo</v>
          </cell>
        </row>
        <row r="22">
          <cell r="C22" t="str">
            <v>Cây Quéo</v>
          </cell>
        </row>
        <row r="23">
          <cell r="C23" t="str">
            <v>Cây Quéo</v>
          </cell>
        </row>
        <row r="24">
          <cell r="C24" t="str">
            <v>Cây Quéo</v>
          </cell>
        </row>
        <row r="25">
          <cell r="C25" t="str">
            <v>Cây Quéo</v>
          </cell>
        </row>
        <row r="26">
          <cell r="C26" t="str">
            <v>Gia Định</v>
          </cell>
        </row>
        <row r="27">
          <cell r="C27" t="str">
            <v>Gia Định</v>
          </cell>
        </row>
        <row r="28">
          <cell r="C28" t="str">
            <v>Gia Định</v>
          </cell>
        </row>
        <row r="29">
          <cell r="C29" t="str">
            <v>Gia Định</v>
          </cell>
        </row>
        <row r="30">
          <cell r="C30" t="str">
            <v>Gia Định</v>
          </cell>
        </row>
        <row r="31">
          <cell r="C31" t="str">
            <v>Hai Bà Trưng 1</v>
          </cell>
        </row>
        <row r="32">
          <cell r="C32" t="str">
            <v>Hai Bà Trưng 1</v>
          </cell>
        </row>
        <row r="33">
          <cell r="C33" t="str">
            <v>Hai Bà Trưng 1</v>
          </cell>
        </row>
        <row r="34">
          <cell r="C34" t="str">
            <v>Hai Bà Trưng 1</v>
          </cell>
        </row>
        <row r="35">
          <cell r="C35" t="str">
            <v>Hai Bà Trưng 1</v>
          </cell>
        </row>
        <row r="36">
          <cell r="C36" t="str">
            <v>Hai Bà Trưng 2</v>
          </cell>
        </row>
        <row r="37">
          <cell r="C37" t="str">
            <v>Hai Bà Trưng 2</v>
          </cell>
        </row>
        <row r="38">
          <cell r="C38" t="str">
            <v>Hai Bà Trưng 2</v>
          </cell>
        </row>
        <row r="39">
          <cell r="C39" t="str">
            <v>Hai Bà Trưng 2</v>
          </cell>
        </row>
        <row r="40">
          <cell r="C40" t="str">
            <v>Hai Bà Trưng 2</v>
          </cell>
        </row>
        <row r="41">
          <cell r="C41" t="str">
            <v>Hai Bà Trưng 2</v>
          </cell>
        </row>
        <row r="42">
          <cell r="C42" t="str">
            <v>Khánh Hội 2</v>
          </cell>
        </row>
        <row r="43">
          <cell r="C43" t="str">
            <v>Khánh Hội 2</v>
          </cell>
        </row>
        <row r="44">
          <cell r="C44" t="str">
            <v>Khánh Hội 2</v>
          </cell>
        </row>
        <row r="45">
          <cell r="C45" t="str">
            <v>Khánh Hội 2</v>
          </cell>
        </row>
        <row r="46">
          <cell r="C46" t="str">
            <v>Khánh Hội 2</v>
          </cell>
        </row>
        <row r="47">
          <cell r="C47" t="str">
            <v>Khánh Hội 2</v>
          </cell>
        </row>
        <row r="48">
          <cell r="C48" t="str">
            <v>Khánh Hội 2</v>
          </cell>
        </row>
        <row r="49">
          <cell r="C49" t="str">
            <v>Khánh Hội 2</v>
          </cell>
        </row>
        <row r="50">
          <cell r="C50" t="str">
            <v>Tân Quy Đông</v>
          </cell>
        </row>
        <row r="51">
          <cell r="C51" t="str">
            <v>Tân Quy Đông</v>
          </cell>
        </row>
        <row r="52">
          <cell r="C52" t="str">
            <v>Tân Quy Đông</v>
          </cell>
        </row>
        <row r="53">
          <cell r="C53" t="str">
            <v>Tân Quy Đông</v>
          </cell>
        </row>
        <row r="54">
          <cell r="C54" t="str">
            <v>Tân Quy Đông</v>
          </cell>
        </row>
        <row r="55">
          <cell r="C55" t="str">
            <v>Tân Quy Đông</v>
          </cell>
        </row>
        <row r="56">
          <cell r="C56" t="str">
            <v>Tân Quy Đông</v>
          </cell>
        </row>
        <row r="57">
          <cell r="C57" t="str">
            <v>Tân Quy Đông</v>
          </cell>
        </row>
        <row r="58">
          <cell r="C58" t="str">
            <v>Tân Quy Đông</v>
          </cell>
        </row>
        <row r="59">
          <cell r="C59" t="str">
            <v>Tân Quy Đông</v>
          </cell>
        </row>
        <row r="60">
          <cell r="C60" t="str">
            <v>Thủ Đức</v>
          </cell>
        </row>
        <row r="61">
          <cell r="C61" t="str">
            <v>Thủ Đức</v>
          </cell>
        </row>
        <row r="62">
          <cell r="C62" t="str">
            <v>Thủ Đức</v>
          </cell>
        </row>
        <row r="63">
          <cell r="C63" t="str">
            <v>Thủ Đức</v>
          </cell>
        </row>
        <row r="64">
          <cell r="C64" t="str">
            <v>Thủ Đức</v>
          </cell>
        </row>
        <row r="65">
          <cell r="C65" t="str">
            <v>Thủ Đức</v>
          </cell>
        </row>
        <row r="66">
          <cell r="C66" t="str">
            <v>Thủ Đức</v>
          </cell>
        </row>
        <row r="67">
          <cell r="C67" t="str">
            <v>Thủ Đức</v>
          </cell>
        </row>
        <row r="68">
          <cell r="C68" t="str">
            <v>Thủ Đức</v>
          </cell>
        </row>
        <row r="69">
          <cell r="C69" t="str">
            <v>Thủ Đức</v>
          </cell>
        </row>
        <row r="70">
          <cell r="C70" t="str">
            <v>Thủ Đức</v>
          </cell>
        </row>
        <row r="71">
          <cell r="C71" t="str">
            <v>Thủ Đức</v>
          </cell>
        </row>
        <row r="72">
          <cell r="C72" t="str">
            <v>Thủ Đức</v>
          </cell>
        </row>
        <row r="73">
          <cell r="C73" t="str">
            <v>Thủ Đức</v>
          </cell>
        </row>
        <row r="74">
          <cell r="C74" t="str">
            <v>Tôn Thất Đạm</v>
          </cell>
        </row>
        <row r="75">
          <cell r="C75" t="str">
            <v>An Dương Vương</v>
          </cell>
        </row>
        <row r="76">
          <cell r="C76" t="str">
            <v>An Dương Vương</v>
          </cell>
        </row>
        <row r="77">
          <cell r="C77" t="str">
            <v>An Dương Vương</v>
          </cell>
        </row>
        <row r="78">
          <cell r="C78" t="str">
            <v>An Dương Vương</v>
          </cell>
        </row>
        <row r="79">
          <cell r="C79" t="str">
            <v>An Dương Vương</v>
          </cell>
        </row>
        <row r="80">
          <cell r="C80" t="str">
            <v>An Dương Vương</v>
          </cell>
        </row>
        <row r="81">
          <cell r="C81" t="str">
            <v>An Dương Vương</v>
          </cell>
        </row>
        <row r="82">
          <cell r="C82" t="str">
            <v>An Dương Vương</v>
          </cell>
        </row>
        <row r="83">
          <cell r="C83" t="str">
            <v>An Dương Vương</v>
          </cell>
        </row>
        <row r="84">
          <cell r="C84" t="str">
            <v>An Dương Vương</v>
          </cell>
        </row>
        <row r="85">
          <cell r="C85" t="str">
            <v>An Dương Vương</v>
          </cell>
        </row>
        <row r="86">
          <cell r="C86" t="str">
            <v>An Dương Vương</v>
          </cell>
        </row>
        <row r="87">
          <cell r="C87" t="str">
            <v>Chợ Lớn</v>
          </cell>
        </row>
        <row r="88">
          <cell r="C88" t="str">
            <v>Chợ Lớn</v>
          </cell>
        </row>
        <row r="89">
          <cell r="C89" t="str">
            <v>Chợ Lớn</v>
          </cell>
        </row>
        <row r="90">
          <cell r="C90" t="str">
            <v>Chợ Lớn</v>
          </cell>
        </row>
        <row r="91">
          <cell r="C91" t="str">
            <v>Chợ Lớn</v>
          </cell>
        </row>
        <row r="92">
          <cell r="C92" t="str">
            <v>Củ Chi</v>
          </cell>
        </row>
        <row r="93">
          <cell r="C93" t="str">
            <v>Củ Chi</v>
          </cell>
        </row>
        <row r="94">
          <cell r="C94" t="str">
            <v>Củ Chi</v>
          </cell>
        </row>
        <row r="95">
          <cell r="C95" t="str">
            <v>Củ Chi</v>
          </cell>
        </row>
        <row r="96">
          <cell r="C96" t="str">
            <v>Củ Chi</v>
          </cell>
        </row>
        <row r="97">
          <cell r="C97" t="str">
            <v>Củ Chi</v>
          </cell>
        </row>
        <row r="98">
          <cell r="C98" t="str">
            <v>Củ Chi</v>
          </cell>
        </row>
        <row r="99">
          <cell r="C99" t="str">
            <v>Củ Chi</v>
          </cell>
        </row>
        <row r="100">
          <cell r="C100" t="str">
            <v>Củ Chi</v>
          </cell>
        </row>
        <row r="101">
          <cell r="C101" t="str">
            <v>Hùng Vương</v>
          </cell>
        </row>
        <row r="102">
          <cell r="C102" t="str">
            <v>Hùng Vương</v>
          </cell>
        </row>
        <row r="103">
          <cell r="C103" t="str">
            <v>Hùng Vương</v>
          </cell>
        </row>
        <row r="104">
          <cell r="C104" t="str">
            <v>Hùng Vương</v>
          </cell>
        </row>
        <row r="105">
          <cell r="C105" t="str">
            <v>Lê Quang Định</v>
          </cell>
        </row>
        <row r="106">
          <cell r="C106" t="str">
            <v>Lê Quang Định</v>
          </cell>
        </row>
        <row r="107">
          <cell r="C107" t="str">
            <v>Lê Quang Định</v>
          </cell>
        </row>
        <row r="108">
          <cell r="C108" t="str">
            <v>Lê Quang Định</v>
          </cell>
        </row>
        <row r="109">
          <cell r="C109" t="str">
            <v>Lê Quang Định</v>
          </cell>
        </row>
        <row r="110">
          <cell r="C110" t="str">
            <v>Lê Quang Định</v>
          </cell>
        </row>
        <row r="111">
          <cell r="C111" t="str">
            <v>Phạm Thế Hiển 1</v>
          </cell>
        </row>
        <row r="112">
          <cell r="C112" t="str">
            <v>Phạm Thế Hiển 1</v>
          </cell>
        </row>
        <row r="113">
          <cell r="C113" t="str">
            <v>Phạm Thế Hiển 1</v>
          </cell>
        </row>
        <row r="114">
          <cell r="C114" t="str">
            <v>Quang Trung</v>
          </cell>
        </row>
        <row r="115">
          <cell r="C115" t="str">
            <v>Quang Trung</v>
          </cell>
        </row>
        <row r="116">
          <cell r="C116" t="str">
            <v>Quang Trung</v>
          </cell>
        </row>
        <row r="117">
          <cell r="C117" t="str">
            <v>Quang Trung</v>
          </cell>
        </row>
        <row r="118">
          <cell r="C118" t="str">
            <v>Quang Trung</v>
          </cell>
        </row>
        <row r="119">
          <cell r="C119" t="str">
            <v>Quang Trung</v>
          </cell>
        </row>
        <row r="120">
          <cell r="C120" t="str">
            <v>Quang Trung</v>
          </cell>
        </row>
        <row r="121">
          <cell r="C121" t="str">
            <v>Quang Trung</v>
          </cell>
        </row>
        <row r="122">
          <cell r="C122" t="str">
            <v>Quang Trung</v>
          </cell>
        </row>
        <row r="123">
          <cell r="C123" t="str">
            <v>Quang Trung</v>
          </cell>
        </row>
        <row r="124">
          <cell r="C124" t="str">
            <v>Quang Trung</v>
          </cell>
        </row>
        <row r="125">
          <cell r="C125" t="str">
            <v>Quang Trung</v>
          </cell>
        </row>
        <row r="126">
          <cell r="C126" t="str">
            <v>Tân Bình</v>
          </cell>
        </row>
        <row r="127">
          <cell r="C127" t="str">
            <v>Tân Bình</v>
          </cell>
        </row>
        <row r="128">
          <cell r="C128" t="str">
            <v>Tân Bình</v>
          </cell>
        </row>
        <row r="129">
          <cell r="C129" t="str">
            <v>Tân Bình</v>
          </cell>
        </row>
        <row r="130">
          <cell r="C130" t="str">
            <v>Tân Bình</v>
          </cell>
        </row>
        <row r="131">
          <cell r="C131" t="str">
            <v>Tân Bình</v>
          </cell>
        </row>
        <row r="132">
          <cell r="C132" t="str">
            <v>Tân Bình</v>
          </cell>
        </row>
        <row r="133">
          <cell r="C133" t="str">
            <v>Tháp Mười</v>
          </cell>
        </row>
        <row r="134">
          <cell r="C134" t="str">
            <v>Tháp Mười</v>
          </cell>
        </row>
        <row r="135">
          <cell r="C135" t="str">
            <v>Tháp Mười</v>
          </cell>
        </row>
        <row r="136">
          <cell r="C136" t="str">
            <v>Tháp Mười</v>
          </cell>
        </row>
        <row r="137">
          <cell r="C137" t="str">
            <v>Tháp Mười</v>
          </cell>
        </row>
        <row r="138">
          <cell r="C138" t="str">
            <v>Trần Hưng Đạo 1</v>
          </cell>
        </row>
        <row r="139">
          <cell r="C139" t="str">
            <v>Trần Hưng Đạo 1</v>
          </cell>
        </row>
        <row r="140">
          <cell r="C140" t="str">
            <v>Gia Định 2</v>
          </cell>
        </row>
      </sheetData>
      <sheetData sheetId="1"/>
      <sheetData sheetId="2" refreshError="1">
        <row r="7">
          <cell r="A7">
            <v>1</v>
          </cell>
          <cell r="B7" t="str">
            <v>Bà Huyện Thanh Quan</v>
          </cell>
          <cell r="C7" t="str">
            <v>HUB</v>
          </cell>
          <cell r="D7">
            <v>7301</v>
          </cell>
          <cell r="E7" t="str">
            <v>Trần Quang Diệu</v>
          </cell>
          <cell r="F7">
            <v>1536</v>
          </cell>
          <cell r="G7">
            <v>96</v>
          </cell>
          <cell r="H7">
            <v>1536</v>
          </cell>
          <cell r="I7">
            <v>96</v>
          </cell>
          <cell r="K7" t="str">
            <v>767 Mbps</v>
          </cell>
          <cell r="L7" t="str">
            <v>434 Mbps</v>
          </cell>
          <cell r="M7" t="str">
            <v>MR/LM</v>
          </cell>
          <cell r="N7">
            <v>2448</v>
          </cell>
          <cell r="O7">
            <v>144</v>
          </cell>
          <cell r="Q7">
            <v>1952</v>
          </cell>
          <cell r="R7">
            <v>102</v>
          </cell>
          <cell r="T7">
            <v>960</v>
          </cell>
          <cell r="U7">
            <v>3168</v>
          </cell>
          <cell r="V7">
            <v>480</v>
          </cell>
          <cell r="W7">
            <v>0</v>
          </cell>
          <cell r="X7">
            <v>480</v>
          </cell>
          <cell r="Y7">
            <v>1968</v>
          </cell>
          <cell r="Z7">
            <v>1440</v>
          </cell>
          <cell r="AA7">
            <v>5136</v>
          </cell>
          <cell r="AB7">
            <v>5136</v>
          </cell>
          <cell r="AC7">
            <v>0</v>
          </cell>
          <cell r="AD7" t="str">
            <v>1 STM-4</v>
          </cell>
          <cell r="AE7"/>
          <cell r="AF7">
            <v>108</v>
          </cell>
          <cell r="AG7" t="str">
            <v>No</v>
          </cell>
          <cell r="AH7">
            <v>1056</v>
          </cell>
          <cell r="AI7">
            <v>96</v>
          </cell>
          <cell r="AJ7">
            <v>1152</v>
          </cell>
          <cell r="AK7">
            <v>7104</v>
          </cell>
          <cell r="AL7" t="str">
            <v>1 STM-4</v>
          </cell>
          <cell r="AM7"/>
          <cell r="AN7" t="str">
            <v>No</v>
          </cell>
          <cell r="AO7">
            <v>622000</v>
          </cell>
          <cell r="AP7">
            <v>0</v>
          </cell>
          <cell r="AQ7">
            <v>0</v>
          </cell>
          <cell r="AR7">
            <v>0</v>
          </cell>
          <cell r="AS7">
            <v>33</v>
          </cell>
          <cell r="AT7">
            <v>0</v>
          </cell>
          <cell r="AU7">
            <v>0</v>
          </cell>
          <cell r="AV7">
            <v>0</v>
          </cell>
          <cell r="AW7">
            <v>0</v>
          </cell>
          <cell r="AX7">
            <v>0</v>
          </cell>
          <cell r="AY7">
            <v>0</v>
          </cell>
          <cell r="AZ7">
            <v>0</v>
          </cell>
          <cell r="BA7">
            <v>0</v>
          </cell>
          <cell r="BB7">
            <v>0</v>
          </cell>
          <cell r="BC7">
            <v>0</v>
          </cell>
          <cell r="BD7">
            <v>0</v>
          </cell>
          <cell r="BE7">
            <v>0</v>
          </cell>
          <cell r="BF7">
            <v>0</v>
          </cell>
          <cell r="BG7">
            <v>792</v>
          </cell>
          <cell r="BH7">
            <v>0</v>
          </cell>
          <cell r="BI7">
            <v>0</v>
          </cell>
          <cell r="BJ7">
            <v>0</v>
          </cell>
          <cell r="BK7">
            <v>1584</v>
          </cell>
          <cell r="BL7">
            <v>0</v>
          </cell>
          <cell r="BM7">
            <v>0</v>
          </cell>
          <cell r="BN7">
            <v>0</v>
          </cell>
          <cell r="BO7">
            <v>0</v>
          </cell>
          <cell r="BP7">
            <v>0</v>
          </cell>
          <cell r="BQ7">
            <v>0</v>
          </cell>
          <cell r="BR7">
            <v>1056</v>
          </cell>
          <cell r="BS7">
            <v>96</v>
          </cell>
          <cell r="BT7">
            <v>1152</v>
          </cell>
          <cell r="BU7">
            <v>9.4265514532600164E-3</v>
          </cell>
          <cell r="BV7">
            <v>288</v>
          </cell>
          <cell r="BW7">
            <v>288</v>
          </cell>
          <cell r="BX7">
            <v>0</v>
          </cell>
          <cell r="BY7">
            <v>288</v>
          </cell>
          <cell r="BZ7">
            <v>1872</v>
          </cell>
          <cell r="CA7">
            <v>0</v>
          </cell>
          <cell r="CB7">
            <v>768</v>
          </cell>
          <cell r="CC7">
            <v>96</v>
          </cell>
          <cell r="CD7">
            <v>864</v>
          </cell>
          <cell r="CE7">
            <v>5232</v>
          </cell>
          <cell r="CF7">
            <v>0</v>
          </cell>
          <cell r="CG7">
            <v>554688</v>
          </cell>
          <cell r="CH7">
            <v>0.8917813504823151</v>
          </cell>
          <cell r="CI7">
            <v>0</v>
          </cell>
          <cell r="CJ7">
            <v>33</v>
          </cell>
        </row>
        <row r="8">
          <cell r="A8">
            <v>2</v>
          </cell>
          <cell r="B8" t="str">
            <v>Trần Quang Diệu</v>
          </cell>
          <cell r="C8" t="str">
            <v>DSLAM</v>
          </cell>
          <cell r="D8">
            <v>7300</v>
          </cell>
          <cell r="E8" t="str">
            <v>Trần Quang Diệu</v>
          </cell>
          <cell r="F8">
            <v>2952</v>
          </cell>
          <cell r="G8">
            <v>168</v>
          </cell>
          <cell r="H8">
            <v>2976</v>
          </cell>
          <cell r="I8">
            <v>168</v>
          </cell>
          <cell r="K8" t="str">
            <v>217 Mbps</v>
          </cell>
          <cell r="L8" t="str">
            <v>0 Mbps</v>
          </cell>
          <cell r="M8" t="str">
            <v>MR/LM</v>
          </cell>
          <cell r="N8">
            <v>3816</v>
          </cell>
          <cell r="O8">
            <v>216</v>
          </cell>
          <cell r="Q8">
            <v>3036</v>
          </cell>
          <cell r="R8">
            <v>159</v>
          </cell>
          <cell r="T8">
            <v>912</v>
          </cell>
          <cell r="U8">
            <v>0</v>
          </cell>
          <cell r="V8">
            <v>528</v>
          </cell>
          <cell r="W8">
            <v>0</v>
          </cell>
          <cell r="X8">
            <v>528</v>
          </cell>
          <cell r="Y8">
            <v>0</v>
          </cell>
          <cell r="Z8">
            <v>1440</v>
          </cell>
          <cell r="AA8">
            <v>0</v>
          </cell>
          <cell r="AB8">
            <v>0</v>
          </cell>
          <cell r="AC8">
            <v>0</v>
          </cell>
          <cell r="AD8" t="str">
            <v>1 STM-1</v>
          </cell>
          <cell r="AE8"/>
          <cell r="AF8">
            <v>108</v>
          </cell>
          <cell r="AG8" t="str">
            <v>No</v>
          </cell>
          <cell r="AH8">
            <v>2448</v>
          </cell>
          <cell r="AI8">
            <v>168</v>
          </cell>
          <cell r="AJ8">
            <v>2616</v>
          </cell>
          <cell r="AK8">
            <v>0</v>
          </cell>
          <cell r="AL8" t="str">
            <v>1 STM-1</v>
          </cell>
          <cell r="AM8"/>
          <cell r="AN8" t="str">
            <v>No</v>
          </cell>
          <cell r="AO8">
            <v>155000</v>
          </cell>
          <cell r="AP8">
            <v>0</v>
          </cell>
          <cell r="AQ8">
            <v>0</v>
          </cell>
          <cell r="AR8">
            <v>0</v>
          </cell>
          <cell r="AS8">
            <v>8</v>
          </cell>
          <cell r="AT8">
            <v>0</v>
          </cell>
          <cell r="AU8">
            <v>192</v>
          </cell>
          <cell r="AV8">
            <v>0</v>
          </cell>
          <cell r="AW8">
            <v>0</v>
          </cell>
          <cell r="AX8">
            <v>0</v>
          </cell>
          <cell r="AY8">
            <v>384</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2448</v>
          </cell>
          <cell r="BS8">
            <v>168</v>
          </cell>
          <cell r="BT8">
            <v>2616</v>
          </cell>
          <cell r="BU8">
            <v>2.140612725844462E-2</v>
          </cell>
          <cell r="BV8">
            <v>672</v>
          </cell>
          <cell r="BW8">
            <v>672</v>
          </cell>
          <cell r="BX8">
            <v>0</v>
          </cell>
          <cell r="BY8">
            <v>672</v>
          </cell>
          <cell r="BZ8">
            <v>0</v>
          </cell>
          <cell r="CA8">
            <v>0</v>
          </cell>
          <cell r="CB8">
            <v>1776</v>
          </cell>
          <cell r="CC8">
            <v>168</v>
          </cell>
          <cell r="CD8">
            <v>1944</v>
          </cell>
          <cell r="CE8">
            <v>0</v>
          </cell>
          <cell r="CF8">
            <v>0</v>
          </cell>
          <cell r="CG8">
            <v>155520</v>
          </cell>
          <cell r="CH8">
            <v>1.0033548387096773</v>
          </cell>
          <cell r="CI8">
            <v>0</v>
          </cell>
          <cell r="CJ8">
            <v>8</v>
          </cell>
        </row>
        <row r="9">
          <cell r="A9">
            <v>3</v>
          </cell>
          <cell r="B9" t="str">
            <v>Trần Quốc Thảo</v>
          </cell>
          <cell r="C9" t="str">
            <v>DSLAM</v>
          </cell>
          <cell r="D9">
            <v>7300</v>
          </cell>
          <cell r="E9" t="str">
            <v>Trần Quang Diệu</v>
          </cell>
          <cell r="F9">
            <v>2760</v>
          </cell>
          <cell r="G9">
            <v>144</v>
          </cell>
          <cell r="H9">
            <v>2784</v>
          </cell>
          <cell r="I9">
            <v>144</v>
          </cell>
          <cell r="K9" t="str">
            <v>196 Mbps</v>
          </cell>
          <cell r="L9" t="str">
            <v>0 Mbps</v>
          </cell>
          <cell r="M9" t="str">
            <v>MR/LM</v>
          </cell>
          <cell r="N9">
            <v>3576</v>
          </cell>
          <cell r="O9">
            <v>192</v>
          </cell>
          <cell r="Q9">
            <v>2856</v>
          </cell>
          <cell r="R9">
            <v>150</v>
          </cell>
          <cell r="T9">
            <v>864</v>
          </cell>
          <cell r="U9">
            <v>0</v>
          </cell>
          <cell r="V9">
            <v>576</v>
          </cell>
          <cell r="W9">
            <v>0</v>
          </cell>
          <cell r="X9">
            <v>576</v>
          </cell>
          <cell r="Y9">
            <v>0</v>
          </cell>
          <cell r="Z9">
            <v>1440</v>
          </cell>
          <cell r="AA9">
            <v>0</v>
          </cell>
          <cell r="AB9">
            <v>0</v>
          </cell>
          <cell r="AC9">
            <v>0</v>
          </cell>
          <cell r="AD9" t="str">
            <v>1 STM-1</v>
          </cell>
          <cell r="AE9"/>
          <cell r="AF9">
            <v>108</v>
          </cell>
          <cell r="AG9" t="str">
            <v>No</v>
          </cell>
          <cell r="AH9">
            <v>2208</v>
          </cell>
          <cell r="AI9">
            <v>144</v>
          </cell>
          <cell r="AJ9">
            <v>2352</v>
          </cell>
          <cell r="AK9">
            <v>0</v>
          </cell>
          <cell r="AL9" t="str">
            <v>1 STM-1</v>
          </cell>
          <cell r="AM9"/>
          <cell r="AN9" t="str">
            <v>No</v>
          </cell>
          <cell r="AO9">
            <v>155000</v>
          </cell>
          <cell r="AP9">
            <v>0</v>
          </cell>
          <cell r="AQ9">
            <v>0</v>
          </cell>
          <cell r="AR9">
            <v>0</v>
          </cell>
          <cell r="AS9">
            <v>25</v>
          </cell>
          <cell r="AT9">
            <v>0</v>
          </cell>
          <cell r="AU9">
            <v>600</v>
          </cell>
          <cell r="AV9">
            <v>0</v>
          </cell>
          <cell r="AW9">
            <v>0</v>
          </cell>
          <cell r="AX9">
            <v>0</v>
          </cell>
          <cell r="AY9">
            <v>1200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2208</v>
          </cell>
          <cell r="BS9">
            <v>144</v>
          </cell>
          <cell r="BT9">
            <v>2352</v>
          </cell>
          <cell r="BU9">
            <v>1.9245875883739199E-2</v>
          </cell>
          <cell r="BV9">
            <v>624</v>
          </cell>
          <cell r="BW9">
            <v>624</v>
          </cell>
          <cell r="BX9">
            <v>0</v>
          </cell>
          <cell r="BY9">
            <v>624</v>
          </cell>
          <cell r="BZ9">
            <v>0</v>
          </cell>
          <cell r="CA9">
            <v>0</v>
          </cell>
          <cell r="CB9">
            <v>1584</v>
          </cell>
          <cell r="CC9">
            <v>144</v>
          </cell>
          <cell r="CD9">
            <v>1728</v>
          </cell>
          <cell r="CE9">
            <v>0</v>
          </cell>
          <cell r="CF9">
            <v>0</v>
          </cell>
          <cell r="CG9">
            <v>155520</v>
          </cell>
          <cell r="CH9">
            <v>1.0033548387096773</v>
          </cell>
          <cell r="CI9">
            <v>0</v>
          </cell>
          <cell r="CJ9">
            <v>25</v>
          </cell>
        </row>
        <row r="10">
          <cell r="A10">
            <v>4</v>
          </cell>
          <cell r="B10" t="str">
            <v>Tú Xương</v>
          </cell>
          <cell r="C10" t="str">
            <v>DSLAM</v>
          </cell>
          <cell r="D10">
            <v>7300</v>
          </cell>
          <cell r="E10" t="str">
            <v>Trần Quang Diệu</v>
          </cell>
          <cell r="F10">
            <v>1272</v>
          </cell>
          <cell r="G10">
            <v>72</v>
          </cell>
          <cell r="H10">
            <v>1296</v>
          </cell>
          <cell r="I10">
            <v>72</v>
          </cell>
          <cell r="K10" t="str">
            <v>22 Mbps</v>
          </cell>
          <cell r="L10" t="str">
            <v>0 Mbps</v>
          </cell>
          <cell r="M10" t="str">
            <v>MR/LM</v>
          </cell>
          <cell r="N10">
            <v>1680</v>
          </cell>
          <cell r="O10">
            <v>96</v>
          </cell>
          <cell r="Q10">
            <v>1326</v>
          </cell>
          <cell r="R10">
            <v>69</v>
          </cell>
          <cell r="T10">
            <v>432</v>
          </cell>
          <cell r="U10">
            <v>0</v>
          </cell>
          <cell r="V10">
            <v>384</v>
          </cell>
          <cell r="W10">
            <v>0</v>
          </cell>
          <cell r="X10">
            <v>384</v>
          </cell>
          <cell r="Y10">
            <v>0</v>
          </cell>
          <cell r="Z10">
            <v>816</v>
          </cell>
          <cell r="AA10">
            <v>0</v>
          </cell>
          <cell r="AB10">
            <v>0</v>
          </cell>
          <cell r="AC10">
            <v>0</v>
          </cell>
          <cell r="AD10" t="str">
            <v>1 STM-1</v>
          </cell>
          <cell r="AE10"/>
          <cell r="AF10">
            <v>108</v>
          </cell>
          <cell r="AG10" t="str">
            <v>No</v>
          </cell>
          <cell r="AH10">
            <v>912</v>
          </cell>
          <cell r="AI10">
            <v>72</v>
          </cell>
          <cell r="AJ10">
            <v>984</v>
          </cell>
          <cell r="AK10">
            <v>0</v>
          </cell>
          <cell r="AL10" t="str">
            <v>1 STM-1</v>
          </cell>
          <cell r="AM10"/>
          <cell r="AN10" t="str">
            <v>No</v>
          </cell>
          <cell r="AO10">
            <v>155000</v>
          </cell>
          <cell r="AP10">
            <v>0</v>
          </cell>
          <cell r="AQ10">
            <v>35872</v>
          </cell>
          <cell r="AR10">
            <v>0</v>
          </cell>
          <cell r="AS10">
            <v>8</v>
          </cell>
          <cell r="AT10">
            <v>332</v>
          </cell>
          <cell r="AU10">
            <v>192</v>
          </cell>
          <cell r="AV10">
            <v>192</v>
          </cell>
          <cell r="AW10">
            <v>72</v>
          </cell>
          <cell r="AX10">
            <v>260</v>
          </cell>
          <cell r="AY10">
            <v>240</v>
          </cell>
          <cell r="AZ10">
            <v>240</v>
          </cell>
          <cell r="BA10">
            <v>240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912</v>
          </cell>
          <cell r="BS10">
            <v>72</v>
          </cell>
          <cell r="BT10">
            <v>984</v>
          </cell>
          <cell r="BU10">
            <v>8.0518460329929292E-3</v>
          </cell>
          <cell r="BV10">
            <v>288</v>
          </cell>
          <cell r="BW10">
            <v>288</v>
          </cell>
          <cell r="BX10">
            <v>0</v>
          </cell>
          <cell r="BY10">
            <v>288</v>
          </cell>
          <cell r="BZ10">
            <v>0</v>
          </cell>
          <cell r="CA10">
            <v>0</v>
          </cell>
          <cell r="CB10">
            <v>624</v>
          </cell>
          <cell r="CC10">
            <v>72</v>
          </cell>
          <cell r="CD10">
            <v>696</v>
          </cell>
          <cell r="CE10">
            <v>0</v>
          </cell>
          <cell r="CF10">
            <v>0</v>
          </cell>
          <cell r="CG10">
            <v>88128</v>
          </cell>
          <cell r="CH10">
            <v>0.56856774193548387</v>
          </cell>
          <cell r="CI10">
            <v>0</v>
          </cell>
          <cell r="CJ10">
            <v>8</v>
          </cell>
        </row>
        <row r="11">
          <cell r="A11">
            <v>5</v>
          </cell>
          <cell r="B11" t="str">
            <v>Bà Quẹo</v>
          </cell>
          <cell r="C11" t="str">
            <v>HUB</v>
          </cell>
          <cell r="D11">
            <v>7301</v>
          </cell>
          <cell r="E11" t="str">
            <v>Bàu Cát</v>
          </cell>
          <cell r="F11">
            <v>4320</v>
          </cell>
          <cell r="G11">
            <v>240</v>
          </cell>
          <cell r="H11">
            <v>4320</v>
          </cell>
          <cell r="I11">
            <v>240</v>
          </cell>
          <cell r="K11" t="str">
            <v>741 Mbps</v>
          </cell>
          <cell r="L11" t="str">
            <v>230 Mbps</v>
          </cell>
          <cell r="M11" t="str">
            <v>MR/LM</v>
          </cell>
          <cell r="N11">
            <v>5400</v>
          </cell>
          <cell r="O11">
            <v>288</v>
          </cell>
          <cell r="Q11">
            <v>4302</v>
          </cell>
          <cell r="R11">
            <v>226</v>
          </cell>
          <cell r="T11">
            <v>1128</v>
          </cell>
          <cell r="U11">
            <v>3384</v>
          </cell>
          <cell r="V11">
            <v>1296</v>
          </cell>
          <cell r="W11">
            <v>0</v>
          </cell>
          <cell r="X11">
            <v>1296</v>
          </cell>
          <cell r="Y11">
            <v>3480</v>
          </cell>
          <cell r="Z11">
            <v>2424</v>
          </cell>
          <cell r="AA11">
            <v>6864</v>
          </cell>
          <cell r="AB11">
            <v>1312</v>
          </cell>
          <cell r="AC11">
            <v>5552</v>
          </cell>
          <cell r="AD11" t="str">
            <v>1 STM-1</v>
          </cell>
          <cell r="AE11" t="str">
            <v>1 GENT</v>
          </cell>
          <cell r="AF11">
            <v>76.8</v>
          </cell>
          <cell r="AG11" t="str">
            <v>Ys</v>
          </cell>
          <cell r="AH11">
            <v>3024</v>
          </cell>
          <cell r="AI11">
            <v>240</v>
          </cell>
          <cell r="AJ11">
            <v>3264</v>
          </cell>
          <cell r="AK11">
            <v>9480</v>
          </cell>
          <cell r="AL11" t="str">
            <v>1 STM-1</v>
          </cell>
          <cell r="AM11" t="str">
            <v>1 GENT</v>
          </cell>
          <cell r="AN11" t="str">
            <v>Ys</v>
          </cell>
          <cell r="AO11">
            <v>155000</v>
          </cell>
          <cell r="AP11">
            <v>1200000</v>
          </cell>
          <cell r="AQ11">
            <v>7738.4000000000087</v>
          </cell>
          <cell r="AR11">
            <v>413606.40000000002</v>
          </cell>
          <cell r="AS11">
            <v>11</v>
          </cell>
          <cell r="AT11">
            <v>0</v>
          </cell>
          <cell r="AU11">
            <v>0</v>
          </cell>
          <cell r="AV11">
            <v>0</v>
          </cell>
          <cell r="AW11">
            <v>0</v>
          </cell>
          <cell r="AX11">
            <v>0</v>
          </cell>
          <cell r="AY11">
            <v>0</v>
          </cell>
          <cell r="AZ11">
            <v>0</v>
          </cell>
          <cell r="BA11">
            <v>0</v>
          </cell>
          <cell r="BB11">
            <v>0</v>
          </cell>
          <cell r="BC11">
            <v>0</v>
          </cell>
          <cell r="BD11">
            <v>0</v>
          </cell>
          <cell r="BE11">
            <v>432</v>
          </cell>
          <cell r="BF11">
            <v>4953.5000000000009</v>
          </cell>
          <cell r="BG11">
            <v>264</v>
          </cell>
          <cell r="BH11">
            <v>264</v>
          </cell>
          <cell r="BI11">
            <v>240</v>
          </cell>
          <cell r="BJ11">
            <v>4713.5000000000009</v>
          </cell>
          <cell r="BK11">
            <v>48</v>
          </cell>
          <cell r="BL11">
            <v>48</v>
          </cell>
          <cell r="BM11">
            <v>48</v>
          </cell>
          <cell r="BN11">
            <v>48</v>
          </cell>
          <cell r="BO11">
            <v>240</v>
          </cell>
          <cell r="BP11">
            <v>288</v>
          </cell>
          <cell r="BQ11">
            <v>720</v>
          </cell>
          <cell r="BR11">
            <v>2976</v>
          </cell>
          <cell r="BS11">
            <v>0</v>
          </cell>
          <cell r="BT11">
            <v>2976</v>
          </cell>
          <cell r="BU11">
            <v>2.4351924587588374E-2</v>
          </cell>
          <cell r="BV11">
            <v>768</v>
          </cell>
          <cell r="BW11">
            <v>768</v>
          </cell>
          <cell r="BX11">
            <v>0</v>
          </cell>
          <cell r="BY11">
            <v>768</v>
          </cell>
          <cell r="BZ11">
            <v>2112</v>
          </cell>
          <cell r="CA11">
            <v>0</v>
          </cell>
          <cell r="CB11">
            <v>2208</v>
          </cell>
          <cell r="CC11">
            <v>0</v>
          </cell>
          <cell r="CD11">
            <v>2208</v>
          </cell>
          <cell r="CE11">
            <v>6648</v>
          </cell>
          <cell r="CF11">
            <v>55296</v>
          </cell>
          <cell r="CG11">
            <v>481689.59999999998</v>
          </cell>
          <cell r="CH11">
            <v>0.40140799999999999</v>
          </cell>
          <cell r="CI11">
            <v>11</v>
          </cell>
          <cell r="CJ11">
            <v>0</v>
          </cell>
        </row>
        <row r="12">
          <cell r="A12">
            <v>6</v>
          </cell>
          <cell r="B12" t="str">
            <v>Bàu Cát</v>
          </cell>
          <cell r="C12" t="str">
            <v>DSLAM</v>
          </cell>
          <cell r="D12">
            <v>7300</v>
          </cell>
          <cell r="E12" t="str">
            <v>Bàu Cát</v>
          </cell>
          <cell r="F12">
            <v>1896</v>
          </cell>
          <cell r="G12">
            <v>96</v>
          </cell>
          <cell r="H12">
            <v>1920</v>
          </cell>
          <cell r="I12">
            <v>96</v>
          </cell>
          <cell r="K12" t="str">
            <v>19 Mbps</v>
          </cell>
          <cell r="L12" t="str">
            <v>0 Mbps</v>
          </cell>
          <cell r="M12" t="str">
            <v>MR/LM</v>
          </cell>
          <cell r="N12">
            <v>2304</v>
          </cell>
          <cell r="O12">
            <v>120</v>
          </cell>
          <cell r="Q12">
            <v>1827</v>
          </cell>
          <cell r="R12">
            <v>96</v>
          </cell>
          <cell r="T12">
            <v>432</v>
          </cell>
          <cell r="U12">
            <v>0</v>
          </cell>
          <cell r="V12">
            <v>576</v>
          </cell>
          <cell r="W12">
            <v>0</v>
          </cell>
          <cell r="X12">
            <v>576</v>
          </cell>
          <cell r="Y12">
            <v>0</v>
          </cell>
          <cell r="Z12">
            <v>1008</v>
          </cell>
          <cell r="AA12">
            <v>0</v>
          </cell>
          <cell r="AB12">
            <v>0</v>
          </cell>
          <cell r="AC12">
            <v>0</v>
          </cell>
          <cell r="AD12" t="str">
            <v>1 STM-1</v>
          </cell>
          <cell r="AE12"/>
          <cell r="AF12">
            <v>76.8</v>
          </cell>
          <cell r="AG12" t="str">
            <v>Ys</v>
          </cell>
          <cell r="AH12">
            <v>1344</v>
          </cell>
          <cell r="AI12">
            <v>96</v>
          </cell>
          <cell r="AJ12">
            <v>1440</v>
          </cell>
          <cell r="AK12">
            <v>0</v>
          </cell>
          <cell r="AL12" t="str">
            <v>1 STM-1</v>
          </cell>
          <cell r="AM12"/>
          <cell r="AN12" t="str">
            <v>Ys</v>
          </cell>
          <cell r="AO12">
            <v>155000</v>
          </cell>
          <cell r="AP12">
            <v>0</v>
          </cell>
          <cell r="AQ12">
            <v>46585.600000000006</v>
          </cell>
          <cell r="AR12">
            <v>0</v>
          </cell>
          <cell r="AS12">
            <v>11</v>
          </cell>
          <cell r="AT12">
            <v>606</v>
          </cell>
          <cell r="AU12">
            <v>264</v>
          </cell>
          <cell r="AV12">
            <v>264</v>
          </cell>
          <cell r="AW12">
            <v>96</v>
          </cell>
          <cell r="AX12">
            <v>510</v>
          </cell>
          <cell r="AY12">
            <v>336</v>
          </cell>
          <cell r="AZ12">
            <v>336</v>
          </cell>
          <cell r="BA12">
            <v>336</v>
          </cell>
          <cell r="BB12">
            <v>336</v>
          </cell>
          <cell r="BC12">
            <v>96</v>
          </cell>
          <cell r="BD12">
            <v>432</v>
          </cell>
          <cell r="BE12">
            <v>0</v>
          </cell>
          <cell r="BF12">
            <v>0</v>
          </cell>
          <cell r="BG12">
            <v>0</v>
          </cell>
          <cell r="BH12">
            <v>0</v>
          </cell>
          <cell r="BI12">
            <v>0</v>
          </cell>
          <cell r="BJ12">
            <v>0</v>
          </cell>
          <cell r="BK12">
            <v>0</v>
          </cell>
          <cell r="BL12">
            <v>0</v>
          </cell>
          <cell r="BM12">
            <v>0</v>
          </cell>
          <cell r="BN12">
            <v>336</v>
          </cell>
          <cell r="BO12">
            <v>96</v>
          </cell>
          <cell r="BP12">
            <v>432</v>
          </cell>
          <cell r="BQ12">
            <v>0</v>
          </cell>
          <cell r="BR12">
            <v>1008</v>
          </cell>
          <cell r="BS12">
            <v>0</v>
          </cell>
          <cell r="BT12">
            <v>1008</v>
          </cell>
          <cell r="BU12">
            <v>8.2482325216025141E-3</v>
          </cell>
          <cell r="BV12">
            <v>288</v>
          </cell>
          <cell r="BW12">
            <v>288</v>
          </cell>
          <cell r="BX12">
            <v>0</v>
          </cell>
          <cell r="BY12">
            <v>288</v>
          </cell>
          <cell r="BZ12">
            <v>0</v>
          </cell>
          <cell r="CA12">
            <v>0</v>
          </cell>
          <cell r="CB12">
            <v>720</v>
          </cell>
          <cell r="CC12">
            <v>0</v>
          </cell>
          <cell r="CD12">
            <v>720</v>
          </cell>
          <cell r="CE12">
            <v>0</v>
          </cell>
          <cell r="CF12">
            <v>33177.599999999999</v>
          </cell>
          <cell r="CG12">
            <v>110592</v>
          </cell>
          <cell r="CH12">
            <v>0.7134967741935484</v>
          </cell>
          <cell r="CI12">
            <v>11</v>
          </cell>
          <cell r="CJ12">
            <v>0</v>
          </cell>
        </row>
        <row r="13">
          <cell r="A13">
            <v>7</v>
          </cell>
          <cell r="B13" t="str">
            <v>Cộng Hòa</v>
          </cell>
          <cell r="C13" t="str">
            <v>DSLAM</v>
          </cell>
          <cell r="D13">
            <v>7300</v>
          </cell>
          <cell r="E13" t="str">
            <v>Bàu Cát</v>
          </cell>
          <cell r="F13">
            <v>3816</v>
          </cell>
          <cell r="G13">
            <v>216</v>
          </cell>
          <cell r="H13">
            <v>3840</v>
          </cell>
          <cell r="I13">
            <v>216</v>
          </cell>
          <cell r="K13" t="str">
            <v>188 Mbps</v>
          </cell>
          <cell r="L13" t="str">
            <v>0 Mbps</v>
          </cell>
          <cell r="M13" t="str">
            <v>MR/LM</v>
          </cell>
          <cell r="N13">
            <v>4896</v>
          </cell>
          <cell r="O13">
            <v>264</v>
          </cell>
          <cell r="Q13">
            <v>3910</v>
          </cell>
          <cell r="R13">
            <v>205</v>
          </cell>
          <cell r="T13">
            <v>1128</v>
          </cell>
          <cell r="U13">
            <v>0</v>
          </cell>
          <cell r="V13">
            <v>912</v>
          </cell>
          <cell r="W13">
            <v>0</v>
          </cell>
          <cell r="X13">
            <v>912</v>
          </cell>
          <cell r="Y13">
            <v>0</v>
          </cell>
          <cell r="Z13">
            <v>2040</v>
          </cell>
          <cell r="AA13">
            <v>0</v>
          </cell>
          <cell r="AB13">
            <v>0</v>
          </cell>
          <cell r="AC13">
            <v>0</v>
          </cell>
          <cell r="AD13" t="str">
            <v>1 STM-1</v>
          </cell>
          <cell r="AE13"/>
          <cell r="AF13">
            <v>76.8</v>
          </cell>
          <cell r="AG13" t="str">
            <v>Ys</v>
          </cell>
          <cell r="AH13">
            <v>2928</v>
          </cell>
          <cell r="AI13">
            <v>216</v>
          </cell>
          <cell r="AJ13">
            <v>3144</v>
          </cell>
          <cell r="AK13">
            <v>0</v>
          </cell>
          <cell r="AL13" t="str">
            <v>1 STM-1</v>
          </cell>
          <cell r="AM13"/>
          <cell r="AN13" t="str">
            <v>Ys</v>
          </cell>
          <cell r="AO13">
            <v>155000</v>
          </cell>
          <cell r="AP13">
            <v>0</v>
          </cell>
          <cell r="AQ13">
            <v>0</v>
          </cell>
          <cell r="AR13">
            <v>0</v>
          </cell>
          <cell r="AS13">
            <v>6</v>
          </cell>
          <cell r="AT13">
            <v>0</v>
          </cell>
          <cell r="AU13">
            <v>144</v>
          </cell>
          <cell r="AV13">
            <v>0</v>
          </cell>
          <cell r="AW13">
            <v>0</v>
          </cell>
          <cell r="AX13">
            <v>0</v>
          </cell>
          <cell r="AY13">
            <v>288</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2928</v>
          </cell>
          <cell r="BS13">
            <v>216</v>
          </cell>
          <cell r="BT13">
            <v>3144</v>
          </cell>
          <cell r="BU13">
            <v>2.572663000785546E-2</v>
          </cell>
          <cell r="BV13">
            <v>816</v>
          </cell>
          <cell r="BW13">
            <v>816</v>
          </cell>
          <cell r="BX13">
            <v>0</v>
          </cell>
          <cell r="BY13">
            <v>816</v>
          </cell>
          <cell r="BZ13">
            <v>0</v>
          </cell>
          <cell r="CA13">
            <v>0</v>
          </cell>
          <cell r="CB13">
            <v>2112</v>
          </cell>
          <cell r="CC13">
            <v>216</v>
          </cell>
          <cell r="CD13">
            <v>2328</v>
          </cell>
          <cell r="CE13">
            <v>0</v>
          </cell>
          <cell r="CF13">
            <v>0</v>
          </cell>
          <cell r="CG13">
            <v>156672</v>
          </cell>
          <cell r="CH13">
            <v>1.0107870967741936</v>
          </cell>
          <cell r="CI13">
            <v>0</v>
          </cell>
          <cell r="CJ13">
            <v>6</v>
          </cell>
        </row>
        <row r="14">
          <cell r="A14">
            <v>8</v>
          </cell>
          <cell r="B14" t="str">
            <v>Mười Chín Tháng Năm</v>
          </cell>
          <cell r="C14" t="str">
            <v>DSLAM</v>
          </cell>
          <cell r="D14">
            <v>7300</v>
          </cell>
          <cell r="E14" t="str">
            <v>Bàu Cát</v>
          </cell>
          <cell r="F14">
            <v>408</v>
          </cell>
          <cell r="G14">
            <v>24</v>
          </cell>
          <cell r="H14">
            <v>432</v>
          </cell>
          <cell r="I14">
            <v>24</v>
          </cell>
          <cell r="K14" t="str">
            <v>25 Mbps</v>
          </cell>
          <cell r="L14" t="str">
            <v>0 Mbps</v>
          </cell>
          <cell r="M14" t="str">
            <v>MR/LM</v>
          </cell>
          <cell r="N14">
            <v>504</v>
          </cell>
          <cell r="O14">
            <v>48</v>
          </cell>
          <cell r="Q14">
            <v>399</v>
          </cell>
          <cell r="R14">
            <v>21</v>
          </cell>
          <cell r="T14">
            <v>120</v>
          </cell>
          <cell r="U14">
            <v>0</v>
          </cell>
          <cell r="V14">
            <v>144</v>
          </cell>
          <cell r="W14">
            <v>0</v>
          </cell>
          <cell r="X14">
            <v>144</v>
          </cell>
          <cell r="Y14">
            <v>0</v>
          </cell>
          <cell r="Z14">
            <v>264</v>
          </cell>
          <cell r="AA14">
            <v>0</v>
          </cell>
          <cell r="AB14">
            <v>0</v>
          </cell>
          <cell r="AC14">
            <v>0</v>
          </cell>
          <cell r="AD14" t="str">
            <v>1 STM-1</v>
          </cell>
          <cell r="AE14"/>
          <cell r="AF14">
            <v>76.8</v>
          </cell>
          <cell r="AG14" t="str">
            <v>Ys</v>
          </cell>
          <cell r="AH14">
            <v>288</v>
          </cell>
          <cell r="AI14">
            <v>24</v>
          </cell>
          <cell r="AJ14">
            <v>312</v>
          </cell>
          <cell r="AK14">
            <v>0</v>
          </cell>
          <cell r="AL14" t="str">
            <v>1 STM-1</v>
          </cell>
          <cell r="AM14"/>
          <cell r="AN14" t="str">
            <v>Ys</v>
          </cell>
          <cell r="AO14">
            <v>155000</v>
          </cell>
          <cell r="AP14">
            <v>0</v>
          </cell>
          <cell r="AQ14">
            <v>103724.8</v>
          </cell>
          <cell r="AR14">
            <v>0</v>
          </cell>
          <cell r="AS14">
            <v>0</v>
          </cell>
          <cell r="AT14">
            <v>1350</v>
          </cell>
          <cell r="AU14">
            <v>0</v>
          </cell>
          <cell r="AV14">
            <v>0</v>
          </cell>
          <cell r="AW14">
            <v>0</v>
          </cell>
          <cell r="AX14">
            <v>1350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288</v>
          </cell>
          <cell r="BS14">
            <v>24</v>
          </cell>
          <cell r="BT14">
            <v>312</v>
          </cell>
          <cell r="BU14">
            <v>2.5530243519245877E-3</v>
          </cell>
          <cell r="BV14">
            <v>96</v>
          </cell>
          <cell r="BW14">
            <v>0</v>
          </cell>
          <cell r="BX14">
            <v>0</v>
          </cell>
          <cell r="BY14">
            <v>0</v>
          </cell>
          <cell r="BZ14">
            <v>0</v>
          </cell>
          <cell r="CA14">
            <v>0</v>
          </cell>
          <cell r="CB14">
            <v>288</v>
          </cell>
          <cell r="CC14">
            <v>24</v>
          </cell>
          <cell r="CD14">
            <v>312</v>
          </cell>
          <cell r="CE14">
            <v>0</v>
          </cell>
          <cell r="CF14">
            <v>0</v>
          </cell>
          <cell r="CG14">
            <v>20275.2</v>
          </cell>
          <cell r="CH14">
            <v>0.13080774193548386</v>
          </cell>
          <cell r="CI14">
            <v>0</v>
          </cell>
          <cell r="CJ14">
            <v>0</v>
          </cell>
        </row>
        <row r="15">
          <cell r="A15">
            <v>9</v>
          </cell>
          <cell r="B15" t="str">
            <v>Tân Kỳ Tân Quý</v>
          </cell>
          <cell r="C15" t="str">
            <v>DSLAM</v>
          </cell>
          <cell r="D15">
            <v>7300</v>
          </cell>
          <cell r="E15" t="str">
            <v>Bàu Cát</v>
          </cell>
          <cell r="F15">
            <v>624</v>
          </cell>
          <cell r="G15">
            <v>24</v>
          </cell>
          <cell r="H15">
            <v>624</v>
          </cell>
          <cell r="I15">
            <v>24</v>
          </cell>
          <cell r="K15" t="str">
            <v>0 Mbps</v>
          </cell>
          <cell r="L15" t="str">
            <v>0 Mbps</v>
          </cell>
          <cell r="M15" t="str">
            <v>MR/LM</v>
          </cell>
          <cell r="N15">
            <v>792</v>
          </cell>
          <cell r="O15">
            <v>48</v>
          </cell>
          <cell r="Q15">
            <v>631</v>
          </cell>
          <cell r="R15">
            <v>33</v>
          </cell>
          <cell r="T15">
            <v>192</v>
          </cell>
          <cell r="U15">
            <v>0</v>
          </cell>
          <cell r="V15">
            <v>216</v>
          </cell>
          <cell r="W15">
            <v>0</v>
          </cell>
          <cell r="X15">
            <v>216</v>
          </cell>
          <cell r="Y15">
            <v>0</v>
          </cell>
          <cell r="Z15">
            <v>408</v>
          </cell>
          <cell r="AA15">
            <v>0</v>
          </cell>
          <cell r="AB15">
            <v>0</v>
          </cell>
          <cell r="AC15">
            <v>0</v>
          </cell>
          <cell r="AD15" t="str">
            <v>1 STM-1</v>
          </cell>
          <cell r="AE15"/>
          <cell r="AF15">
            <v>76.8</v>
          </cell>
          <cell r="AG15" t="str">
            <v>Ys</v>
          </cell>
          <cell r="AH15">
            <v>408</v>
          </cell>
          <cell r="AI15">
            <v>24</v>
          </cell>
          <cell r="AJ15">
            <v>432</v>
          </cell>
          <cell r="AK15">
            <v>0</v>
          </cell>
          <cell r="AL15" t="str">
            <v>1 STM-1</v>
          </cell>
          <cell r="AM15"/>
          <cell r="AN15" t="str">
            <v>Ys</v>
          </cell>
          <cell r="AO15">
            <v>155000</v>
          </cell>
          <cell r="AP15">
            <v>0</v>
          </cell>
          <cell r="AQ15">
            <v>92665.600000000006</v>
          </cell>
          <cell r="AR15">
            <v>0</v>
          </cell>
          <cell r="AS15">
            <v>0</v>
          </cell>
          <cell r="AT15">
            <v>1206</v>
          </cell>
          <cell r="AU15">
            <v>0</v>
          </cell>
          <cell r="AV15">
            <v>0</v>
          </cell>
          <cell r="AW15">
            <v>0</v>
          </cell>
          <cell r="AX15">
            <v>1206</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408</v>
          </cell>
          <cell r="BS15">
            <v>24</v>
          </cell>
          <cell r="BT15">
            <v>432</v>
          </cell>
          <cell r="BU15">
            <v>3.5349567949725059E-3</v>
          </cell>
          <cell r="BV15">
            <v>144</v>
          </cell>
          <cell r="BW15">
            <v>0</v>
          </cell>
          <cell r="BX15">
            <v>0</v>
          </cell>
          <cell r="BY15">
            <v>0</v>
          </cell>
          <cell r="BZ15">
            <v>0</v>
          </cell>
          <cell r="CA15">
            <v>0</v>
          </cell>
          <cell r="CB15">
            <v>408</v>
          </cell>
          <cell r="CC15">
            <v>24</v>
          </cell>
          <cell r="CD15">
            <v>432</v>
          </cell>
          <cell r="CE15">
            <v>0</v>
          </cell>
          <cell r="CF15">
            <v>0</v>
          </cell>
          <cell r="CG15">
            <v>31334.399999999998</v>
          </cell>
          <cell r="CH15">
            <v>0.20215741935483869</v>
          </cell>
          <cell r="CI15">
            <v>0</v>
          </cell>
          <cell r="CJ15">
            <v>0</v>
          </cell>
        </row>
        <row r="16">
          <cell r="A16">
            <v>10</v>
          </cell>
          <cell r="B16" t="str">
            <v>Tham Lương</v>
          </cell>
          <cell r="C16" t="str">
            <v>DSLAM</v>
          </cell>
          <cell r="D16">
            <v>7300</v>
          </cell>
          <cell r="E16" t="str">
            <v>Bàu Cát</v>
          </cell>
          <cell r="F16">
            <v>1128</v>
          </cell>
          <cell r="G16">
            <v>72</v>
          </cell>
          <cell r="H16">
            <v>1152</v>
          </cell>
          <cell r="I16">
            <v>72</v>
          </cell>
          <cell r="K16" t="str">
            <v>0 Mbps</v>
          </cell>
          <cell r="L16" t="str">
            <v>0 Mbps</v>
          </cell>
          <cell r="M16" t="str">
            <v>MR/LM</v>
          </cell>
          <cell r="N16">
            <v>1488</v>
          </cell>
          <cell r="O16">
            <v>96</v>
          </cell>
          <cell r="Q16">
            <v>1190</v>
          </cell>
          <cell r="R16">
            <v>62</v>
          </cell>
          <cell r="T16">
            <v>384</v>
          </cell>
          <cell r="U16">
            <v>0</v>
          </cell>
          <cell r="V16">
            <v>336</v>
          </cell>
          <cell r="W16">
            <v>0</v>
          </cell>
          <cell r="X16">
            <v>336</v>
          </cell>
          <cell r="Y16">
            <v>0</v>
          </cell>
          <cell r="Z16">
            <v>720</v>
          </cell>
          <cell r="AA16">
            <v>0</v>
          </cell>
          <cell r="AB16">
            <v>0</v>
          </cell>
          <cell r="AC16">
            <v>0</v>
          </cell>
          <cell r="AD16" t="str">
            <v>1 STM-1</v>
          </cell>
          <cell r="AE16"/>
          <cell r="AF16">
            <v>76.8</v>
          </cell>
          <cell r="AG16" t="str">
            <v>Ys</v>
          </cell>
          <cell r="AH16">
            <v>816</v>
          </cell>
          <cell r="AI16">
            <v>72</v>
          </cell>
          <cell r="AJ16">
            <v>888</v>
          </cell>
          <cell r="AK16">
            <v>0</v>
          </cell>
          <cell r="AL16" t="str">
            <v>1 STM-1</v>
          </cell>
          <cell r="AM16"/>
          <cell r="AN16" t="str">
            <v>Ys</v>
          </cell>
          <cell r="AO16">
            <v>155000</v>
          </cell>
          <cell r="AP16">
            <v>0</v>
          </cell>
          <cell r="AQ16">
            <v>68704</v>
          </cell>
          <cell r="AR16">
            <v>0</v>
          </cell>
          <cell r="AS16">
            <v>0</v>
          </cell>
          <cell r="AT16">
            <v>894</v>
          </cell>
          <cell r="AU16">
            <v>0</v>
          </cell>
          <cell r="AV16">
            <v>0</v>
          </cell>
          <cell r="AW16">
            <v>0</v>
          </cell>
          <cell r="AX16">
            <v>894</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816</v>
          </cell>
          <cell r="BS16">
            <v>72</v>
          </cell>
          <cell r="BT16">
            <v>888</v>
          </cell>
          <cell r="BU16">
            <v>7.2663000785545958E-3</v>
          </cell>
          <cell r="BV16">
            <v>240</v>
          </cell>
          <cell r="BW16">
            <v>240</v>
          </cell>
          <cell r="BX16">
            <v>0</v>
          </cell>
          <cell r="BY16">
            <v>240</v>
          </cell>
          <cell r="BZ16">
            <v>0</v>
          </cell>
          <cell r="CA16">
            <v>0</v>
          </cell>
          <cell r="CB16">
            <v>576</v>
          </cell>
          <cell r="CC16">
            <v>72</v>
          </cell>
          <cell r="CD16">
            <v>648</v>
          </cell>
          <cell r="CE16">
            <v>0</v>
          </cell>
          <cell r="CF16">
            <v>0</v>
          </cell>
          <cell r="CG16">
            <v>55296</v>
          </cell>
          <cell r="CH16">
            <v>0.3567483870967742</v>
          </cell>
          <cell r="CI16">
            <v>0</v>
          </cell>
          <cell r="CJ16">
            <v>0</v>
          </cell>
        </row>
        <row r="17">
          <cell r="A17">
            <v>11</v>
          </cell>
          <cell r="B17" t="str">
            <v>Bình Thạnh</v>
          </cell>
          <cell r="C17" t="str">
            <v>HUB</v>
          </cell>
          <cell r="D17">
            <v>7301</v>
          </cell>
          <cell r="E17" t="str">
            <v>Cầu Bông</v>
          </cell>
          <cell r="F17">
            <v>3552</v>
          </cell>
          <cell r="G17">
            <v>192</v>
          </cell>
          <cell r="H17">
            <v>3552</v>
          </cell>
          <cell r="I17">
            <v>192</v>
          </cell>
          <cell r="K17" t="str">
            <v>805 Mbps</v>
          </cell>
          <cell r="L17" t="str">
            <v>335 Mbps</v>
          </cell>
          <cell r="M17" t="str">
            <v>MR/LM</v>
          </cell>
          <cell r="N17">
            <v>4488</v>
          </cell>
          <cell r="O17">
            <v>240</v>
          </cell>
          <cell r="Q17">
            <v>3576</v>
          </cell>
          <cell r="R17">
            <v>188</v>
          </cell>
          <cell r="T17">
            <v>984</v>
          </cell>
          <cell r="U17">
            <v>3312</v>
          </cell>
          <cell r="V17">
            <v>1056</v>
          </cell>
          <cell r="W17">
            <v>0</v>
          </cell>
          <cell r="X17">
            <v>1056</v>
          </cell>
          <cell r="Y17">
            <v>3576</v>
          </cell>
          <cell r="Z17">
            <v>2040</v>
          </cell>
          <cell r="AA17">
            <v>6888</v>
          </cell>
          <cell r="AB17">
            <v>6888</v>
          </cell>
          <cell r="AC17">
            <v>0</v>
          </cell>
          <cell r="AD17" t="str">
            <v>1 STM-4</v>
          </cell>
          <cell r="AE17"/>
          <cell r="AF17">
            <v>76.8</v>
          </cell>
          <cell r="AG17" t="str">
            <v>No</v>
          </cell>
          <cell r="AH17">
            <v>2496</v>
          </cell>
          <cell r="AI17">
            <v>192</v>
          </cell>
          <cell r="AJ17">
            <v>2688</v>
          </cell>
          <cell r="AK17">
            <v>10200</v>
          </cell>
          <cell r="AL17" t="str">
            <v>1 STM-4</v>
          </cell>
          <cell r="AM17"/>
          <cell r="AN17" t="str">
            <v>No</v>
          </cell>
          <cell r="AO17">
            <v>622000</v>
          </cell>
          <cell r="AP17">
            <v>0</v>
          </cell>
          <cell r="AQ17">
            <v>0</v>
          </cell>
          <cell r="AR17">
            <v>0</v>
          </cell>
          <cell r="AS17">
            <v>15</v>
          </cell>
          <cell r="AT17">
            <v>0</v>
          </cell>
          <cell r="AU17">
            <v>0</v>
          </cell>
          <cell r="AV17">
            <v>0</v>
          </cell>
          <cell r="AW17">
            <v>0</v>
          </cell>
          <cell r="AX17">
            <v>0</v>
          </cell>
          <cell r="AY17">
            <v>0</v>
          </cell>
          <cell r="AZ17">
            <v>0</v>
          </cell>
          <cell r="BA17">
            <v>0</v>
          </cell>
          <cell r="BB17">
            <v>0</v>
          </cell>
          <cell r="BC17">
            <v>0</v>
          </cell>
          <cell r="BD17">
            <v>0</v>
          </cell>
          <cell r="BE17">
            <v>0</v>
          </cell>
          <cell r="BF17">
            <v>0</v>
          </cell>
          <cell r="BG17">
            <v>360</v>
          </cell>
          <cell r="BH17">
            <v>0</v>
          </cell>
          <cell r="BI17">
            <v>0</v>
          </cell>
          <cell r="BJ17">
            <v>0</v>
          </cell>
          <cell r="BK17">
            <v>720</v>
          </cell>
          <cell r="BL17">
            <v>0</v>
          </cell>
          <cell r="BM17">
            <v>0</v>
          </cell>
          <cell r="BN17">
            <v>0</v>
          </cell>
          <cell r="BO17">
            <v>0</v>
          </cell>
          <cell r="BP17">
            <v>0</v>
          </cell>
          <cell r="BQ17">
            <v>0</v>
          </cell>
          <cell r="BR17">
            <v>2496</v>
          </cell>
          <cell r="BS17">
            <v>192</v>
          </cell>
          <cell r="BT17">
            <v>2688</v>
          </cell>
          <cell r="BU17">
            <v>2.199528672427337E-2</v>
          </cell>
          <cell r="BV17">
            <v>672</v>
          </cell>
          <cell r="BW17">
            <v>672</v>
          </cell>
          <cell r="BX17">
            <v>0</v>
          </cell>
          <cell r="BY17">
            <v>672</v>
          </cell>
          <cell r="BZ17">
            <v>2448</v>
          </cell>
          <cell r="CA17">
            <v>0</v>
          </cell>
          <cell r="CB17">
            <v>1824</v>
          </cell>
          <cell r="CC17">
            <v>192</v>
          </cell>
          <cell r="CD17">
            <v>2016</v>
          </cell>
          <cell r="CE17">
            <v>7752</v>
          </cell>
          <cell r="CF17">
            <v>0</v>
          </cell>
          <cell r="CG17">
            <v>528998.40000000002</v>
          </cell>
          <cell r="CH17">
            <v>0.85047974276527338</v>
          </cell>
          <cell r="CI17">
            <v>0</v>
          </cell>
          <cell r="CJ17">
            <v>15</v>
          </cell>
        </row>
        <row r="18">
          <cell r="A18">
            <v>12</v>
          </cell>
          <cell r="B18" t="str">
            <v>Cầu Bông</v>
          </cell>
          <cell r="C18" t="str">
            <v>DSLAM</v>
          </cell>
          <cell r="D18">
            <v>7300</v>
          </cell>
          <cell r="E18" t="str">
            <v>Cầu Bông</v>
          </cell>
          <cell r="F18">
            <v>384</v>
          </cell>
          <cell r="G18">
            <v>0</v>
          </cell>
          <cell r="H18">
            <v>384</v>
          </cell>
          <cell r="I18">
            <v>0</v>
          </cell>
          <cell r="K18" t="str">
            <v>20 Mbps</v>
          </cell>
          <cell r="L18" t="str">
            <v>0 Mbps</v>
          </cell>
          <cell r="M18" t="str">
            <v>MR/LM</v>
          </cell>
          <cell r="N18">
            <v>456</v>
          </cell>
          <cell r="O18">
            <v>24</v>
          </cell>
          <cell r="Q18">
            <v>348</v>
          </cell>
          <cell r="R18">
            <v>18</v>
          </cell>
          <cell r="T18">
            <v>96</v>
          </cell>
          <cell r="U18">
            <v>0</v>
          </cell>
          <cell r="V18">
            <v>240</v>
          </cell>
          <cell r="W18">
            <v>0</v>
          </cell>
          <cell r="X18">
            <v>240</v>
          </cell>
          <cell r="Y18">
            <v>0</v>
          </cell>
          <cell r="Z18">
            <v>336</v>
          </cell>
          <cell r="AA18">
            <v>0</v>
          </cell>
          <cell r="AB18">
            <v>0</v>
          </cell>
          <cell r="AC18">
            <v>0</v>
          </cell>
          <cell r="AD18" t="str">
            <v>1 STM-1</v>
          </cell>
          <cell r="AE18"/>
          <cell r="AF18">
            <v>76.8</v>
          </cell>
          <cell r="AG18" t="str">
            <v>No</v>
          </cell>
          <cell r="AH18">
            <v>144</v>
          </cell>
          <cell r="AI18">
            <v>0</v>
          </cell>
          <cell r="AJ18">
            <v>144</v>
          </cell>
          <cell r="AK18">
            <v>0</v>
          </cell>
          <cell r="AL18" t="str">
            <v>1 STM-1</v>
          </cell>
          <cell r="AM18"/>
          <cell r="AN18" t="str">
            <v>No</v>
          </cell>
          <cell r="AO18">
            <v>155000</v>
          </cell>
          <cell r="AP18">
            <v>0</v>
          </cell>
          <cell r="AQ18">
            <v>98195.199999999997</v>
          </cell>
          <cell r="AR18">
            <v>0</v>
          </cell>
          <cell r="AS18">
            <v>3</v>
          </cell>
          <cell r="AT18">
            <v>1278</v>
          </cell>
          <cell r="AU18">
            <v>72</v>
          </cell>
          <cell r="AV18">
            <v>72</v>
          </cell>
          <cell r="AW18">
            <v>0</v>
          </cell>
          <cell r="AX18">
            <v>1278</v>
          </cell>
          <cell r="AY18">
            <v>144</v>
          </cell>
          <cell r="AZ18">
            <v>144</v>
          </cell>
          <cell r="BA18">
            <v>144</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144</v>
          </cell>
          <cell r="BS18">
            <v>0</v>
          </cell>
          <cell r="BT18">
            <v>144</v>
          </cell>
          <cell r="BU18">
            <v>1.178318931657502E-3</v>
          </cell>
          <cell r="BV18">
            <v>48</v>
          </cell>
          <cell r="BW18">
            <v>0</v>
          </cell>
          <cell r="BX18">
            <v>0</v>
          </cell>
          <cell r="BY18">
            <v>0</v>
          </cell>
          <cell r="BZ18">
            <v>0</v>
          </cell>
          <cell r="CA18">
            <v>0</v>
          </cell>
          <cell r="CB18">
            <v>144</v>
          </cell>
          <cell r="CC18">
            <v>0</v>
          </cell>
          <cell r="CD18">
            <v>144</v>
          </cell>
          <cell r="CE18">
            <v>0</v>
          </cell>
          <cell r="CF18">
            <v>0</v>
          </cell>
          <cell r="CG18">
            <v>25804.799999999999</v>
          </cell>
          <cell r="CH18">
            <v>0.16648258064516128</v>
          </cell>
          <cell r="CI18">
            <v>0</v>
          </cell>
          <cell r="CJ18">
            <v>3</v>
          </cell>
        </row>
        <row r="19">
          <cell r="A19">
            <v>13</v>
          </cell>
          <cell r="B19" t="str">
            <v>Legavilla</v>
          </cell>
          <cell r="C19" t="str">
            <v>DSLAM</v>
          </cell>
          <cell r="D19">
            <v>7300</v>
          </cell>
          <cell r="E19" t="str">
            <v>Cầu Bông</v>
          </cell>
          <cell r="F19">
            <v>1176</v>
          </cell>
          <cell r="G19">
            <v>48</v>
          </cell>
          <cell r="H19">
            <v>1200</v>
          </cell>
          <cell r="I19">
            <v>48</v>
          </cell>
          <cell r="K19" t="str">
            <v>0 Mbps</v>
          </cell>
          <cell r="L19" t="str">
            <v>0 Mbps</v>
          </cell>
          <cell r="M19" t="str">
            <v>MR/LM</v>
          </cell>
          <cell r="N19">
            <v>1368</v>
          </cell>
          <cell r="O19">
            <v>72</v>
          </cell>
          <cell r="Q19">
            <v>1082</v>
          </cell>
          <cell r="R19">
            <v>56</v>
          </cell>
          <cell r="T19">
            <v>216</v>
          </cell>
          <cell r="U19">
            <v>0</v>
          </cell>
          <cell r="V19">
            <v>0</v>
          </cell>
          <cell r="W19">
            <v>0</v>
          </cell>
          <cell r="X19">
            <v>0</v>
          </cell>
          <cell r="Y19">
            <v>0</v>
          </cell>
          <cell r="Z19">
            <v>216</v>
          </cell>
          <cell r="AA19">
            <v>0</v>
          </cell>
          <cell r="AB19">
            <v>0</v>
          </cell>
          <cell r="AC19">
            <v>0</v>
          </cell>
          <cell r="AD19" t="str">
            <v>1 STM-1</v>
          </cell>
          <cell r="AE19"/>
          <cell r="AF19">
            <v>76.8</v>
          </cell>
          <cell r="AG19" t="str">
            <v>No</v>
          </cell>
          <cell r="AH19">
            <v>1200</v>
          </cell>
          <cell r="AI19">
            <v>48</v>
          </cell>
          <cell r="AJ19">
            <v>1248</v>
          </cell>
          <cell r="AK19">
            <v>0</v>
          </cell>
          <cell r="AL19" t="str">
            <v>1 STM-1</v>
          </cell>
          <cell r="AM19"/>
          <cell r="AN19" t="str">
            <v>No</v>
          </cell>
          <cell r="AO19">
            <v>155000</v>
          </cell>
          <cell r="AP19">
            <v>0</v>
          </cell>
          <cell r="AQ19">
            <v>107411.2</v>
          </cell>
          <cell r="AR19">
            <v>0</v>
          </cell>
          <cell r="AS19">
            <v>0</v>
          </cell>
          <cell r="AT19">
            <v>1398</v>
          </cell>
          <cell r="AU19">
            <v>0</v>
          </cell>
          <cell r="AV19">
            <v>0</v>
          </cell>
          <cell r="AW19">
            <v>0</v>
          </cell>
          <cell r="AX19">
            <v>1398</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1200</v>
          </cell>
          <cell r="BS19">
            <v>48</v>
          </cell>
          <cell r="BT19">
            <v>1248</v>
          </cell>
          <cell r="BU19">
            <v>1.0212097407698351E-2</v>
          </cell>
          <cell r="BV19">
            <v>336</v>
          </cell>
          <cell r="BW19">
            <v>336</v>
          </cell>
          <cell r="BX19">
            <v>0</v>
          </cell>
          <cell r="BY19">
            <v>336</v>
          </cell>
          <cell r="BZ19">
            <v>0</v>
          </cell>
          <cell r="CA19">
            <v>0</v>
          </cell>
          <cell r="CB19">
            <v>864</v>
          </cell>
          <cell r="CC19">
            <v>48</v>
          </cell>
          <cell r="CD19">
            <v>912</v>
          </cell>
          <cell r="CE19">
            <v>0</v>
          </cell>
          <cell r="CF19">
            <v>0</v>
          </cell>
          <cell r="CG19">
            <v>16588.8</v>
          </cell>
          <cell r="CH19">
            <v>0.10702451612903226</v>
          </cell>
          <cell r="CI19">
            <v>0</v>
          </cell>
          <cell r="CJ19">
            <v>0</v>
          </cell>
        </row>
        <row r="20">
          <cell r="A20">
            <v>14</v>
          </cell>
          <cell r="B20" t="str">
            <v>Thảo Điền</v>
          </cell>
          <cell r="C20" t="str">
            <v>DSLAM</v>
          </cell>
          <cell r="D20">
            <v>7300</v>
          </cell>
          <cell r="E20" t="str">
            <v>Cầu Bông</v>
          </cell>
          <cell r="F20">
            <v>408</v>
          </cell>
          <cell r="G20">
            <v>24</v>
          </cell>
          <cell r="H20">
            <v>432</v>
          </cell>
          <cell r="I20">
            <v>24</v>
          </cell>
          <cell r="K20" t="str">
            <v>22 Mbps</v>
          </cell>
          <cell r="L20" t="str">
            <v>0 Mbps</v>
          </cell>
          <cell r="M20" t="str">
            <v>MR/LM</v>
          </cell>
          <cell r="N20">
            <v>456</v>
          </cell>
          <cell r="O20">
            <v>24</v>
          </cell>
          <cell r="Q20">
            <v>361</v>
          </cell>
          <cell r="R20">
            <v>19</v>
          </cell>
          <cell r="T20">
            <v>48</v>
          </cell>
          <cell r="U20">
            <v>0</v>
          </cell>
          <cell r="V20">
            <v>384</v>
          </cell>
          <cell r="W20">
            <v>0</v>
          </cell>
          <cell r="X20">
            <v>384</v>
          </cell>
          <cell r="Y20">
            <v>0</v>
          </cell>
          <cell r="Z20">
            <v>432</v>
          </cell>
          <cell r="AA20">
            <v>0</v>
          </cell>
          <cell r="AB20">
            <v>0</v>
          </cell>
          <cell r="AC20">
            <v>0</v>
          </cell>
          <cell r="AD20" t="str">
            <v>1 STM-1</v>
          </cell>
          <cell r="AE20"/>
          <cell r="AF20">
            <v>76.8</v>
          </cell>
          <cell r="AG20" t="str">
            <v>No</v>
          </cell>
          <cell r="AH20">
            <v>48</v>
          </cell>
          <cell r="AI20">
            <v>24</v>
          </cell>
          <cell r="AJ20">
            <v>72</v>
          </cell>
          <cell r="AK20">
            <v>0</v>
          </cell>
          <cell r="AL20" t="str">
            <v>1 STM-1</v>
          </cell>
          <cell r="AM20"/>
          <cell r="AN20" t="str">
            <v>No</v>
          </cell>
          <cell r="AO20">
            <v>155000</v>
          </cell>
          <cell r="AP20">
            <v>0</v>
          </cell>
          <cell r="AQ20">
            <v>90822.399999999994</v>
          </cell>
          <cell r="AR20">
            <v>0</v>
          </cell>
          <cell r="AS20">
            <v>0</v>
          </cell>
          <cell r="AT20">
            <v>1182</v>
          </cell>
          <cell r="AU20">
            <v>0</v>
          </cell>
          <cell r="AV20">
            <v>0</v>
          </cell>
          <cell r="AW20">
            <v>0</v>
          </cell>
          <cell r="AX20">
            <v>1182</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48</v>
          </cell>
          <cell r="BS20">
            <v>24</v>
          </cell>
          <cell r="BT20">
            <v>72</v>
          </cell>
          <cell r="BU20">
            <v>5.8915946582875102E-4</v>
          </cell>
          <cell r="BV20">
            <v>48</v>
          </cell>
          <cell r="BW20">
            <v>0</v>
          </cell>
          <cell r="BX20">
            <v>0</v>
          </cell>
          <cell r="BY20">
            <v>0</v>
          </cell>
          <cell r="BZ20">
            <v>0</v>
          </cell>
          <cell r="CA20">
            <v>0</v>
          </cell>
          <cell r="CB20">
            <v>48</v>
          </cell>
          <cell r="CC20">
            <v>24</v>
          </cell>
          <cell r="CD20">
            <v>72</v>
          </cell>
          <cell r="CE20">
            <v>0</v>
          </cell>
          <cell r="CF20">
            <v>0</v>
          </cell>
          <cell r="CG20">
            <v>33177.599999999999</v>
          </cell>
          <cell r="CH20">
            <v>0.21404903225806451</v>
          </cell>
          <cell r="CI20">
            <v>0</v>
          </cell>
          <cell r="CJ20">
            <v>0</v>
          </cell>
        </row>
        <row r="21">
          <cell r="A21">
            <v>15</v>
          </cell>
          <cell r="B21" t="str">
            <v>Thị Nghè</v>
          </cell>
          <cell r="C21" t="str">
            <v>DSLAM</v>
          </cell>
          <cell r="D21">
            <v>7300</v>
          </cell>
          <cell r="E21" t="str">
            <v>Cầu Bông</v>
          </cell>
          <cell r="F21">
            <v>2616</v>
          </cell>
          <cell r="G21">
            <v>144</v>
          </cell>
          <cell r="H21">
            <v>2640</v>
          </cell>
          <cell r="I21">
            <v>144</v>
          </cell>
          <cell r="K21" t="str">
            <v>83 Mbps</v>
          </cell>
          <cell r="L21" t="str">
            <v>0 Mbps</v>
          </cell>
          <cell r="M21" t="str">
            <v>MR/LM</v>
          </cell>
          <cell r="N21">
            <v>3264</v>
          </cell>
          <cell r="O21">
            <v>192</v>
          </cell>
          <cell r="Q21">
            <v>2611</v>
          </cell>
          <cell r="R21">
            <v>137</v>
          </cell>
          <cell r="T21">
            <v>696</v>
          </cell>
          <cell r="U21">
            <v>0</v>
          </cell>
          <cell r="V21">
            <v>768</v>
          </cell>
          <cell r="W21">
            <v>0</v>
          </cell>
          <cell r="X21">
            <v>768</v>
          </cell>
          <cell r="Y21">
            <v>0</v>
          </cell>
          <cell r="Z21">
            <v>1464</v>
          </cell>
          <cell r="AA21">
            <v>0</v>
          </cell>
          <cell r="AB21">
            <v>0</v>
          </cell>
          <cell r="AC21">
            <v>0</v>
          </cell>
          <cell r="AD21" t="str">
            <v>1 STM-1</v>
          </cell>
          <cell r="AE21"/>
          <cell r="AF21">
            <v>76.8</v>
          </cell>
          <cell r="AG21" t="str">
            <v>No</v>
          </cell>
          <cell r="AH21">
            <v>1872</v>
          </cell>
          <cell r="AI21">
            <v>144</v>
          </cell>
          <cell r="AJ21">
            <v>2016</v>
          </cell>
          <cell r="AK21">
            <v>0</v>
          </cell>
          <cell r="AL21" t="str">
            <v>1 STM-1</v>
          </cell>
          <cell r="AM21"/>
          <cell r="AN21" t="str">
            <v>No</v>
          </cell>
          <cell r="AO21">
            <v>155000</v>
          </cell>
          <cell r="AP21">
            <v>0</v>
          </cell>
          <cell r="AQ21">
            <v>11564.800000000003</v>
          </cell>
          <cell r="AR21">
            <v>0</v>
          </cell>
          <cell r="AS21">
            <v>16</v>
          </cell>
          <cell r="AT21">
            <v>150</v>
          </cell>
          <cell r="AU21">
            <v>384</v>
          </cell>
          <cell r="AV21">
            <v>150</v>
          </cell>
          <cell r="AW21">
            <v>144</v>
          </cell>
          <cell r="AX21">
            <v>6</v>
          </cell>
          <cell r="AY21">
            <v>480</v>
          </cell>
          <cell r="AZ21">
            <v>6</v>
          </cell>
          <cell r="BA21">
            <v>6</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1872</v>
          </cell>
          <cell r="BS21">
            <v>144</v>
          </cell>
          <cell r="BT21">
            <v>2016</v>
          </cell>
          <cell r="BU21">
            <v>1.6496465043205028E-2</v>
          </cell>
          <cell r="BV21">
            <v>528</v>
          </cell>
          <cell r="BW21">
            <v>528</v>
          </cell>
          <cell r="BX21">
            <v>0</v>
          </cell>
          <cell r="BY21">
            <v>528</v>
          </cell>
          <cell r="BZ21">
            <v>0</v>
          </cell>
          <cell r="CA21">
            <v>0</v>
          </cell>
          <cell r="CB21">
            <v>1344</v>
          </cell>
          <cell r="CC21">
            <v>144</v>
          </cell>
          <cell r="CD21">
            <v>1488</v>
          </cell>
          <cell r="CE21">
            <v>0</v>
          </cell>
          <cell r="CF21">
            <v>0</v>
          </cell>
          <cell r="CG21">
            <v>112435.2</v>
          </cell>
          <cell r="CH21">
            <v>0.72538838709677422</v>
          </cell>
          <cell r="CI21">
            <v>0</v>
          </cell>
          <cell r="CJ21">
            <v>16</v>
          </cell>
        </row>
        <row r="22">
          <cell r="A22">
            <v>16</v>
          </cell>
          <cell r="B22" t="str">
            <v>Thủ Thiêm</v>
          </cell>
          <cell r="C22" t="str">
            <v>DSLAM</v>
          </cell>
          <cell r="D22">
            <v>7300</v>
          </cell>
          <cell r="E22" t="str">
            <v>Cầu Bông</v>
          </cell>
          <cell r="F22">
            <v>672</v>
          </cell>
          <cell r="G22">
            <v>24</v>
          </cell>
          <cell r="H22">
            <v>672</v>
          </cell>
          <cell r="I22">
            <v>24</v>
          </cell>
          <cell r="K22" t="str">
            <v>0 Mbps</v>
          </cell>
          <cell r="L22" t="str">
            <v>0 Mbps</v>
          </cell>
          <cell r="M22" t="str">
            <v>MR/LM</v>
          </cell>
          <cell r="N22">
            <v>792</v>
          </cell>
          <cell r="O22">
            <v>48</v>
          </cell>
          <cell r="Q22">
            <v>624</v>
          </cell>
          <cell r="R22">
            <v>32</v>
          </cell>
          <cell r="T22">
            <v>144</v>
          </cell>
          <cell r="U22">
            <v>0</v>
          </cell>
          <cell r="V22">
            <v>216</v>
          </cell>
          <cell r="W22">
            <v>0</v>
          </cell>
          <cell r="X22">
            <v>216</v>
          </cell>
          <cell r="Y22">
            <v>0</v>
          </cell>
          <cell r="Z22">
            <v>360</v>
          </cell>
          <cell r="AA22">
            <v>0</v>
          </cell>
          <cell r="AB22">
            <v>0</v>
          </cell>
          <cell r="AC22">
            <v>0</v>
          </cell>
          <cell r="AD22" t="str">
            <v>1 STM-1</v>
          </cell>
          <cell r="AE22"/>
          <cell r="AF22">
            <v>76.8</v>
          </cell>
          <cell r="AG22" t="str">
            <v>No</v>
          </cell>
          <cell r="AH22">
            <v>456</v>
          </cell>
          <cell r="AI22">
            <v>24</v>
          </cell>
          <cell r="AJ22">
            <v>480</v>
          </cell>
          <cell r="AK22">
            <v>0</v>
          </cell>
          <cell r="AL22" t="str">
            <v>1 STM-1</v>
          </cell>
          <cell r="AM22"/>
          <cell r="AN22" t="str">
            <v>No</v>
          </cell>
          <cell r="AO22">
            <v>155000</v>
          </cell>
          <cell r="AP22">
            <v>0</v>
          </cell>
          <cell r="AQ22">
            <v>96352</v>
          </cell>
          <cell r="AR22">
            <v>0</v>
          </cell>
          <cell r="AS22">
            <v>0</v>
          </cell>
          <cell r="AT22">
            <v>1254</v>
          </cell>
          <cell r="AU22">
            <v>0</v>
          </cell>
          <cell r="AV22">
            <v>0</v>
          </cell>
          <cell r="AW22">
            <v>0</v>
          </cell>
          <cell r="AX22">
            <v>1254</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456</v>
          </cell>
          <cell r="BS22">
            <v>24</v>
          </cell>
          <cell r="BT22">
            <v>480</v>
          </cell>
          <cell r="BU22">
            <v>3.927729772191673E-3</v>
          </cell>
          <cell r="BV22">
            <v>144</v>
          </cell>
          <cell r="BW22">
            <v>0</v>
          </cell>
          <cell r="BX22">
            <v>0</v>
          </cell>
          <cell r="BY22">
            <v>0</v>
          </cell>
          <cell r="BZ22">
            <v>0</v>
          </cell>
          <cell r="CA22">
            <v>0</v>
          </cell>
          <cell r="CB22">
            <v>456</v>
          </cell>
          <cell r="CC22">
            <v>24</v>
          </cell>
          <cell r="CD22">
            <v>480</v>
          </cell>
          <cell r="CE22">
            <v>0</v>
          </cell>
          <cell r="CF22">
            <v>0</v>
          </cell>
          <cell r="CG22">
            <v>27648</v>
          </cell>
          <cell r="CH22">
            <v>0.1783741935483871</v>
          </cell>
          <cell r="CI22">
            <v>0</v>
          </cell>
          <cell r="CJ22">
            <v>0</v>
          </cell>
        </row>
        <row r="23">
          <cell r="A23">
            <v>17</v>
          </cell>
          <cell r="B23" t="str">
            <v>Văn Thánh</v>
          </cell>
          <cell r="C23" t="str">
            <v>DSLAM</v>
          </cell>
          <cell r="D23">
            <v>7300</v>
          </cell>
          <cell r="E23" t="str">
            <v>Cầu Bông</v>
          </cell>
          <cell r="F23">
            <v>4200</v>
          </cell>
          <cell r="G23">
            <v>240</v>
          </cell>
          <cell r="H23">
            <v>4224</v>
          </cell>
          <cell r="I23">
            <v>240</v>
          </cell>
          <cell r="K23" t="str">
            <v>211 Mbps</v>
          </cell>
          <cell r="L23" t="str">
            <v>0 Mbps</v>
          </cell>
          <cell r="M23" t="str">
            <v>MR/LM</v>
          </cell>
          <cell r="N23">
            <v>5280</v>
          </cell>
          <cell r="O23">
            <v>288</v>
          </cell>
          <cell r="Q23">
            <v>4206</v>
          </cell>
          <cell r="R23">
            <v>221</v>
          </cell>
          <cell r="T23">
            <v>1128</v>
          </cell>
          <cell r="U23">
            <v>0</v>
          </cell>
          <cell r="V23">
            <v>912</v>
          </cell>
          <cell r="W23">
            <v>0</v>
          </cell>
          <cell r="X23">
            <v>912</v>
          </cell>
          <cell r="Y23">
            <v>0</v>
          </cell>
          <cell r="Z23">
            <v>2040</v>
          </cell>
          <cell r="AA23">
            <v>0</v>
          </cell>
          <cell r="AB23">
            <v>0</v>
          </cell>
          <cell r="AC23">
            <v>0</v>
          </cell>
          <cell r="AD23" t="str">
            <v>1 STM-1</v>
          </cell>
          <cell r="AE23"/>
          <cell r="AF23">
            <v>76.8</v>
          </cell>
          <cell r="AG23" t="str">
            <v>No</v>
          </cell>
          <cell r="AH23">
            <v>3312</v>
          </cell>
          <cell r="AI23">
            <v>240</v>
          </cell>
          <cell r="AJ23">
            <v>3552</v>
          </cell>
          <cell r="AK23">
            <v>0</v>
          </cell>
          <cell r="AL23" t="str">
            <v>1 STM-1</v>
          </cell>
          <cell r="AM23"/>
          <cell r="AN23" t="str">
            <v>No</v>
          </cell>
          <cell r="AO23">
            <v>155000</v>
          </cell>
          <cell r="AP23">
            <v>0</v>
          </cell>
          <cell r="AQ23">
            <v>0</v>
          </cell>
          <cell r="AR23">
            <v>0</v>
          </cell>
          <cell r="AS23">
            <v>5</v>
          </cell>
          <cell r="AT23">
            <v>0</v>
          </cell>
          <cell r="AU23">
            <v>120</v>
          </cell>
          <cell r="AV23">
            <v>0</v>
          </cell>
          <cell r="AW23">
            <v>0</v>
          </cell>
          <cell r="AX23">
            <v>0</v>
          </cell>
          <cell r="AY23">
            <v>240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3312</v>
          </cell>
          <cell r="BS23">
            <v>240</v>
          </cell>
          <cell r="BT23">
            <v>3552</v>
          </cell>
          <cell r="BU23">
            <v>2.9065200314218383E-2</v>
          </cell>
          <cell r="BV23">
            <v>912</v>
          </cell>
          <cell r="BW23">
            <v>912</v>
          </cell>
          <cell r="BX23">
            <v>0</v>
          </cell>
          <cell r="BY23">
            <v>912</v>
          </cell>
          <cell r="BZ23">
            <v>0</v>
          </cell>
          <cell r="CA23">
            <v>0</v>
          </cell>
          <cell r="CB23">
            <v>2400</v>
          </cell>
          <cell r="CC23">
            <v>240</v>
          </cell>
          <cell r="CD23">
            <v>2640</v>
          </cell>
          <cell r="CE23">
            <v>0</v>
          </cell>
          <cell r="CF23">
            <v>0</v>
          </cell>
          <cell r="CG23">
            <v>156672</v>
          </cell>
          <cell r="CH23">
            <v>1.0107870967741936</v>
          </cell>
          <cell r="CI23">
            <v>0</v>
          </cell>
          <cell r="CJ23">
            <v>5</v>
          </cell>
        </row>
        <row r="24">
          <cell r="A24">
            <v>18</v>
          </cell>
          <cell r="B24" t="str">
            <v>Cây Quéo</v>
          </cell>
          <cell r="C24" t="str">
            <v>HUB</v>
          </cell>
          <cell r="D24">
            <v>7301</v>
          </cell>
          <cell r="E24" t="str">
            <v>Bến Xe Miền Đông</v>
          </cell>
          <cell r="F24">
            <v>1128</v>
          </cell>
          <cell r="G24">
            <v>72</v>
          </cell>
          <cell r="H24">
            <v>1152</v>
          </cell>
          <cell r="I24">
            <v>72</v>
          </cell>
          <cell r="K24" t="str">
            <v>311 Mbps</v>
          </cell>
          <cell r="L24" t="str">
            <v>103 Mbps</v>
          </cell>
          <cell r="M24" t="str">
            <v>MR/LM</v>
          </cell>
          <cell r="N24">
            <v>1416</v>
          </cell>
          <cell r="O24">
            <v>96</v>
          </cell>
          <cell r="Q24">
            <v>1120</v>
          </cell>
          <cell r="R24">
            <v>58</v>
          </cell>
          <cell r="T24">
            <v>312</v>
          </cell>
          <cell r="U24">
            <v>1656</v>
          </cell>
          <cell r="V24">
            <v>336</v>
          </cell>
          <cell r="W24">
            <v>0</v>
          </cell>
          <cell r="X24">
            <v>336</v>
          </cell>
          <cell r="Y24">
            <v>1632</v>
          </cell>
          <cell r="Z24">
            <v>648</v>
          </cell>
          <cell r="AA24">
            <v>3288</v>
          </cell>
          <cell r="AB24">
            <v>1312</v>
          </cell>
          <cell r="AC24">
            <v>1976</v>
          </cell>
          <cell r="AD24" t="str">
            <v>1 STM-1</v>
          </cell>
          <cell r="AE24" t="str">
            <v>1 GENT</v>
          </cell>
          <cell r="AF24">
            <v>76.8</v>
          </cell>
          <cell r="AG24" t="str">
            <v>Ys</v>
          </cell>
          <cell r="AH24">
            <v>816</v>
          </cell>
          <cell r="AI24">
            <v>72</v>
          </cell>
          <cell r="AJ24">
            <v>888</v>
          </cell>
          <cell r="AK24">
            <v>3912</v>
          </cell>
          <cell r="AL24" t="str">
            <v>1 STM-1</v>
          </cell>
          <cell r="AM24" t="str">
            <v>1 GENT</v>
          </cell>
          <cell r="AN24" t="str">
            <v>Ys</v>
          </cell>
          <cell r="AO24">
            <v>155000</v>
          </cell>
          <cell r="AP24">
            <v>1200000</v>
          </cell>
          <cell r="AQ24">
            <v>7738.4000000000087</v>
          </cell>
          <cell r="AR24">
            <v>688243.19999999995</v>
          </cell>
          <cell r="AS24">
            <v>11</v>
          </cell>
          <cell r="AT24">
            <v>0</v>
          </cell>
          <cell r="AU24">
            <v>0</v>
          </cell>
          <cell r="AV24">
            <v>0</v>
          </cell>
          <cell r="AW24">
            <v>0</v>
          </cell>
          <cell r="AX24">
            <v>0</v>
          </cell>
          <cell r="AY24">
            <v>0</v>
          </cell>
          <cell r="AZ24">
            <v>0</v>
          </cell>
          <cell r="BA24">
            <v>0</v>
          </cell>
          <cell r="BB24">
            <v>0</v>
          </cell>
          <cell r="BC24">
            <v>0</v>
          </cell>
          <cell r="BD24">
            <v>0</v>
          </cell>
          <cell r="BE24">
            <v>288</v>
          </cell>
          <cell r="BF24">
            <v>8673.5</v>
          </cell>
          <cell r="BG24">
            <v>264</v>
          </cell>
          <cell r="BH24">
            <v>264</v>
          </cell>
          <cell r="BI24">
            <v>72</v>
          </cell>
          <cell r="BJ24">
            <v>8601.5</v>
          </cell>
          <cell r="BK24">
            <v>384</v>
          </cell>
          <cell r="BL24">
            <v>384</v>
          </cell>
          <cell r="BM24">
            <v>384</v>
          </cell>
          <cell r="BN24">
            <v>384</v>
          </cell>
          <cell r="BO24">
            <v>72</v>
          </cell>
          <cell r="BP24">
            <v>456</v>
          </cell>
          <cell r="BQ24">
            <v>744</v>
          </cell>
          <cell r="BR24">
            <v>432</v>
          </cell>
          <cell r="BS24">
            <v>0</v>
          </cell>
          <cell r="BT24">
            <v>432</v>
          </cell>
          <cell r="BU24">
            <v>3.5349567949725059E-3</v>
          </cell>
          <cell r="BV24">
            <v>144</v>
          </cell>
          <cell r="BW24">
            <v>0</v>
          </cell>
          <cell r="BX24">
            <v>0</v>
          </cell>
          <cell r="BY24">
            <v>0</v>
          </cell>
          <cell r="BZ24">
            <v>576</v>
          </cell>
          <cell r="CA24">
            <v>432</v>
          </cell>
          <cell r="CB24">
            <v>0</v>
          </cell>
          <cell r="CC24">
            <v>0</v>
          </cell>
          <cell r="CD24">
            <v>0</v>
          </cell>
          <cell r="CE24">
            <v>2160</v>
          </cell>
          <cell r="CF24">
            <v>57139.199999999997</v>
          </cell>
          <cell r="CG24">
            <v>208896</v>
          </cell>
          <cell r="CH24">
            <v>0.17408000000000001</v>
          </cell>
          <cell r="CI24">
            <v>11</v>
          </cell>
          <cell r="CJ24">
            <v>0</v>
          </cell>
        </row>
        <row r="25">
          <cell r="A25">
            <v>19</v>
          </cell>
          <cell r="B25" t="str">
            <v>Bến Xe Miền Đông</v>
          </cell>
          <cell r="C25" t="str">
            <v>DSLAM</v>
          </cell>
          <cell r="D25">
            <v>7300</v>
          </cell>
          <cell r="E25" t="str">
            <v>Bến Xe Miền Đông</v>
          </cell>
          <cell r="F25">
            <v>1896</v>
          </cell>
          <cell r="G25">
            <v>96</v>
          </cell>
          <cell r="H25">
            <v>1920</v>
          </cell>
          <cell r="I25">
            <v>96</v>
          </cell>
          <cell r="K25" t="str">
            <v>36 Mbps</v>
          </cell>
          <cell r="L25" t="str">
            <v>0 Mbps</v>
          </cell>
          <cell r="M25" t="str">
            <v>MR/LM</v>
          </cell>
          <cell r="N25">
            <v>2544</v>
          </cell>
          <cell r="O25">
            <v>144</v>
          </cell>
          <cell r="Q25">
            <v>2032</v>
          </cell>
          <cell r="R25">
            <v>106</v>
          </cell>
          <cell r="T25">
            <v>696</v>
          </cell>
          <cell r="U25">
            <v>0</v>
          </cell>
          <cell r="V25">
            <v>576</v>
          </cell>
          <cell r="W25">
            <v>0</v>
          </cell>
          <cell r="X25">
            <v>576</v>
          </cell>
          <cell r="Y25">
            <v>0</v>
          </cell>
          <cell r="Z25">
            <v>1272</v>
          </cell>
          <cell r="AA25">
            <v>0</v>
          </cell>
          <cell r="AB25">
            <v>0</v>
          </cell>
          <cell r="AC25">
            <v>0</v>
          </cell>
          <cell r="AD25" t="str">
            <v>1 STM-1</v>
          </cell>
          <cell r="AE25"/>
          <cell r="AF25">
            <v>76.8</v>
          </cell>
          <cell r="AG25" t="str">
            <v>Ys</v>
          </cell>
          <cell r="AH25">
            <v>1344</v>
          </cell>
          <cell r="AI25">
            <v>96</v>
          </cell>
          <cell r="AJ25">
            <v>1440</v>
          </cell>
          <cell r="AK25">
            <v>0</v>
          </cell>
          <cell r="AL25" t="str">
            <v>1 STM-1</v>
          </cell>
          <cell r="AM25"/>
          <cell r="AN25" t="str">
            <v>Ys</v>
          </cell>
          <cell r="AO25">
            <v>155000</v>
          </cell>
          <cell r="AP25">
            <v>0</v>
          </cell>
          <cell r="AQ25">
            <v>26310.400000000009</v>
          </cell>
          <cell r="AR25">
            <v>0</v>
          </cell>
          <cell r="AS25">
            <v>4</v>
          </cell>
          <cell r="AT25">
            <v>342</v>
          </cell>
          <cell r="AU25">
            <v>96</v>
          </cell>
          <cell r="AV25">
            <v>96</v>
          </cell>
          <cell r="AW25">
            <v>96</v>
          </cell>
          <cell r="AX25">
            <v>246</v>
          </cell>
          <cell r="AY25">
            <v>0</v>
          </cell>
          <cell r="AZ25">
            <v>0</v>
          </cell>
          <cell r="BA25">
            <v>0</v>
          </cell>
          <cell r="BB25">
            <v>0</v>
          </cell>
          <cell r="BC25">
            <v>96</v>
          </cell>
          <cell r="BD25">
            <v>96</v>
          </cell>
          <cell r="BE25">
            <v>0</v>
          </cell>
          <cell r="BF25">
            <v>0</v>
          </cell>
          <cell r="BG25">
            <v>0</v>
          </cell>
          <cell r="BH25">
            <v>0</v>
          </cell>
          <cell r="BI25">
            <v>0</v>
          </cell>
          <cell r="BJ25">
            <v>0</v>
          </cell>
          <cell r="BK25">
            <v>0</v>
          </cell>
          <cell r="BL25">
            <v>0</v>
          </cell>
          <cell r="BM25">
            <v>0</v>
          </cell>
          <cell r="BN25">
            <v>0</v>
          </cell>
          <cell r="BO25">
            <v>96</v>
          </cell>
          <cell r="BP25">
            <v>96</v>
          </cell>
          <cell r="BQ25">
            <v>0</v>
          </cell>
          <cell r="BR25">
            <v>1344</v>
          </cell>
          <cell r="BS25">
            <v>0</v>
          </cell>
          <cell r="BT25">
            <v>1344</v>
          </cell>
          <cell r="BU25">
            <v>1.0997643362136685E-2</v>
          </cell>
          <cell r="BV25">
            <v>336</v>
          </cell>
          <cell r="BW25">
            <v>336</v>
          </cell>
          <cell r="BX25">
            <v>0</v>
          </cell>
          <cell r="BY25">
            <v>336</v>
          </cell>
          <cell r="BZ25">
            <v>0</v>
          </cell>
          <cell r="CA25">
            <v>0</v>
          </cell>
          <cell r="CB25">
            <v>1008</v>
          </cell>
          <cell r="CC25">
            <v>0</v>
          </cell>
          <cell r="CD25">
            <v>1008</v>
          </cell>
          <cell r="CE25">
            <v>0</v>
          </cell>
          <cell r="CF25">
            <v>7372.7999999999993</v>
          </cell>
          <cell r="CG25">
            <v>105062.39999999999</v>
          </cell>
          <cell r="CH25">
            <v>0.67782193548387093</v>
          </cell>
          <cell r="CI25">
            <v>4</v>
          </cell>
          <cell r="CJ25">
            <v>0</v>
          </cell>
        </row>
        <row r="26">
          <cell r="A26">
            <v>20</v>
          </cell>
          <cell r="B26" t="str">
            <v>Bình Hòa</v>
          </cell>
          <cell r="C26" t="str">
            <v>DSLAM</v>
          </cell>
          <cell r="D26">
            <v>7300</v>
          </cell>
          <cell r="E26" t="str">
            <v>Bến Xe Miền Đông</v>
          </cell>
          <cell r="F26">
            <v>1032</v>
          </cell>
          <cell r="G26">
            <v>48</v>
          </cell>
          <cell r="H26">
            <v>1056</v>
          </cell>
          <cell r="I26">
            <v>48</v>
          </cell>
          <cell r="K26" t="str">
            <v>0 Mbps</v>
          </cell>
          <cell r="L26" t="str">
            <v>0 Mbps</v>
          </cell>
          <cell r="M26" t="str">
            <v>MR/LM</v>
          </cell>
          <cell r="N26">
            <v>1296</v>
          </cell>
          <cell r="O26">
            <v>72</v>
          </cell>
          <cell r="Q26">
            <v>1029</v>
          </cell>
          <cell r="R26">
            <v>54</v>
          </cell>
          <cell r="T26">
            <v>288</v>
          </cell>
          <cell r="U26">
            <v>0</v>
          </cell>
          <cell r="V26">
            <v>336</v>
          </cell>
          <cell r="W26">
            <v>0</v>
          </cell>
          <cell r="X26">
            <v>336</v>
          </cell>
          <cell r="Y26">
            <v>0</v>
          </cell>
          <cell r="Z26">
            <v>624</v>
          </cell>
          <cell r="AA26">
            <v>0</v>
          </cell>
          <cell r="AB26">
            <v>0</v>
          </cell>
          <cell r="AC26">
            <v>0</v>
          </cell>
          <cell r="AD26" t="str">
            <v>1 STM-1</v>
          </cell>
          <cell r="AE26"/>
          <cell r="AF26">
            <v>76.8</v>
          </cell>
          <cell r="AG26" t="str">
            <v>Ys</v>
          </cell>
          <cell r="AH26">
            <v>720</v>
          </cell>
          <cell r="AI26">
            <v>48</v>
          </cell>
          <cell r="AJ26">
            <v>768</v>
          </cell>
          <cell r="AK26">
            <v>0</v>
          </cell>
          <cell r="AL26" t="str">
            <v>1 STM-1</v>
          </cell>
          <cell r="AM26"/>
          <cell r="AN26" t="str">
            <v>Ys</v>
          </cell>
          <cell r="AO26">
            <v>155000</v>
          </cell>
          <cell r="AP26">
            <v>0</v>
          </cell>
          <cell r="AQ26">
            <v>76076.800000000003</v>
          </cell>
          <cell r="AR26">
            <v>0</v>
          </cell>
          <cell r="AS26">
            <v>0</v>
          </cell>
          <cell r="AT26">
            <v>990</v>
          </cell>
          <cell r="AU26">
            <v>0</v>
          </cell>
          <cell r="AV26">
            <v>0</v>
          </cell>
          <cell r="AW26">
            <v>0</v>
          </cell>
          <cell r="AX26">
            <v>990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720</v>
          </cell>
          <cell r="BS26">
            <v>48</v>
          </cell>
          <cell r="BT26">
            <v>768</v>
          </cell>
          <cell r="BU26">
            <v>6.2843676355066776E-3</v>
          </cell>
          <cell r="BV26">
            <v>192</v>
          </cell>
          <cell r="BW26">
            <v>240</v>
          </cell>
          <cell r="BX26">
            <v>0</v>
          </cell>
          <cell r="BY26">
            <v>240</v>
          </cell>
          <cell r="BZ26">
            <v>0</v>
          </cell>
          <cell r="CA26">
            <v>0</v>
          </cell>
          <cell r="CB26">
            <v>480</v>
          </cell>
          <cell r="CC26">
            <v>48</v>
          </cell>
          <cell r="CD26">
            <v>528</v>
          </cell>
          <cell r="CE26">
            <v>0</v>
          </cell>
          <cell r="CF26">
            <v>0</v>
          </cell>
          <cell r="CG26">
            <v>47923.199999999997</v>
          </cell>
          <cell r="CH26">
            <v>0.30918193548387096</v>
          </cell>
          <cell r="CI26">
            <v>0</v>
          </cell>
          <cell r="CJ26">
            <v>0</v>
          </cell>
        </row>
        <row r="27">
          <cell r="A27">
            <v>21</v>
          </cell>
          <cell r="B27" t="str">
            <v>Bình Lợi</v>
          </cell>
          <cell r="C27" t="str">
            <v>DSLAM</v>
          </cell>
          <cell r="D27">
            <v>7300</v>
          </cell>
          <cell r="E27" t="str">
            <v>Bến Xe Miền Đông</v>
          </cell>
          <cell r="F27">
            <v>192</v>
          </cell>
          <cell r="G27">
            <v>24</v>
          </cell>
          <cell r="H27">
            <v>192</v>
          </cell>
          <cell r="I27">
            <v>24</v>
          </cell>
          <cell r="K27" t="str">
            <v>7 Mbps</v>
          </cell>
          <cell r="L27" t="str">
            <v>0 Mbps</v>
          </cell>
          <cell r="M27" t="str">
            <v>MR/LM</v>
          </cell>
          <cell r="N27">
            <v>240</v>
          </cell>
          <cell r="O27">
            <v>24</v>
          </cell>
          <cell r="Q27">
            <v>188</v>
          </cell>
          <cell r="R27">
            <v>9</v>
          </cell>
          <cell r="T27">
            <v>48</v>
          </cell>
          <cell r="U27">
            <v>0</v>
          </cell>
          <cell r="V27">
            <v>0</v>
          </cell>
          <cell r="W27">
            <v>0</v>
          </cell>
          <cell r="X27">
            <v>0</v>
          </cell>
          <cell r="Y27">
            <v>0</v>
          </cell>
          <cell r="Z27">
            <v>48</v>
          </cell>
          <cell r="AA27">
            <v>0</v>
          </cell>
          <cell r="AB27">
            <v>0</v>
          </cell>
          <cell r="AC27">
            <v>0</v>
          </cell>
          <cell r="AD27" t="str">
            <v>1 STM-1</v>
          </cell>
          <cell r="AE27"/>
          <cell r="AF27">
            <v>76.8</v>
          </cell>
          <cell r="AG27" t="str">
            <v>Ys</v>
          </cell>
          <cell r="AH27">
            <v>192</v>
          </cell>
          <cell r="AI27">
            <v>24</v>
          </cell>
          <cell r="AJ27">
            <v>216</v>
          </cell>
          <cell r="AK27">
            <v>0</v>
          </cell>
          <cell r="AL27" t="str">
            <v>1 STM-1</v>
          </cell>
          <cell r="AM27"/>
          <cell r="AN27" t="str">
            <v>Ys</v>
          </cell>
          <cell r="AO27">
            <v>155000</v>
          </cell>
          <cell r="AP27">
            <v>0</v>
          </cell>
          <cell r="AQ27">
            <v>120313.60000000001</v>
          </cell>
          <cell r="AR27">
            <v>0</v>
          </cell>
          <cell r="AS27">
            <v>0</v>
          </cell>
          <cell r="AT27">
            <v>1566</v>
          </cell>
          <cell r="AU27">
            <v>0</v>
          </cell>
          <cell r="AV27">
            <v>0</v>
          </cell>
          <cell r="AW27">
            <v>0</v>
          </cell>
          <cell r="AX27">
            <v>1566</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192</v>
          </cell>
          <cell r="BS27">
            <v>24</v>
          </cell>
          <cell r="BT27">
            <v>216</v>
          </cell>
          <cell r="BU27">
            <v>1.767478397486253E-3</v>
          </cell>
          <cell r="BV27">
            <v>96</v>
          </cell>
          <cell r="BW27">
            <v>0</v>
          </cell>
          <cell r="BX27">
            <v>0</v>
          </cell>
          <cell r="BY27">
            <v>0</v>
          </cell>
          <cell r="BZ27">
            <v>0</v>
          </cell>
          <cell r="CA27">
            <v>0</v>
          </cell>
          <cell r="CB27">
            <v>192</v>
          </cell>
          <cell r="CC27">
            <v>24</v>
          </cell>
          <cell r="CD27">
            <v>216</v>
          </cell>
          <cell r="CE27">
            <v>0</v>
          </cell>
          <cell r="CF27">
            <v>0</v>
          </cell>
          <cell r="CG27">
            <v>3686.3999999999996</v>
          </cell>
          <cell r="CH27">
            <v>2.3783225806451612E-2</v>
          </cell>
          <cell r="CI27">
            <v>0</v>
          </cell>
          <cell r="CJ27">
            <v>0</v>
          </cell>
        </row>
        <row r="28">
          <cell r="A28">
            <v>22</v>
          </cell>
          <cell r="B28" t="str">
            <v>Cầu Đỏ</v>
          </cell>
          <cell r="C28" t="str">
            <v>DSLAM</v>
          </cell>
          <cell r="D28">
            <v>7300</v>
          </cell>
          <cell r="E28" t="str">
            <v>Bến Xe Miền Đông</v>
          </cell>
          <cell r="F28">
            <v>384</v>
          </cell>
          <cell r="G28">
            <v>0</v>
          </cell>
          <cell r="H28">
            <v>384</v>
          </cell>
          <cell r="I28">
            <v>0</v>
          </cell>
          <cell r="K28" t="str">
            <v>23 Mbps</v>
          </cell>
          <cell r="L28" t="str">
            <v>0 Mbps</v>
          </cell>
          <cell r="M28" t="str">
            <v>MR/LM</v>
          </cell>
          <cell r="N28">
            <v>480</v>
          </cell>
          <cell r="O28">
            <v>24</v>
          </cell>
          <cell r="Q28">
            <v>374</v>
          </cell>
          <cell r="R28">
            <v>19</v>
          </cell>
          <cell r="T28">
            <v>120</v>
          </cell>
          <cell r="U28">
            <v>0</v>
          </cell>
          <cell r="V28">
            <v>192</v>
          </cell>
          <cell r="W28">
            <v>0</v>
          </cell>
          <cell r="X28">
            <v>192</v>
          </cell>
          <cell r="Y28">
            <v>0</v>
          </cell>
          <cell r="Z28">
            <v>312</v>
          </cell>
          <cell r="AA28">
            <v>0</v>
          </cell>
          <cell r="AB28">
            <v>0</v>
          </cell>
          <cell r="AC28">
            <v>0</v>
          </cell>
          <cell r="AD28" t="str">
            <v>1 STM-1</v>
          </cell>
          <cell r="AE28"/>
          <cell r="AF28">
            <v>76.8</v>
          </cell>
          <cell r="AG28" t="str">
            <v>Ys</v>
          </cell>
          <cell r="AH28">
            <v>192</v>
          </cell>
          <cell r="AI28">
            <v>0</v>
          </cell>
          <cell r="AJ28">
            <v>192</v>
          </cell>
          <cell r="AK28">
            <v>0</v>
          </cell>
          <cell r="AL28" t="str">
            <v>1 STM-1</v>
          </cell>
          <cell r="AM28"/>
          <cell r="AN28" t="str">
            <v>Ys</v>
          </cell>
          <cell r="AO28">
            <v>155000</v>
          </cell>
          <cell r="AP28">
            <v>0</v>
          </cell>
          <cell r="AQ28">
            <v>100038.39999999999</v>
          </cell>
          <cell r="AR28">
            <v>0</v>
          </cell>
          <cell r="AS28">
            <v>11</v>
          </cell>
          <cell r="AT28">
            <v>1302</v>
          </cell>
          <cell r="AU28">
            <v>264</v>
          </cell>
          <cell r="AV28">
            <v>264</v>
          </cell>
          <cell r="AW28">
            <v>0</v>
          </cell>
          <cell r="AX28">
            <v>1302</v>
          </cell>
          <cell r="AY28">
            <v>528</v>
          </cell>
          <cell r="AZ28">
            <v>528</v>
          </cell>
          <cell r="BA28">
            <v>192</v>
          </cell>
          <cell r="BB28">
            <v>192</v>
          </cell>
          <cell r="BC28">
            <v>0</v>
          </cell>
          <cell r="BD28">
            <v>192</v>
          </cell>
          <cell r="BE28">
            <v>0</v>
          </cell>
          <cell r="BF28">
            <v>0</v>
          </cell>
          <cell r="BG28">
            <v>0</v>
          </cell>
          <cell r="BH28">
            <v>0</v>
          </cell>
          <cell r="BI28">
            <v>0</v>
          </cell>
          <cell r="BJ28">
            <v>0</v>
          </cell>
          <cell r="BK28">
            <v>0</v>
          </cell>
          <cell r="BL28">
            <v>0</v>
          </cell>
          <cell r="BM28">
            <v>0</v>
          </cell>
          <cell r="BN28">
            <v>192</v>
          </cell>
          <cell r="BO28">
            <v>0</v>
          </cell>
          <cell r="BP28">
            <v>192</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14745.599999999999</v>
          </cell>
          <cell r="CG28">
            <v>38707.199999999997</v>
          </cell>
          <cell r="CH28">
            <v>0.24972387096774193</v>
          </cell>
          <cell r="CI28">
            <v>4</v>
          </cell>
          <cell r="CJ28">
            <v>7</v>
          </cell>
        </row>
        <row r="29">
          <cell r="A29">
            <v>23</v>
          </cell>
          <cell r="B29" t="str">
            <v>Thanh Đa</v>
          </cell>
          <cell r="C29" t="str">
            <v>DSLAM</v>
          </cell>
          <cell r="D29">
            <v>7300</v>
          </cell>
          <cell r="E29" t="str">
            <v>Bến Xe Miền Đông</v>
          </cell>
          <cell r="F29">
            <v>576</v>
          </cell>
          <cell r="G29">
            <v>24</v>
          </cell>
          <cell r="H29">
            <v>576</v>
          </cell>
          <cell r="I29">
            <v>24</v>
          </cell>
          <cell r="K29" t="str">
            <v>39 Mbps</v>
          </cell>
          <cell r="L29" t="str">
            <v>0 Mbps</v>
          </cell>
          <cell r="M29" t="str">
            <v>MR/LM</v>
          </cell>
          <cell r="N29">
            <v>744</v>
          </cell>
          <cell r="O29">
            <v>48</v>
          </cell>
          <cell r="Q29">
            <v>580</v>
          </cell>
          <cell r="R29">
            <v>30</v>
          </cell>
          <cell r="T29">
            <v>192</v>
          </cell>
          <cell r="U29">
            <v>0</v>
          </cell>
          <cell r="V29">
            <v>192</v>
          </cell>
          <cell r="W29">
            <v>0</v>
          </cell>
          <cell r="X29">
            <v>192</v>
          </cell>
          <cell r="Y29">
            <v>0</v>
          </cell>
          <cell r="Z29">
            <v>384</v>
          </cell>
          <cell r="AA29">
            <v>0</v>
          </cell>
          <cell r="AB29">
            <v>0</v>
          </cell>
          <cell r="AC29">
            <v>0</v>
          </cell>
          <cell r="AD29" t="str">
            <v>1 STM-1</v>
          </cell>
          <cell r="AE29"/>
          <cell r="AF29">
            <v>76.8</v>
          </cell>
          <cell r="AG29" t="str">
            <v>Ys</v>
          </cell>
          <cell r="AH29">
            <v>384</v>
          </cell>
          <cell r="AI29">
            <v>24</v>
          </cell>
          <cell r="AJ29">
            <v>408</v>
          </cell>
          <cell r="AK29">
            <v>0</v>
          </cell>
          <cell r="AL29" t="str">
            <v>1 STM-1</v>
          </cell>
          <cell r="AM29"/>
          <cell r="AN29" t="str">
            <v>Ys</v>
          </cell>
          <cell r="AO29">
            <v>155000</v>
          </cell>
          <cell r="AP29">
            <v>0</v>
          </cell>
          <cell r="AQ29">
            <v>94508.800000000003</v>
          </cell>
          <cell r="AR29">
            <v>0</v>
          </cell>
          <cell r="AS29">
            <v>0</v>
          </cell>
          <cell r="AT29">
            <v>1230</v>
          </cell>
          <cell r="AU29">
            <v>0</v>
          </cell>
          <cell r="AV29">
            <v>0</v>
          </cell>
          <cell r="AW29">
            <v>0</v>
          </cell>
          <cell r="AX29">
            <v>1230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384</v>
          </cell>
          <cell r="BS29">
            <v>24</v>
          </cell>
          <cell r="BT29">
            <v>408</v>
          </cell>
          <cell r="BU29">
            <v>3.3385703063629223E-3</v>
          </cell>
          <cell r="BV29">
            <v>144</v>
          </cell>
          <cell r="BW29">
            <v>0</v>
          </cell>
          <cell r="BX29">
            <v>0</v>
          </cell>
          <cell r="BY29">
            <v>0</v>
          </cell>
          <cell r="BZ29">
            <v>0</v>
          </cell>
          <cell r="CA29">
            <v>0</v>
          </cell>
          <cell r="CB29">
            <v>384</v>
          </cell>
          <cell r="CC29">
            <v>24</v>
          </cell>
          <cell r="CD29">
            <v>408</v>
          </cell>
          <cell r="CE29">
            <v>0</v>
          </cell>
          <cell r="CF29">
            <v>0</v>
          </cell>
          <cell r="CG29">
            <v>29491.199999999997</v>
          </cell>
          <cell r="CH29">
            <v>0.1902658064516129</v>
          </cell>
          <cell r="CI29">
            <v>0</v>
          </cell>
          <cell r="CJ29">
            <v>0</v>
          </cell>
        </row>
        <row r="30">
          <cell r="A30">
            <v>24</v>
          </cell>
          <cell r="B30" t="str">
            <v>Gia Định</v>
          </cell>
          <cell r="C30" t="str">
            <v>HUB</v>
          </cell>
          <cell r="D30">
            <v>7301</v>
          </cell>
          <cell r="E30" t="str">
            <v>Cách Mạng Tháng 8</v>
          </cell>
          <cell r="F30">
            <v>0</v>
          </cell>
          <cell r="G30">
            <v>0</v>
          </cell>
          <cell r="H30">
            <v>0</v>
          </cell>
          <cell r="I30">
            <v>0</v>
          </cell>
          <cell r="K30" t="str">
            <v>932 Mbps</v>
          </cell>
          <cell r="L30" t="str">
            <v>211 Mbps</v>
          </cell>
          <cell r="M30" t="str">
            <v>MR/LM</v>
          </cell>
          <cell r="N30">
            <v>2304</v>
          </cell>
          <cell r="O30">
            <v>96</v>
          </cell>
          <cell r="Q30">
            <v>7361</v>
          </cell>
          <cell r="R30">
            <v>387</v>
          </cell>
          <cell r="T30">
            <v>2400</v>
          </cell>
          <cell r="U30">
            <v>4560</v>
          </cell>
          <cell r="V30">
            <v>0</v>
          </cell>
          <cell r="W30">
            <v>0</v>
          </cell>
          <cell r="X30">
            <v>0</v>
          </cell>
          <cell r="Y30">
            <v>2472</v>
          </cell>
          <cell r="Z30">
            <v>2400</v>
          </cell>
          <cell r="AA30">
            <v>7032</v>
          </cell>
          <cell r="AB30">
            <v>1312</v>
          </cell>
          <cell r="AC30">
            <v>5720</v>
          </cell>
          <cell r="AD30" t="str">
            <v>1 STM-1</v>
          </cell>
          <cell r="AE30" t="str">
            <v>1 GENT</v>
          </cell>
          <cell r="AF30">
            <v>76.8</v>
          </cell>
          <cell r="AG30" t="str">
            <v>Ys</v>
          </cell>
          <cell r="AH30">
            <v>0</v>
          </cell>
          <cell r="AI30">
            <v>0</v>
          </cell>
          <cell r="AJ30">
            <v>0</v>
          </cell>
          <cell r="AK30">
            <v>6288</v>
          </cell>
          <cell r="AL30" t="str">
            <v>1 STM-1</v>
          </cell>
          <cell r="AM30" t="str">
            <v>1 GENT</v>
          </cell>
          <cell r="AN30" t="str">
            <v>Ys</v>
          </cell>
          <cell r="AO30">
            <v>155000</v>
          </cell>
          <cell r="AP30">
            <v>1200000</v>
          </cell>
          <cell r="AQ30">
            <v>7738.4000000000087</v>
          </cell>
          <cell r="AR30">
            <v>400704</v>
          </cell>
          <cell r="AS30">
            <v>0</v>
          </cell>
          <cell r="AT30">
            <v>0</v>
          </cell>
          <cell r="AU30">
            <v>0</v>
          </cell>
          <cell r="AV30">
            <v>0</v>
          </cell>
          <cell r="AW30">
            <v>0</v>
          </cell>
          <cell r="AX30">
            <v>0</v>
          </cell>
          <cell r="AY30">
            <v>0</v>
          </cell>
          <cell r="AZ30">
            <v>0</v>
          </cell>
          <cell r="BA30">
            <v>0</v>
          </cell>
          <cell r="BB30">
            <v>0</v>
          </cell>
          <cell r="BC30">
            <v>0</v>
          </cell>
          <cell r="BD30">
            <v>0</v>
          </cell>
          <cell r="BE30">
            <v>390</v>
          </cell>
          <cell r="BF30">
            <v>4827.5</v>
          </cell>
          <cell r="BG30">
            <v>0</v>
          </cell>
          <cell r="BH30">
            <v>0</v>
          </cell>
          <cell r="BI30">
            <v>0</v>
          </cell>
          <cell r="BJ30">
            <v>4827.5</v>
          </cell>
          <cell r="BK30">
            <v>0</v>
          </cell>
          <cell r="BL30">
            <v>0</v>
          </cell>
          <cell r="BM30">
            <v>0</v>
          </cell>
          <cell r="BN30">
            <v>0</v>
          </cell>
          <cell r="BO30">
            <v>0</v>
          </cell>
          <cell r="BP30">
            <v>0</v>
          </cell>
          <cell r="BQ30">
            <v>390</v>
          </cell>
          <cell r="BR30">
            <v>0</v>
          </cell>
          <cell r="BS30">
            <v>0</v>
          </cell>
          <cell r="BT30">
            <v>0</v>
          </cell>
          <cell r="BU30">
            <v>0</v>
          </cell>
          <cell r="BV30">
            <v>0</v>
          </cell>
          <cell r="BW30">
            <v>0</v>
          </cell>
          <cell r="BX30">
            <v>0</v>
          </cell>
          <cell r="BY30">
            <v>0</v>
          </cell>
          <cell r="BZ30">
            <v>1440</v>
          </cell>
          <cell r="CA30">
            <v>0</v>
          </cell>
          <cell r="CB30">
            <v>0</v>
          </cell>
          <cell r="CC30">
            <v>0</v>
          </cell>
          <cell r="CD30">
            <v>0</v>
          </cell>
          <cell r="CE30">
            <v>4458</v>
          </cell>
          <cell r="CF30">
            <v>29952</v>
          </cell>
          <cell r="CG30">
            <v>469248</v>
          </cell>
          <cell r="CH30">
            <v>0.39104</v>
          </cell>
          <cell r="CI30">
            <v>0</v>
          </cell>
          <cell r="CJ30">
            <v>0</v>
          </cell>
        </row>
        <row r="31">
          <cell r="A31">
            <v>25</v>
          </cell>
          <cell r="B31" t="str">
            <v>Cách Mạng Tháng 8</v>
          </cell>
          <cell r="C31" t="str">
            <v>DSLAM</v>
          </cell>
          <cell r="D31">
            <v>7300</v>
          </cell>
          <cell r="E31" t="str">
            <v>Cách Mạng Tháng 8</v>
          </cell>
          <cell r="F31">
            <v>768</v>
          </cell>
          <cell r="G31">
            <v>48</v>
          </cell>
          <cell r="H31">
            <v>768</v>
          </cell>
          <cell r="I31">
            <v>48</v>
          </cell>
          <cell r="K31" t="str">
            <v>0 Mbps</v>
          </cell>
          <cell r="L31" t="str">
            <v>0 Mbps</v>
          </cell>
          <cell r="M31" t="str">
            <v>MR/LM</v>
          </cell>
          <cell r="N31">
            <v>984</v>
          </cell>
          <cell r="O31">
            <v>72</v>
          </cell>
          <cell r="Q31">
            <v>773</v>
          </cell>
          <cell r="R31">
            <v>40</v>
          </cell>
          <cell r="T31">
            <v>240</v>
          </cell>
          <cell r="U31">
            <v>0</v>
          </cell>
          <cell r="V31">
            <v>240</v>
          </cell>
          <cell r="W31">
            <v>0</v>
          </cell>
          <cell r="X31">
            <v>240</v>
          </cell>
          <cell r="Y31">
            <v>0</v>
          </cell>
          <cell r="Z31">
            <v>480</v>
          </cell>
          <cell r="AA31">
            <v>0</v>
          </cell>
          <cell r="AB31">
            <v>0</v>
          </cell>
          <cell r="AC31">
            <v>0</v>
          </cell>
          <cell r="AD31" t="str">
            <v>1 STM-1</v>
          </cell>
          <cell r="AE31"/>
          <cell r="AF31">
            <v>76.8</v>
          </cell>
          <cell r="AG31" t="str">
            <v>Ys</v>
          </cell>
          <cell r="AH31">
            <v>528</v>
          </cell>
          <cell r="AI31">
            <v>48</v>
          </cell>
          <cell r="AJ31">
            <v>576</v>
          </cell>
          <cell r="AK31">
            <v>0</v>
          </cell>
          <cell r="AL31" t="str">
            <v>1 STM-1</v>
          </cell>
          <cell r="AM31"/>
          <cell r="AN31" t="str">
            <v>Ys</v>
          </cell>
          <cell r="AO31">
            <v>155000</v>
          </cell>
          <cell r="AP31">
            <v>0</v>
          </cell>
          <cell r="AQ31">
            <v>87136</v>
          </cell>
          <cell r="AR31">
            <v>0</v>
          </cell>
          <cell r="AS31">
            <v>0</v>
          </cell>
          <cell r="AT31">
            <v>1134</v>
          </cell>
          <cell r="AU31">
            <v>0</v>
          </cell>
          <cell r="AV31">
            <v>0</v>
          </cell>
          <cell r="AW31">
            <v>0</v>
          </cell>
          <cell r="AX31">
            <v>1134</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528</v>
          </cell>
          <cell r="BS31">
            <v>48</v>
          </cell>
          <cell r="BT31">
            <v>576</v>
          </cell>
          <cell r="BU31">
            <v>4.7132757266300082E-3</v>
          </cell>
          <cell r="BV31">
            <v>144</v>
          </cell>
          <cell r="BW31">
            <v>0</v>
          </cell>
          <cell r="BX31">
            <v>0</v>
          </cell>
          <cell r="BY31">
            <v>0</v>
          </cell>
          <cell r="BZ31">
            <v>0</v>
          </cell>
          <cell r="CA31">
            <v>0</v>
          </cell>
          <cell r="CB31">
            <v>528</v>
          </cell>
          <cell r="CC31">
            <v>48</v>
          </cell>
          <cell r="CD31">
            <v>576</v>
          </cell>
          <cell r="CE31">
            <v>0</v>
          </cell>
          <cell r="CF31">
            <v>0</v>
          </cell>
          <cell r="CG31">
            <v>36864</v>
          </cell>
          <cell r="CH31">
            <v>0.23783225806451613</v>
          </cell>
          <cell r="CI31">
            <v>0</v>
          </cell>
          <cell r="CJ31">
            <v>0</v>
          </cell>
        </row>
        <row r="32">
          <cell r="A32">
            <v>26</v>
          </cell>
          <cell r="B32" t="str">
            <v>Đặng Văn Ngữ</v>
          </cell>
          <cell r="C32" t="str">
            <v>DSLAM</v>
          </cell>
          <cell r="D32">
            <v>7300</v>
          </cell>
          <cell r="E32" t="str">
            <v>Cách Mạng Tháng 8</v>
          </cell>
          <cell r="F32">
            <v>2424</v>
          </cell>
          <cell r="G32">
            <v>144</v>
          </cell>
          <cell r="H32">
            <v>2448</v>
          </cell>
          <cell r="I32">
            <v>144</v>
          </cell>
          <cell r="K32" t="str">
            <v>68 Mbps</v>
          </cell>
          <cell r="L32" t="str">
            <v>0 Mbps</v>
          </cell>
          <cell r="M32" t="str">
            <v>MR/LM</v>
          </cell>
          <cell r="N32">
            <v>3048</v>
          </cell>
          <cell r="O32">
            <v>168</v>
          </cell>
          <cell r="Q32">
            <v>2432</v>
          </cell>
          <cell r="R32">
            <v>127</v>
          </cell>
          <cell r="T32">
            <v>648</v>
          </cell>
          <cell r="U32">
            <v>0</v>
          </cell>
          <cell r="V32">
            <v>720</v>
          </cell>
          <cell r="W32">
            <v>0</v>
          </cell>
          <cell r="X32">
            <v>720</v>
          </cell>
          <cell r="Y32">
            <v>0</v>
          </cell>
          <cell r="Z32">
            <v>1368</v>
          </cell>
          <cell r="AA32">
            <v>0</v>
          </cell>
          <cell r="AB32">
            <v>0</v>
          </cell>
          <cell r="AC32">
            <v>0</v>
          </cell>
          <cell r="AD32" t="str">
            <v>1 STM-1</v>
          </cell>
          <cell r="AE32"/>
          <cell r="AF32">
            <v>76.8</v>
          </cell>
          <cell r="AG32" t="str">
            <v>Ys</v>
          </cell>
          <cell r="AH32">
            <v>1728</v>
          </cell>
          <cell r="AI32">
            <v>144</v>
          </cell>
          <cell r="AJ32">
            <v>1872</v>
          </cell>
          <cell r="AK32">
            <v>0</v>
          </cell>
          <cell r="AL32" t="str">
            <v>1 STM-1</v>
          </cell>
          <cell r="AM32"/>
          <cell r="AN32" t="str">
            <v>Ys</v>
          </cell>
          <cell r="AO32">
            <v>155000</v>
          </cell>
          <cell r="AP32">
            <v>0</v>
          </cell>
          <cell r="AQ32">
            <v>18937.600000000006</v>
          </cell>
          <cell r="AR32">
            <v>0</v>
          </cell>
          <cell r="AS32">
            <v>3</v>
          </cell>
          <cell r="AT32">
            <v>246</v>
          </cell>
          <cell r="AU32">
            <v>72</v>
          </cell>
          <cell r="AV32">
            <v>72</v>
          </cell>
          <cell r="AW32">
            <v>72</v>
          </cell>
          <cell r="AX32">
            <v>174</v>
          </cell>
          <cell r="AY32">
            <v>0</v>
          </cell>
          <cell r="AZ32">
            <v>0</v>
          </cell>
          <cell r="BA32">
            <v>0</v>
          </cell>
          <cell r="BB32">
            <v>0</v>
          </cell>
          <cell r="BC32">
            <v>72</v>
          </cell>
          <cell r="BD32">
            <v>72</v>
          </cell>
          <cell r="BE32">
            <v>0</v>
          </cell>
          <cell r="BF32">
            <v>0</v>
          </cell>
          <cell r="BG32">
            <v>0</v>
          </cell>
          <cell r="BH32">
            <v>0</v>
          </cell>
          <cell r="BI32">
            <v>0</v>
          </cell>
          <cell r="BJ32">
            <v>0</v>
          </cell>
          <cell r="BK32">
            <v>0</v>
          </cell>
          <cell r="BL32">
            <v>0</v>
          </cell>
          <cell r="BM32">
            <v>0</v>
          </cell>
          <cell r="BN32">
            <v>0</v>
          </cell>
          <cell r="BO32">
            <v>72</v>
          </cell>
          <cell r="BP32">
            <v>72</v>
          </cell>
          <cell r="BQ32">
            <v>0</v>
          </cell>
          <cell r="BR32">
            <v>1728</v>
          </cell>
          <cell r="BS32">
            <v>72</v>
          </cell>
          <cell r="BT32">
            <v>1800</v>
          </cell>
          <cell r="BU32">
            <v>1.4728986645718775E-2</v>
          </cell>
          <cell r="BV32">
            <v>480</v>
          </cell>
          <cell r="BW32">
            <v>480</v>
          </cell>
          <cell r="BX32">
            <v>0</v>
          </cell>
          <cell r="BY32">
            <v>480</v>
          </cell>
          <cell r="BZ32">
            <v>0</v>
          </cell>
          <cell r="CA32">
            <v>0</v>
          </cell>
          <cell r="CB32">
            <v>1248</v>
          </cell>
          <cell r="CC32">
            <v>72</v>
          </cell>
          <cell r="CD32">
            <v>1320</v>
          </cell>
          <cell r="CE32">
            <v>0</v>
          </cell>
          <cell r="CF32">
            <v>5529.5999999999995</v>
          </cell>
          <cell r="CG32">
            <v>110592</v>
          </cell>
          <cell r="CH32">
            <v>0.7134967741935484</v>
          </cell>
          <cell r="CI32">
            <v>3</v>
          </cell>
          <cell r="CJ32">
            <v>0</v>
          </cell>
        </row>
        <row r="33">
          <cell r="A33">
            <v>27</v>
          </cell>
          <cell r="B33" t="str">
            <v>Phú Nhuận</v>
          </cell>
          <cell r="C33" t="str">
            <v>DSLAM</v>
          </cell>
          <cell r="D33">
            <v>7300</v>
          </cell>
          <cell r="E33" t="str">
            <v>Cách Mạng Tháng 8</v>
          </cell>
          <cell r="F33">
            <v>2136</v>
          </cell>
          <cell r="G33">
            <v>120</v>
          </cell>
          <cell r="H33">
            <v>2160</v>
          </cell>
          <cell r="I33">
            <v>120</v>
          </cell>
          <cell r="K33" t="str">
            <v>44 Mbps</v>
          </cell>
          <cell r="L33" t="str">
            <v>0 Mbps</v>
          </cell>
          <cell r="M33" t="str">
            <v>MR/LM</v>
          </cell>
          <cell r="N33">
            <v>2688</v>
          </cell>
          <cell r="O33">
            <v>144</v>
          </cell>
          <cell r="Q33">
            <v>2136</v>
          </cell>
          <cell r="R33">
            <v>112</v>
          </cell>
          <cell r="T33">
            <v>576</v>
          </cell>
          <cell r="U33">
            <v>0</v>
          </cell>
          <cell r="V33">
            <v>648</v>
          </cell>
          <cell r="W33">
            <v>0</v>
          </cell>
          <cell r="X33">
            <v>648</v>
          </cell>
          <cell r="Y33">
            <v>0</v>
          </cell>
          <cell r="Z33">
            <v>1224</v>
          </cell>
          <cell r="AA33">
            <v>0</v>
          </cell>
          <cell r="AB33">
            <v>0</v>
          </cell>
          <cell r="AC33">
            <v>0</v>
          </cell>
          <cell r="AD33" t="str">
            <v>1 STM-1</v>
          </cell>
          <cell r="AE33"/>
          <cell r="AF33">
            <v>76.8</v>
          </cell>
          <cell r="AG33" t="str">
            <v>Ys</v>
          </cell>
          <cell r="AH33">
            <v>1512</v>
          </cell>
          <cell r="AI33">
            <v>120</v>
          </cell>
          <cell r="AJ33">
            <v>1632</v>
          </cell>
          <cell r="AK33">
            <v>0</v>
          </cell>
          <cell r="AL33" t="str">
            <v>1 STM-1</v>
          </cell>
          <cell r="AM33"/>
          <cell r="AN33" t="str">
            <v>Ys</v>
          </cell>
          <cell r="AO33">
            <v>155000</v>
          </cell>
          <cell r="AP33">
            <v>0</v>
          </cell>
          <cell r="AQ33">
            <v>29996.800000000003</v>
          </cell>
          <cell r="AR33">
            <v>0</v>
          </cell>
          <cell r="AS33">
            <v>8</v>
          </cell>
          <cell r="AT33">
            <v>390</v>
          </cell>
          <cell r="AU33">
            <v>192</v>
          </cell>
          <cell r="AV33">
            <v>192</v>
          </cell>
          <cell r="AW33">
            <v>120</v>
          </cell>
          <cell r="AX33">
            <v>270</v>
          </cell>
          <cell r="AY33">
            <v>144</v>
          </cell>
          <cell r="AZ33">
            <v>144</v>
          </cell>
          <cell r="BA33">
            <v>144</v>
          </cell>
          <cell r="BB33">
            <v>144</v>
          </cell>
          <cell r="BC33">
            <v>120</v>
          </cell>
          <cell r="BD33">
            <v>264</v>
          </cell>
          <cell r="BE33">
            <v>0</v>
          </cell>
          <cell r="BF33">
            <v>0</v>
          </cell>
          <cell r="BG33">
            <v>0</v>
          </cell>
          <cell r="BH33">
            <v>0</v>
          </cell>
          <cell r="BI33">
            <v>0</v>
          </cell>
          <cell r="BJ33">
            <v>0</v>
          </cell>
          <cell r="BK33">
            <v>0</v>
          </cell>
          <cell r="BL33">
            <v>0</v>
          </cell>
          <cell r="BM33">
            <v>0</v>
          </cell>
          <cell r="BN33">
            <v>144</v>
          </cell>
          <cell r="BO33">
            <v>120</v>
          </cell>
          <cell r="BP33">
            <v>264</v>
          </cell>
          <cell r="BQ33">
            <v>0</v>
          </cell>
          <cell r="BR33">
            <v>1368</v>
          </cell>
          <cell r="BS33">
            <v>0</v>
          </cell>
          <cell r="BT33">
            <v>1368</v>
          </cell>
          <cell r="BU33">
            <v>1.1194029850746268E-2</v>
          </cell>
          <cell r="BV33">
            <v>384</v>
          </cell>
          <cell r="BW33">
            <v>384</v>
          </cell>
          <cell r="BX33">
            <v>0</v>
          </cell>
          <cell r="BY33">
            <v>384</v>
          </cell>
          <cell r="BZ33">
            <v>0</v>
          </cell>
          <cell r="CA33">
            <v>0</v>
          </cell>
          <cell r="CB33">
            <v>984</v>
          </cell>
          <cell r="CC33">
            <v>0</v>
          </cell>
          <cell r="CD33">
            <v>984</v>
          </cell>
          <cell r="CE33">
            <v>0</v>
          </cell>
          <cell r="CF33">
            <v>20275.2</v>
          </cell>
          <cell r="CG33">
            <v>114278.39999999999</v>
          </cell>
          <cell r="CH33">
            <v>0.73727999999999994</v>
          </cell>
          <cell r="CI33">
            <v>8</v>
          </cell>
          <cell r="CJ33">
            <v>0</v>
          </cell>
        </row>
        <row r="34">
          <cell r="A34">
            <v>28</v>
          </cell>
          <cell r="B34" t="str">
            <v>Tân Sơn Nhất</v>
          </cell>
          <cell r="C34" t="str">
            <v>DSLAM</v>
          </cell>
          <cell r="D34">
            <v>7300</v>
          </cell>
          <cell r="E34" t="str">
            <v>Cách Mạng Tháng 8</v>
          </cell>
          <cell r="F34">
            <v>2904</v>
          </cell>
          <cell r="G34">
            <v>144</v>
          </cell>
          <cell r="H34">
            <v>2928</v>
          </cell>
          <cell r="I34">
            <v>144</v>
          </cell>
          <cell r="K34" t="str">
            <v>100 Mbps</v>
          </cell>
          <cell r="L34" t="str">
            <v>0 Mbps</v>
          </cell>
          <cell r="M34" t="str">
            <v>MR/LM</v>
          </cell>
          <cell r="N34">
            <v>3552</v>
          </cell>
          <cell r="O34">
            <v>192</v>
          </cell>
          <cell r="Q34">
            <v>2831</v>
          </cell>
          <cell r="R34">
            <v>148</v>
          </cell>
          <cell r="T34">
            <v>696</v>
          </cell>
          <cell r="U34">
            <v>0</v>
          </cell>
          <cell r="V34">
            <v>864</v>
          </cell>
          <cell r="W34">
            <v>0</v>
          </cell>
          <cell r="X34">
            <v>864</v>
          </cell>
          <cell r="Y34">
            <v>0</v>
          </cell>
          <cell r="Z34">
            <v>1560</v>
          </cell>
          <cell r="AA34">
            <v>0</v>
          </cell>
          <cell r="AB34">
            <v>0</v>
          </cell>
          <cell r="AC34">
            <v>0</v>
          </cell>
          <cell r="AD34" t="str">
            <v>1 STM-1</v>
          </cell>
          <cell r="AE34"/>
          <cell r="AF34">
            <v>76.8</v>
          </cell>
          <cell r="AG34" t="str">
            <v>Ys</v>
          </cell>
          <cell r="AH34">
            <v>2064</v>
          </cell>
          <cell r="AI34">
            <v>144</v>
          </cell>
          <cell r="AJ34">
            <v>2208</v>
          </cell>
          <cell r="AK34">
            <v>0</v>
          </cell>
          <cell r="AL34" t="str">
            <v>1 STM-1</v>
          </cell>
          <cell r="AM34"/>
          <cell r="AN34" t="str">
            <v>Ys</v>
          </cell>
          <cell r="AO34">
            <v>155000</v>
          </cell>
          <cell r="AP34">
            <v>0</v>
          </cell>
          <cell r="AQ34">
            <v>4192</v>
          </cell>
          <cell r="AR34">
            <v>0</v>
          </cell>
          <cell r="AS34">
            <v>15</v>
          </cell>
          <cell r="AT34">
            <v>54</v>
          </cell>
          <cell r="AU34">
            <v>360</v>
          </cell>
          <cell r="AV34">
            <v>54</v>
          </cell>
          <cell r="AW34">
            <v>54</v>
          </cell>
          <cell r="AX34">
            <v>0</v>
          </cell>
          <cell r="AY34">
            <v>612</v>
          </cell>
          <cell r="AZ34">
            <v>0</v>
          </cell>
          <cell r="BA34">
            <v>0</v>
          </cell>
          <cell r="BB34">
            <v>0</v>
          </cell>
          <cell r="BC34">
            <v>54</v>
          </cell>
          <cell r="BD34">
            <v>54</v>
          </cell>
          <cell r="BE34">
            <v>0</v>
          </cell>
          <cell r="BF34">
            <v>0</v>
          </cell>
          <cell r="BG34">
            <v>0</v>
          </cell>
          <cell r="BH34">
            <v>0</v>
          </cell>
          <cell r="BI34">
            <v>0</v>
          </cell>
          <cell r="BJ34">
            <v>0</v>
          </cell>
          <cell r="BK34">
            <v>0</v>
          </cell>
          <cell r="BL34">
            <v>0</v>
          </cell>
          <cell r="BM34">
            <v>0</v>
          </cell>
          <cell r="BN34">
            <v>0</v>
          </cell>
          <cell r="BO34">
            <v>54</v>
          </cell>
          <cell r="BP34">
            <v>54</v>
          </cell>
          <cell r="BQ34">
            <v>0</v>
          </cell>
          <cell r="BR34">
            <v>2064</v>
          </cell>
          <cell r="BS34">
            <v>90</v>
          </cell>
          <cell r="BT34">
            <v>2154</v>
          </cell>
          <cell r="BU34">
            <v>1.7625687352710133E-2</v>
          </cell>
          <cell r="BV34">
            <v>576</v>
          </cell>
          <cell r="BW34">
            <v>576</v>
          </cell>
          <cell r="BX34">
            <v>0</v>
          </cell>
          <cell r="BY34">
            <v>576</v>
          </cell>
          <cell r="BZ34">
            <v>0</v>
          </cell>
          <cell r="CA34">
            <v>0</v>
          </cell>
          <cell r="CB34">
            <v>1488</v>
          </cell>
          <cell r="CC34">
            <v>90</v>
          </cell>
          <cell r="CD34">
            <v>1578</v>
          </cell>
          <cell r="CE34">
            <v>0</v>
          </cell>
          <cell r="CF34">
            <v>4147.2</v>
          </cell>
          <cell r="CG34">
            <v>123955.2</v>
          </cell>
          <cell r="CH34">
            <v>0.79971096774193551</v>
          </cell>
          <cell r="CI34">
            <v>2.25</v>
          </cell>
          <cell r="CJ34">
            <v>12.75</v>
          </cell>
        </row>
        <row r="35">
          <cell r="A35">
            <v>29</v>
          </cell>
          <cell r="B35" t="str">
            <v>Hai Bà Trưng 1</v>
          </cell>
          <cell r="C35" t="str">
            <v>HUB</v>
          </cell>
          <cell r="D35">
            <v>7301</v>
          </cell>
          <cell r="E35" t="str">
            <v>Cần Giờ</v>
          </cell>
          <cell r="F35">
            <v>0</v>
          </cell>
          <cell r="G35">
            <v>0</v>
          </cell>
          <cell r="H35">
            <v>0</v>
          </cell>
          <cell r="I35">
            <v>0</v>
          </cell>
          <cell r="K35" t="str">
            <v>623 Mbps</v>
          </cell>
          <cell r="L35" t="str">
            <v>144 Mbps</v>
          </cell>
          <cell r="M35" t="str">
            <v>MR/LM</v>
          </cell>
          <cell r="N35">
            <v>1896</v>
          </cell>
          <cell r="O35">
            <v>96</v>
          </cell>
          <cell r="Q35">
            <v>4724</v>
          </cell>
          <cell r="R35">
            <v>248</v>
          </cell>
          <cell r="T35">
            <v>1992</v>
          </cell>
          <cell r="U35">
            <v>3240</v>
          </cell>
          <cell r="V35">
            <v>0</v>
          </cell>
          <cell r="W35">
            <v>0</v>
          </cell>
          <cell r="X35">
            <v>0</v>
          </cell>
          <cell r="Y35">
            <v>1056</v>
          </cell>
          <cell r="Z35">
            <v>1992</v>
          </cell>
          <cell r="AA35">
            <v>4296</v>
          </cell>
          <cell r="AB35">
            <v>4296</v>
          </cell>
          <cell r="AC35">
            <v>0</v>
          </cell>
          <cell r="AD35" t="str">
            <v>1 STM-4</v>
          </cell>
          <cell r="AE35"/>
          <cell r="AF35">
            <v>108</v>
          </cell>
          <cell r="AG35" t="str">
            <v>No</v>
          </cell>
          <cell r="AH35">
            <v>0</v>
          </cell>
          <cell r="AI35">
            <v>0</v>
          </cell>
          <cell r="AJ35">
            <v>0</v>
          </cell>
          <cell r="AK35">
            <v>2664</v>
          </cell>
          <cell r="AL35" t="str">
            <v>1 STM-4</v>
          </cell>
          <cell r="AM35"/>
          <cell r="AN35" t="str">
            <v>No</v>
          </cell>
          <cell r="AO35">
            <v>622000</v>
          </cell>
          <cell r="AP35">
            <v>0</v>
          </cell>
          <cell r="AQ35">
            <v>0</v>
          </cell>
          <cell r="AR35">
            <v>0</v>
          </cell>
          <cell r="AS35">
            <v>10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240</v>
          </cell>
          <cell r="BH35">
            <v>0</v>
          </cell>
          <cell r="BI35">
            <v>0</v>
          </cell>
          <cell r="BJ35">
            <v>0</v>
          </cell>
          <cell r="BK35">
            <v>480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672</v>
          </cell>
          <cell r="CA35">
            <v>0</v>
          </cell>
          <cell r="CB35">
            <v>0</v>
          </cell>
          <cell r="CC35">
            <v>0</v>
          </cell>
          <cell r="CD35">
            <v>0</v>
          </cell>
          <cell r="CE35">
            <v>1992</v>
          </cell>
          <cell r="CF35">
            <v>0</v>
          </cell>
          <cell r="CG35">
            <v>463968</v>
          </cell>
          <cell r="CH35">
            <v>0.74592926045016072</v>
          </cell>
          <cell r="CI35">
            <v>0</v>
          </cell>
          <cell r="CJ35">
            <v>10</v>
          </cell>
        </row>
        <row r="36">
          <cell r="A36">
            <v>30</v>
          </cell>
          <cell r="B36" t="str">
            <v>Cần Giờ</v>
          </cell>
          <cell r="C36" t="str">
            <v>DSLAM</v>
          </cell>
          <cell r="D36">
            <v>7300</v>
          </cell>
          <cell r="E36" t="str">
            <v>Cần Giờ</v>
          </cell>
          <cell r="F36">
            <v>144</v>
          </cell>
          <cell r="G36">
            <v>0</v>
          </cell>
          <cell r="H36">
            <v>144</v>
          </cell>
          <cell r="I36">
            <v>0</v>
          </cell>
          <cell r="K36" t="str">
            <v>3 Mbps</v>
          </cell>
          <cell r="L36" t="str">
            <v>0 Mbps</v>
          </cell>
          <cell r="M36" t="str">
            <v>MR/LM</v>
          </cell>
          <cell r="N36">
            <v>168</v>
          </cell>
          <cell r="O36">
            <v>24</v>
          </cell>
          <cell r="Q36">
            <v>127</v>
          </cell>
          <cell r="R36">
            <v>6</v>
          </cell>
          <cell r="T36">
            <v>48</v>
          </cell>
          <cell r="U36">
            <v>0</v>
          </cell>
          <cell r="V36">
            <v>48</v>
          </cell>
          <cell r="W36">
            <v>0</v>
          </cell>
          <cell r="X36">
            <v>48</v>
          </cell>
          <cell r="Y36">
            <v>0</v>
          </cell>
          <cell r="Z36">
            <v>96</v>
          </cell>
          <cell r="AA36">
            <v>0</v>
          </cell>
          <cell r="AB36">
            <v>0</v>
          </cell>
          <cell r="AC36">
            <v>0</v>
          </cell>
          <cell r="AD36" t="str">
            <v>4 E1</v>
          </cell>
          <cell r="AE36"/>
          <cell r="AF36">
            <v>76.8</v>
          </cell>
          <cell r="AG36" t="str">
            <v>No</v>
          </cell>
          <cell r="AH36">
            <v>96</v>
          </cell>
          <cell r="AI36">
            <v>0</v>
          </cell>
          <cell r="AJ36">
            <v>96</v>
          </cell>
          <cell r="AK36">
            <v>0</v>
          </cell>
          <cell r="AL36" t="str">
            <v>4 E1</v>
          </cell>
          <cell r="AM36"/>
          <cell r="AN36" t="str">
            <v>No</v>
          </cell>
          <cell r="AO36">
            <v>8000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96</v>
          </cell>
          <cell r="BS36">
            <v>0</v>
          </cell>
          <cell r="BT36">
            <v>96</v>
          </cell>
          <cell r="BU36">
            <v>7.855459544383347E-4</v>
          </cell>
          <cell r="BV36">
            <v>48</v>
          </cell>
          <cell r="BW36">
            <v>0</v>
          </cell>
          <cell r="BX36">
            <v>0</v>
          </cell>
          <cell r="BY36">
            <v>0</v>
          </cell>
          <cell r="BZ36">
            <v>0</v>
          </cell>
          <cell r="CA36">
            <v>0</v>
          </cell>
          <cell r="CB36">
            <v>96</v>
          </cell>
          <cell r="CC36">
            <v>0</v>
          </cell>
          <cell r="CD36">
            <v>96</v>
          </cell>
          <cell r="CE36">
            <v>0</v>
          </cell>
          <cell r="CF36">
            <v>0</v>
          </cell>
          <cell r="CG36">
            <v>7372.7999999999993</v>
          </cell>
          <cell r="CH36">
            <v>0.92159999999999986</v>
          </cell>
          <cell r="CI36">
            <v>0</v>
          </cell>
          <cell r="CJ36">
            <v>0</v>
          </cell>
        </row>
        <row r="37">
          <cell r="A37">
            <v>31</v>
          </cell>
          <cell r="B37" t="str">
            <v>Nguyễn Bỉnh Khiêm</v>
          </cell>
          <cell r="C37" t="str">
            <v>DSLAM</v>
          </cell>
          <cell r="D37">
            <v>7300</v>
          </cell>
          <cell r="E37" t="str">
            <v>Cần Giờ</v>
          </cell>
          <cell r="F37">
            <v>2208</v>
          </cell>
          <cell r="G37">
            <v>120</v>
          </cell>
          <cell r="H37">
            <v>2208</v>
          </cell>
          <cell r="I37">
            <v>120</v>
          </cell>
          <cell r="K37" t="str">
            <v>142 Mbps</v>
          </cell>
          <cell r="L37" t="str">
            <v>0 Mbps</v>
          </cell>
          <cell r="M37" t="str">
            <v>MR/LM</v>
          </cell>
          <cell r="N37">
            <v>2976</v>
          </cell>
          <cell r="O37">
            <v>168</v>
          </cell>
          <cell r="Q37">
            <v>2380</v>
          </cell>
          <cell r="R37">
            <v>125</v>
          </cell>
          <cell r="T37">
            <v>816</v>
          </cell>
          <cell r="U37">
            <v>0</v>
          </cell>
          <cell r="V37">
            <v>624</v>
          </cell>
          <cell r="W37">
            <v>0</v>
          </cell>
          <cell r="X37">
            <v>624</v>
          </cell>
          <cell r="Y37">
            <v>0</v>
          </cell>
          <cell r="Z37">
            <v>1440</v>
          </cell>
          <cell r="AA37">
            <v>0</v>
          </cell>
          <cell r="AB37">
            <v>0</v>
          </cell>
          <cell r="AC37">
            <v>0</v>
          </cell>
          <cell r="AD37" t="str">
            <v>1 STM-1</v>
          </cell>
          <cell r="AE37"/>
          <cell r="AF37">
            <v>108</v>
          </cell>
          <cell r="AG37" t="str">
            <v>No</v>
          </cell>
          <cell r="AH37">
            <v>1584</v>
          </cell>
          <cell r="AI37">
            <v>120</v>
          </cell>
          <cell r="AJ37">
            <v>1704</v>
          </cell>
          <cell r="AK37">
            <v>0</v>
          </cell>
          <cell r="AL37" t="str">
            <v>1 STM-1</v>
          </cell>
          <cell r="AM37"/>
          <cell r="AN37" t="str">
            <v>No</v>
          </cell>
          <cell r="AO37">
            <v>155000</v>
          </cell>
          <cell r="AP37">
            <v>0</v>
          </cell>
          <cell r="AQ37">
            <v>0</v>
          </cell>
          <cell r="AR37">
            <v>0</v>
          </cell>
          <cell r="AS37">
            <v>3</v>
          </cell>
          <cell r="AT37">
            <v>0</v>
          </cell>
          <cell r="AU37">
            <v>72</v>
          </cell>
          <cell r="AV37">
            <v>0</v>
          </cell>
          <cell r="AW37">
            <v>0</v>
          </cell>
          <cell r="AX37">
            <v>0</v>
          </cell>
          <cell r="AY37">
            <v>144</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1584</v>
          </cell>
          <cell r="BS37">
            <v>120</v>
          </cell>
          <cell r="BT37">
            <v>1704</v>
          </cell>
          <cell r="BU37">
            <v>1.3943440691280441E-2</v>
          </cell>
          <cell r="BV37">
            <v>432</v>
          </cell>
          <cell r="BW37">
            <v>432</v>
          </cell>
          <cell r="BX37">
            <v>0</v>
          </cell>
          <cell r="BY37">
            <v>432</v>
          </cell>
          <cell r="BZ37">
            <v>0</v>
          </cell>
          <cell r="CA37">
            <v>0</v>
          </cell>
          <cell r="CB37">
            <v>1152</v>
          </cell>
          <cell r="CC37">
            <v>120</v>
          </cell>
          <cell r="CD37">
            <v>1272</v>
          </cell>
          <cell r="CE37">
            <v>0</v>
          </cell>
          <cell r="CF37">
            <v>0</v>
          </cell>
          <cell r="CG37">
            <v>155520</v>
          </cell>
          <cell r="CH37">
            <v>1.0033548387096773</v>
          </cell>
          <cell r="CI37">
            <v>0</v>
          </cell>
          <cell r="CJ37">
            <v>3</v>
          </cell>
        </row>
        <row r="38">
          <cell r="A38">
            <v>32</v>
          </cell>
          <cell r="B38" t="str">
            <v>Sài Gòn Tower</v>
          </cell>
          <cell r="C38" t="str">
            <v>DSLAM</v>
          </cell>
          <cell r="D38">
            <v>7300</v>
          </cell>
          <cell r="E38" t="str">
            <v>Cần Giờ</v>
          </cell>
          <cell r="F38">
            <v>384</v>
          </cell>
          <cell r="G38">
            <v>0</v>
          </cell>
          <cell r="H38">
            <v>384</v>
          </cell>
          <cell r="I38">
            <v>0</v>
          </cell>
          <cell r="K38" t="str">
            <v>0 Mbps</v>
          </cell>
          <cell r="L38" t="str">
            <v>0 Mbps</v>
          </cell>
          <cell r="M38" t="str">
            <v>MR/LM</v>
          </cell>
          <cell r="N38">
            <v>432</v>
          </cell>
          <cell r="O38">
            <v>24</v>
          </cell>
          <cell r="Q38">
            <v>345</v>
          </cell>
          <cell r="R38">
            <v>18</v>
          </cell>
          <cell r="T38">
            <v>72</v>
          </cell>
          <cell r="U38">
            <v>0</v>
          </cell>
          <cell r="V38">
            <v>120</v>
          </cell>
          <cell r="W38">
            <v>0</v>
          </cell>
          <cell r="X38">
            <v>120</v>
          </cell>
          <cell r="Y38">
            <v>0</v>
          </cell>
          <cell r="Z38">
            <v>192</v>
          </cell>
          <cell r="AA38">
            <v>0</v>
          </cell>
          <cell r="AB38">
            <v>0</v>
          </cell>
          <cell r="AC38">
            <v>0</v>
          </cell>
          <cell r="AD38" t="str">
            <v>1 STM-1</v>
          </cell>
          <cell r="AE38"/>
          <cell r="AF38">
            <v>108</v>
          </cell>
          <cell r="AG38" t="str">
            <v>No</v>
          </cell>
          <cell r="AH38">
            <v>264</v>
          </cell>
          <cell r="AI38">
            <v>0</v>
          </cell>
          <cell r="AJ38">
            <v>264</v>
          </cell>
          <cell r="AK38">
            <v>0</v>
          </cell>
          <cell r="AL38" t="str">
            <v>1 STM-1</v>
          </cell>
          <cell r="AM38"/>
          <cell r="AN38" t="str">
            <v>No</v>
          </cell>
          <cell r="AO38">
            <v>155000</v>
          </cell>
          <cell r="AP38">
            <v>0</v>
          </cell>
          <cell r="AQ38">
            <v>103264</v>
          </cell>
          <cell r="AR38">
            <v>0</v>
          </cell>
          <cell r="AS38">
            <v>0</v>
          </cell>
          <cell r="AT38">
            <v>956</v>
          </cell>
          <cell r="AU38">
            <v>0</v>
          </cell>
          <cell r="AV38">
            <v>0</v>
          </cell>
          <cell r="AW38">
            <v>0</v>
          </cell>
          <cell r="AX38">
            <v>956</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264</v>
          </cell>
          <cell r="BS38">
            <v>0</v>
          </cell>
          <cell r="BT38">
            <v>264</v>
          </cell>
          <cell r="BU38">
            <v>2.1602513747054201E-3</v>
          </cell>
          <cell r="BV38">
            <v>96</v>
          </cell>
          <cell r="BW38">
            <v>0</v>
          </cell>
          <cell r="BX38">
            <v>0</v>
          </cell>
          <cell r="BY38">
            <v>0</v>
          </cell>
          <cell r="BZ38">
            <v>0</v>
          </cell>
          <cell r="CA38">
            <v>0</v>
          </cell>
          <cell r="CB38">
            <v>264</v>
          </cell>
          <cell r="CC38">
            <v>0</v>
          </cell>
          <cell r="CD38">
            <v>264</v>
          </cell>
          <cell r="CE38">
            <v>0</v>
          </cell>
          <cell r="CF38">
            <v>0</v>
          </cell>
          <cell r="CG38">
            <v>20736</v>
          </cell>
          <cell r="CH38">
            <v>0.13378064516129032</v>
          </cell>
          <cell r="CI38">
            <v>0</v>
          </cell>
          <cell r="CJ38">
            <v>0</v>
          </cell>
        </row>
        <row r="39">
          <cell r="A39">
            <v>33</v>
          </cell>
          <cell r="B39" t="str">
            <v>Sài Gòn Trade Center</v>
          </cell>
          <cell r="C39" t="str">
            <v>DSLAM</v>
          </cell>
          <cell r="D39">
            <v>7300</v>
          </cell>
          <cell r="E39" t="str">
            <v>Cần Giờ</v>
          </cell>
          <cell r="F39">
            <v>792</v>
          </cell>
          <cell r="G39">
            <v>48</v>
          </cell>
          <cell r="H39">
            <v>816</v>
          </cell>
          <cell r="I39">
            <v>48</v>
          </cell>
          <cell r="K39" t="str">
            <v>0 Mbps</v>
          </cell>
          <cell r="L39" t="str">
            <v>0 Mbps</v>
          </cell>
          <cell r="M39" t="str">
            <v>MR/LM</v>
          </cell>
          <cell r="N39">
            <v>1080</v>
          </cell>
          <cell r="O39">
            <v>72</v>
          </cell>
          <cell r="Q39">
            <v>853</v>
          </cell>
          <cell r="R39">
            <v>44</v>
          </cell>
          <cell r="T39">
            <v>312</v>
          </cell>
          <cell r="U39">
            <v>0</v>
          </cell>
          <cell r="V39">
            <v>264</v>
          </cell>
          <cell r="W39">
            <v>0</v>
          </cell>
          <cell r="X39">
            <v>264</v>
          </cell>
          <cell r="Y39">
            <v>0</v>
          </cell>
          <cell r="Z39">
            <v>576</v>
          </cell>
          <cell r="AA39">
            <v>0</v>
          </cell>
          <cell r="AB39">
            <v>0</v>
          </cell>
          <cell r="AC39">
            <v>0</v>
          </cell>
          <cell r="AD39" t="str">
            <v>1 STM-1</v>
          </cell>
          <cell r="AE39"/>
          <cell r="AF39">
            <v>108</v>
          </cell>
          <cell r="AG39" t="str">
            <v>No</v>
          </cell>
          <cell r="AH39">
            <v>552</v>
          </cell>
          <cell r="AI39">
            <v>48</v>
          </cell>
          <cell r="AJ39">
            <v>600</v>
          </cell>
          <cell r="AK39">
            <v>0</v>
          </cell>
          <cell r="AL39" t="str">
            <v>1 STM-1</v>
          </cell>
          <cell r="AM39"/>
          <cell r="AN39" t="str">
            <v>No</v>
          </cell>
          <cell r="AO39">
            <v>155000</v>
          </cell>
          <cell r="AP39">
            <v>0</v>
          </cell>
          <cell r="AQ39">
            <v>61792</v>
          </cell>
          <cell r="AR39">
            <v>0</v>
          </cell>
          <cell r="AS39">
            <v>0</v>
          </cell>
          <cell r="AT39">
            <v>572</v>
          </cell>
          <cell r="AU39">
            <v>0</v>
          </cell>
          <cell r="AV39">
            <v>0</v>
          </cell>
          <cell r="AW39">
            <v>0</v>
          </cell>
          <cell r="AX39">
            <v>572</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552</v>
          </cell>
          <cell r="BS39">
            <v>48</v>
          </cell>
          <cell r="BT39">
            <v>600</v>
          </cell>
          <cell r="BU39">
            <v>4.9096622152395913E-3</v>
          </cell>
          <cell r="BV39">
            <v>192</v>
          </cell>
          <cell r="BW39">
            <v>240</v>
          </cell>
          <cell r="BX39">
            <v>0</v>
          </cell>
          <cell r="BY39">
            <v>240</v>
          </cell>
          <cell r="BZ39">
            <v>0</v>
          </cell>
          <cell r="CA39">
            <v>0</v>
          </cell>
          <cell r="CB39">
            <v>312</v>
          </cell>
          <cell r="CC39">
            <v>48</v>
          </cell>
          <cell r="CD39">
            <v>360</v>
          </cell>
          <cell r="CE39">
            <v>0</v>
          </cell>
          <cell r="CF39">
            <v>0</v>
          </cell>
          <cell r="CG39">
            <v>62208</v>
          </cell>
          <cell r="CH39">
            <v>0.40134193548387098</v>
          </cell>
          <cell r="CI39">
            <v>0</v>
          </cell>
          <cell r="CJ39">
            <v>0</v>
          </cell>
        </row>
        <row r="40">
          <cell r="A40">
            <v>34</v>
          </cell>
          <cell r="B40" t="str">
            <v>Hai Bà Trưng 2</v>
          </cell>
          <cell r="C40" t="str">
            <v>HUB</v>
          </cell>
          <cell r="D40">
            <v>7301</v>
          </cell>
          <cell r="E40" t="str">
            <v>Cát Lái</v>
          </cell>
          <cell r="F40">
            <v>8064</v>
          </cell>
          <cell r="G40">
            <v>432</v>
          </cell>
          <cell r="H40">
            <v>8064</v>
          </cell>
          <cell r="I40">
            <v>432</v>
          </cell>
          <cell r="K40" t="str">
            <v>771 Mbps</v>
          </cell>
          <cell r="L40" t="str">
            <v>195 Mbps</v>
          </cell>
          <cell r="M40" t="str">
            <v>MR/LM</v>
          </cell>
          <cell r="N40">
            <v>9960</v>
          </cell>
          <cell r="O40">
            <v>528</v>
          </cell>
          <cell r="Q40">
            <v>4724</v>
          </cell>
          <cell r="R40">
            <v>248</v>
          </cell>
          <cell r="T40">
            <v>1992</v>
          </cell>
          <cell r="U40">
            <v>3456</v>
          </cell>
          <cell r="V40">
            <v>2400</v>
          </cell>
          <cell r="W40">
            <v>0</v>
          </cell>
          <cell r="X40">
            <v>2400</v>
          </cell>
          <cell r="Y40">
            <v>3696</v>
          </cell>
          <cell r="Z40">
            <v>4392</v>
          </cell>
          <cell r="AA40">
            <v>7152</v>
          </cell>
          <cell r="AB40">
            <v>933</v>
          </cell>
          <cell r="AC40">
            <v>6219</v>
          </cell>
          <cell r="AD40" t="str">
            <v>1 STM-1</v>
          </cell>
          <cell r="AE40" t="str">
            <v>1 GENT</v>
          </cell>
          <cell r="AF40">
            <v>108</v>
          </cell>
          <cell r="AG40" t="str">
            <v>Ys</v>
          </cell>
          <cell r="AH40">
            <v>5664</v>
          </cell>
          <cell r="AI40">
            <v>432</v>
          </cell>
          <cell r="AJ40">
            <v>6096</v>
          </cell>
          <cell r="AK40">
            <v>9672</v>
          </cell>
          <cell r="AL40" t="str">
            <v>1 STM-1</v>
          </cell>
          <cell r="AM40" t="str">
            <v>1 GENT</v>
          </cell>
          <cell r="AN40" t="str">
            <v>Ys</v>
          </cell>
          <cell r="AO40">
            <v>155000</v>
          </cell>
          <cell r="AP40">
            <v>1200000</v>
          </cell>
          <cell r="AQ40">
            <v>7736</v>
          </cell>
          <cell r="AR40">
            <v>168348</v>
          </cell>
          <cell r="AS40">
            <v>0</v>
          </cell>
          <cell r="AT40">
            <v>0</v>
          </cell>
          <cell r="AU40">
            <v>0</v>
          </cell>
          <cell r="AV40">
            <v>0</v>
          </cell>
          <cell r="AW40">
            <v>0</v>
          </cell>
          <cell r="AX40">
            <v>0</v>
          </cell>
          <cell r="AY40">
            <v>0</v>
          </cell>
          <cell r="AZ40">
            <v>0</v>
          </cell>
          <cell r="BA40">
            <v>0</v>
          </cell>
          <cell r="BB40">
            <v>0</v>
          </cell>
          <cell r="BC40">
            <v>0</v>
          </cell>
          <cell r="BD40">
            <v>0</v>
          </cell>
          <cell r="BE40">
            <v>0</v>
          </cell>
          <cell r="BF40">
            <v>1558.7777777777778</v>
          </cell>
          <cell r="BG40">
            <v>0</v>
          </cell>
          <cell r="BH40">
            <v>0</v>
          </cell>
          <cell r="BI40">
            <v>0</v>
          </cell>
          <cell r="BJ40">
            <v>1558.7777777777778</v>
          </cell>
          <cell r="BK40">
            <v>0</v>
          </cell>
          <cell r="BL40">
            <v>0</v>
          </cell>
          <cell r="BM40">
            <v>0</v>
          </cell>
          <cell r="BN40">
            <v>0</v>
          </cell>
          <cell r="BO40">
            <v>0</v>
          </cell>
          <cell r="BP40">
            <v>0</v>
          </cell>
          <cell r="BQ40">
            <v>0</v>
          </cell>
          <cell r="BR40">
            <v>5664</v>
          </cell>
          <cell r="BS40">
            <v>432</v>
          </cell>
          <cell r="BT40">
            <v>6096</v>
          </cell>
          <cell r="BU40">
            <v>4.9882168106834247E-2</v>
          </cell>
          <cell r="BV40">
            <v>1536</v>
          </cell>
          <cell r="BW40">
            <v>1536</v>
          </cell>
          <cell r="BX40">
            <v>0</v>
          </cell>
          <cell r="BY40">
            <v>1536</v>
          </cell>
          <cell r="BZ40">
            <v>2112</v>
          </cell>
          <cell r="CA40">
            <v>0</v>
          </cell>
          <cell r="CB40">
            <v>4128</v>
          </cell>
          <cell r="CC40">
            <v>432</v>
          </cell>
          <cell r="CD40">
            <v>4560</v>
          </cell>
          <cell r="CE40">
            <v>7560</v>
          </cell>
          <cell r="CF40">
            <v>0</v>
          </cell>
          <cell r="CG40">
            <v>671652</v>
          </cell>
          <cell r="CH40">
            <v>0.55971000000000004</v>
          </cell>
          <cell r="CI40">
            <v>0</v>
          </cell>
          <cell r="CJ40">
            <v>0</v>
          </cell>
        </row>
        <row r="41">
          <cell r="A41">
            <v>35</v>
          </cell>
          <cell r="B41" t="str">
            <v>Cát Lái</v>
          </cell>
          <cell r="C41" t="str">
            <v>DSLAM</v>
          </cell>
          <cell r="D41">
            <v>7300</v>
          </cell>
          <cell r="E41" t="str">
            <v>Cát Lái</v>
          </cell>
          <cell r="F41">
            <v>816</v>
          </cell>
          <cell r="G41">
            <v>48</v>
          </cell>
          <cell r="H41">
            <v>816</v>
          </cell>
          <cell r="I41">
            <v>48</v>
          </cell>
          <cell r="K41" t="str">
            <v>0 Mbps</v>
          </cell>
          <cell r="L41" t="str">
            <v>0 Mbps</v>
          </cell>
          <cell r="M41" t="str">
            <v>MR/LM</v>
          </cell>
          <cell r="N41">
            <v>984</v>
          </cell>
          <cell r="O41">
            <v>72</v>
          </cell>
          <cell r="Q41">
            <v>773</v>
          </cell>
          <cell r="R41">
            <v>40</v>
          </cell>
          <cell r="T41">
            <v>192</v>
          </cell>
          <cell r="U41">
            <v>0</v>
          </cell>
          <cell r="V41">
            <v>336</v>
          </cell>
          <cell r="W41">
            <v>0</v>
          </cell>
          <cell r="X41">
            <v>336</v>
          </cell>
          <cell r="Y41">
            <v>0</v>
          </cell>
          <cell r="Z41">
            <v>528</v>
          </cell>
          <cell r="AA41">
            <v>0</v>
          </cell>
          <cell r="AB41">
            <v>0</v>
          </cell>
          <cell r="AC41">
            <v>0</v>
          </cell>
          <cell r="AD41" t="str">
            <v>1 STM-1</v>
          </cell>
          <cell r="AE41"/>
          <cell r="AF41">
            <v>108</v>
          </cell>
          <cell r="AG41" t="str">
            <v>Ys</v>
          </cell>
          <cell r="AH41">
            <v>480</v>
          </cell>
          <cell r="AI41">
            <v>48</v>
          </cell>
          <cell r="AJ41">
            <v>528</v>
          </cell>
          <cell r="AK41">
            <v>0</v>
          </cell>
          <cell r="AL41" t="str">
            <v>1 STM-1</v>
          </cell>
          <cell r="AM41"/>
          <cell r="AN41" t="str">
            <v>Ys</v>
          </cell>
          <cell r="AO41">
            <v>155000</v>
          </cell>
          <cell r="AP41">
            <v>0</v>
          </cell>
          <cell r="AQ41">
            <v>66976</v>
          </cell>
          <cell r="AR41">
            <v>0</v>
          </cell>
          <cell r="AS41">
            <v>0</v>
          </cell>
          <cell r="AT41">
            <v>620</v>
          </cell>
          <cell r="AU41">
            <v>0</v>
          </cell>
          <cell r="AV41">
            <v>0</v>
          </cell>
          <cell r="AW41">
            <v>0</v>
          </cell>
          <cell r="AX41">
            <v>620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480</v>
          </cell>
          <cell r="BS41">
            <v>48</v>
          </cell>
          <cell r="BT41">
            <v>528</v>
          </cell>
          <cell r="BU41">
            <v>4.3205027494108402E-3</v>
          </cell>
          <cell r="BV41">
            <v>144</v>
          </cell>
          <cell r="BW41">
            <v>0</v>
          </cell>
          <cell r="BX41">
            <v>0</v>
          </cell>
          <cell r="BY41">
            <v>0</v>
          </cell>
          <cell r="BZ41">
            <v>0</v>
          </cell>
          <cell r="CA41">
            <v>0</v>
          </cell>
          <cell r="CB41">
            <v>480</v>
          </cell>
          <cell r="CC41">
            <v>48</v>
          </cell>
          <cell r="CD41">
            <v>528</v>
          </cell>
          <cell r="CE41">
            <v>0</v>
          </cell>
          <cell r="CF41">
            <v>0</v>
          </cell>
          <cell r="CG41">
            <v>57024</v>
          </cell>
          <cell r="CH41">
            <v>0.36789677419354838</v>
          </cell>
          <cell r="CI41">
            <v>0</v>
          </cell>
          <cell r="CJ41">
            <v>0</v>
          </cell>
        </row>
        <row r="42">
          <cell r="A42">
            <v>36</v>
          </cell>
          <cell r="B42" t="str">
            <v>Ocean Palace</v>
          </cell>
          <cell r="C42" t="str">
            <v>DSLAM</v>
          </cell>
          <cell r="D42">
            <v>7300</v>
          </cell>
          <cell r="E42" t="str">
            <v>Cát Lái</v>
          </cell>
          <cell r="F42">
            <v>192</v>
          </cell>
          <cell r="G42">
            <v>0</v>
          </cell>
          <cell r="H42">
            <v>192</v>
          </cell>
          <cell r="I42">
            <v>0</v>
          </cell>
          <cell r="K42" t="str">
            <v>10 Mbps</v>
          </cell>
          <cell r="L42" t="str">
            <v>0 Mbps</v>
          </cell>
          <cell r="M42" t="str">
            <v>MR/LM</v>
          </cell>
          <cell r="N42">
            <v>216</v>
          </cell>
          <cell r="O42">
            <v>24</v>
          </cell>
          <cell r="Q42">
            <v>155</v>
          </cell>
          <cell r="R42">
            <v>8</v>
          </cell>
          <cell r="T42">
            <v>48</v>
          </cell>
          <cell r="U42">
            <v>0</v>
          </cell>
          <cell r="V42">
            <v>0</v>
          </cell>
          <cell r="W42">
            <v>0</v>
          </cell>
          <cell r="X42">
            <v>0</v>
          </cell>
          <cell r="Y42">
            <v>0</v>
          </cell>
          <cell r="Z42">
            <v>48</v>
          </cell>
          <cell r="AA42">
            <v>0</v>
          </cell>
          <cell r="AB42">
            <v>0</v>
          </cell>
          <cell r="AC42">
            <v>0</v>
          </cell>
          <cell r="AD42" t="str">
            <v>1 STM-1</v>
          </cell>
          <cell r="AE42"/>
          <cell r="AF42">
            <v>108</v>
          </cell>
          <cell r="AG42" t="str">
            <v>Ys</v>
          </cell>
          <cell r="AH42">
            <v>192</v>
          </cell>
          <cell r="AI42">
            <v>0</v>
          </cell>
          <cell r="AJ42">
            <v>192</v>
          </cell>
          <cell r="AK42">
            <v>0</v>
          </cell>
          <cell r="AL42" t="str">
            <v>1 STM-1</v>
          </cell>
          <cell r="AM42"/>
          <cell r="AN42" t="str">
            <v>Ys</v>
          </cell>
          <cell r="AO42">
            <v>155000</v>
          </cell>
          <cell r="AP42">
            <v>0</v>
          </cell>
          <cell r="AQ42">
            <v>118816</v>
          </cell>
          <cell r="AR42">
            <v>0</v>
          </cell>
          <cell r="AS42">
            <v>0</v>
          </cell>
          <cell r="AT42">
            <v>1100</v>
          </cell>
          <cell r="AU42">
            <v>0</v>
          </cell>
          <cell r="AV42">
            <v>0</v>
          </cell>
          <cell r="AW42">
            <v>0</v>
          </cell>
          <cell r="AX42">
            <v>1100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192</v>
          </cell>
          <cell r="BS42">
            <v>0</v>
          </cell>
          <cell r="BT42">
            <v>192</v>
          </cell>
          <cell r="BU42">
            <v>1.5710919088766694E-3</v>
          </cell>
          <cell r="BV42">
            <v>48</v>
          </cell>
          <cell r="BW42">
            <v>0</v>
          </cell>
          <cell r="BX42">
            <v>0</v>
          </cell>
          <cell r="BY42">
            <v>0</v>
          </cell>
          <cell r="BZ42">
            <v>0</v>
          </cell>
          <cell r="CA42">
            <v>0</v>
          </cell>
          <cell r="CB42">
            <v>192</v>
          </cell>
          <cell r="CC42">
            <v>0</v>
          </cell>
          <cell r="CD42">
            <v>192</v>
          </cell>
          <cell r="CE42">
            <v>0</v>
          </cell>
          <cell r="CF42">
            <v>0</v>
          </cell>
          <cell r="CG42">
            <v>5184</v>
          </cell>
          <cell r="CH42">
            <v>3.344516129032258E-2</v>
          </cell>
          <cell r="CI42">
            <v>0</v>
          </cell>
          <cell r="CJ42">
            <v>0</v>
          </cell>
        </row>
        <row r="43">
          <cell r="A43">
            <v>37</v>
          </cell>
          <cell r="B43" t="str">
            <v>Sài Gòn Center</v>
          </cell>
          <cell r="C43" t="str">
            <v>DSLAM</v>
          </cell>
          <cell r="D43">
            <v>7300</v>
          </cell>
          <cell r="E43" t="str">
            <v>Cát Lái</v>
          </cell>
          <cell r="F43">
            <v>288</v>
          </cell>
          <cell r="G43">
            <v>0</v>
          </cell>
          <cell r="H43">
            <v>288</v>
          </cell>
          <cell r="I43">
            <v>0</v>
          </cell>
          <cell r="K43" t="str">
            <v>0 Mbps</v>
          </cell>
          <cell r="L43" t="str">
            <v>0 Mbps</v>
          </cell>
          <cell r="M43" t="str">
            <v>MR/LM</v>
          </cell>
          <cell r="N43">
            <v>432</v>
          </cell>
          <cell r="O43">
            <v>24</v>
          </cell>
          <cell r="Q43">
            <v>335</v>
          </cell>
          <cell r="R43">
            <v>17</v>
          </cell>
          <cell r="T43">
            <v>168</v>
          </cell>
          <cell r="U43">
            <v>0</v>
          </cell>
          <cell r="V43">
            <v>0</v>
          </cell>
          <cell r="W43">
            <v>0</v>
          </cell>
          <cell r="X43">
            <v>0</v>
          </cell>
          <cell r="Y43">
            <v>0</v>
          </cell>
          <cell r="Z43">
            <v>168</v>
          </cell>
          <cell r="AA43">
            <v>0</v>
          </cell>
          <cell r="AB43">
            <v>0</v>
          </cell>
          <cell r="AC43">
            <v>0</v>
          </cell>
          <cell r="AD43" t="str">
            <v>1 STM-1</v>
          </cell>
          <cell r="AE43"/>
          <cell r="AF43">
            <v>108</v>
          </cell>
          <cell r="AG43" t="str">
            <v>Ys</v>
          </cell>
          <cell r="AH43">
            <v>288</v>
          </cell>
          <cell r="AI43">
            <v>0</v>
          </cell>
          <cell r="AJ43">
            <v>288</v>
          </cell>
          <cell r="AK43">
            <v>0</v>
          </cell>
          <cell r="AL43" t="str">
            <v>1 STM-1</v>
          </cell>
          <cell r="AM43"/>
          <cell r="AN43" t="str">
            <v>Ys</v>
          </cell>
          <cell r="AO43">
            <v>155000</v>
          </cell>
          <cell r="AP43">
            <v>0</v>
          </cell>
          <cell r="AQ43">
            <v>105856</v>
          </cell>
          <cell r="AR43">
            <v>0</v>
          </cell>
          <cell r="AS43">
            <v>0</v>
          </cell>
          <cell r="AT43">
            <v>980</v>
          </cell>
          <cell r="AU43">
            <v>0</v>
          </cell>
          <cell r="AV43">
            <v>0</v>
          </cell>
          <cell r="AW43">
            <v>0</v>
          </cell>
          <cell r="AX43">
            <v>980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288</v>
          </cell>
          <cell r="BS43">
            <v>0</v>
          </cell>
          <cell r="BT43">
            <v>288</v>
          </cell>
          <cell r="BU43">
            <v>2.3566378633150041E-3</v>
          </cell>
          <cell r="BV43">
            <v>96</v>
          </cell>
          <cell r="BW43">
            <v>0</v>
          </cell>
          <cell r="BX43">
            <v>0</v>
          </cell>
          <cell r="BY43">
            <v>0</v>
          </cell>
          <cell r="BZ43">
            <v>0</v>
          </cell>
          <cell r="CA43">
            <v>0</v>
          </cell>
          <cell r="CB43">
            <v>288</v>
          </cell>
          <cell r="CC43">
            <v>0</v>
          </cell>
          <cell r="CD43">
            <v>288</v>
          </cell>
          <cell r="CE43">
            <v>0</v>
          </cell>
          <cell r="CF43">
            <v>0</v>
          </cell>
          <cell r="CG43">
            <v>18144</v>
          </cell>
          <cell r="CH43">
            <v>0.11705806451612903</v>
          </cell>
          <cell r="CI43">
            <v>0</v>
          </cell>
          <cell r="CJ43">
            <v>0</v>
          </cell>
        </row>
        <row r="44">
          <cell r="A44">
            <v>38</v>
          </cell>
          <cell r="B44" t="str">
            <v>Sài Gòn Sunwah</v>
          </cell>
          <cell r="C44" t="str">
            <v>DSLAM</v>
          </cell>
          <cell r="D44">
            <v>7300</v>
          </cell>
          <cell r="E44" t="str">
            <v>Cát Lái</v>
          </cell>
          <cell r="F44">
            <v>600</v>
          </cell>
          <cell r="G44">
            <v>24</v>
          </cell>
          <cell r="H44">
            <v>624</v>
          </cell>
          <cell r="I44">
            <v>24</v>
          </cell>
          <cell r="K44" t="str">
            <v>0 Mbps</v>
          </cell>
          <cell r="L44" t="str">
            <v>0 Mbps</v>
          </cell>
          <cell r="M44" t="str">
            <v>MR/LM</v>
          </cell>
          <cell r="N44">
            <v>840</v>
          </cell>
          <cell r="O44">
            <v>48</v>
          </cell>
          <cell r="Q44">
            <v>657</v>
          </cell>
          <cell r="R44">
            <v>34</v>
          </cell>
          <cell r="T44">
            <v>264</v>
          </cell>
          <cell r="U44">
            <v>0</v>
          </cell>
          <cell r="V44">
            <v>288</v>
          </cell>
          <cell r="W44">
            <v>0</v>
          </cell>
          <cell r="X44">
            <v>288</v>
          </cell>
          <cell r="Y44">
            <v>0</v>
          </cell>
          <cell r="Z44">
            <v>552</v>
          </cell>
          <cell r="AA44">
            <v>0</v>
          </cell>
          <cell r="AB44">
            <v>0</v>
          </cell>
          <cell r="AC44">
            <v>0</v>
          </cell>
          <cell r="AD44" t="str">
            <v>1 STM-1</v>
          </cell>
          <cell r="AE44"/>
          <cell r="AF44">
            <v>108</v>
          </cell>
          <cell r="AG44" t="str">
            <v>Ys</v>
          </cell>
          <cell r="AH44">
            <v>336</v>
          </cell>
          <cell r="AI44">
            <v>24</v>
          </cell>
          <cell r="AJ44">
            <v>360</v>
          </cell>
          <cell r="AK44">
            <v>0</v>
          </cell>
          <cell r="AL44" t="str">
            <v>1 STM-1</v>
          </cell>
          <cell r="AM44"/>
          <cell r="AN44" t="str">
            <v>Ys</v>
          </cell>
          <cell r="AO44">
            <v>155000</v>
          </cell>
          <cell r="AP44">
            <v>0</v>
          </cell>
          <cell r="AQ44">
            <v>64384</v>
          </cell>
          <cell r="AR44">
            <v>0</v>
          </cell>
          <cell r="AS44">
            <v>0</v>
          </cell>
          <cell r="AT44">
            <v>596</v>
          </cell>
          <cell r="AU44">
            <v>0</v>
          </cell>
          <cell r="AV44">
            <v>0</v>
          </cell>
          <cell r="AW44">
            <v>0</v>
          </cell>
          <cell r="AX44">
            <v>596</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336</v>
          </cell>
          <cell r="BS44">
            <v>24</v>
          </cell>
          <cell r="BT44">
            <v>360</v>
          </cell>
          <cell r="BU44">
            <v>2.9457973291437548E-3</v>
          </cell>
          <cell r="BV44">
            <v>96</v>
          </cell>
          <cell r="BW44">
            <v>0</v>
          </cell>
          <cell r="BX44">
            <v>0</v>
          </cell>
          <cell r="BY44">
            <v>0</v>
          </cell>
          <cell r="BZ44">
            <v>0</v>
          </cell>
          <cell r="CA44">
            <v>0</v>
          </cell>
          <cell r="CB44">
            <v>336</v>
          </cell>
          <cell r="CC44">
            <v>24</v>
          </cell>
          <cell r="CD44">
            <v>360</v>
          </cell>
          <cell r="CE44">
            <v>0</v>
          </cell>
          <cell r="CF44">
            <v>0</v>
          </cell>
          <cell r="CG44">
            <v>59616</v>
          </cell>
          <cell r="CH44">
            <v>0.38461935483870968</v>
          </cell>
          <cell r="CI44">
            <v>0</v>
          </cell>
          <cell r="CJ44">
            <v>0</v>
          </cell>
        </row>
        <row r="45">
          <cell r="A45">
            <v>39</v>
          </cell>
          <cell r="B45" t="str">
            <v>Tân Định</v>
          </cell>
          <cell r="C45" t="str">
            <v>DSLAM</v>
          </cell>
          <cell r="D45">
            <v>7300</v>
          </cell>
          <cell r="E45" t="str">
            <v>Cát Lái</v>
          </cell>
          <cell r="F45">
            <v>2736</v>
          </cell>
          <cell r="G45">
            <v>144</v>
          </cell>
          <cell r="H45">
            <v>2736</v>
          </cell>
          <cell r="I45">
            <v>144</v>
          </cell>
          <cell r="K45" t="str">
            <v>186 Mbps</v>
          </cell>
          <cell r="L45" t="str">
            <v>0 Mbps</v>
          </cell>
          <cell r="M45" t="str">
            <v>MR/LM</v>
          </cell>
          <cell r="N45">
            <v>3480</v>
          </cell>
          <cell r="O45">
            <v>192</v>
          </cell>
          <cell r="Q45">
            <v>2766</v>
          </cell>
          <cell r="R45">
            <v>145</v>
          </cell>
          <cell r="T45">
            <v>792</v>
          </cell>
          <cell r="U45">
            <v>0</v>
          </cell>
          <cell r="V45">
            <v>672</v>
          </cell>
          <cell r="W45">
            <v>0</v>
          </cell>
          <cell r="X45">
            <v>672</v>
          </cell>
          <cell r="Y45">
            <v>0</v>
          </cell>
          <cell r="Z45">
            <v>1464</v>
          </cell>
          <cell r="AA45">
            <v>0</v>
          </cell>
          <cell r="AB45">
            <v>0</v>
          </cell>
          <cell r="AC45">
            <v>0</v>
          </cell>
          <cell r="AD45" t="str">
            <v>1 STM-1</v>
          </cell>
          <cell r="AE45"/>
          <cell r="AF45">
            <v>108</v>
          </cell>
          <cell r="AG45" t="str">
            <v>Ys</v>
          </cell>
          <cell r="AH45">
            <v>2064</v>
          </cell>
          <cell r="AI45">
            <v>144</v>
          </cell>
          <cell r="AJ45">
            <v>2208</v>
          </cell>
          <cell r="AK45">
            <v>0</v>
          </cell>
          <cell r="AL45" t="str">
            <v>1 STM-1</v>
          </cell>
          <cell r="AM45"/>
          <cell r="AN45" t="str">
            <v>Ys</v>
          </cell>
          <cell r="AO45">
            <v>155000</v>
          </cell>
          <cell r="AP45">
            <v>0</v>
          </cell>
          <cell r="AQ45">
            <v>0</v>
          </cell>
          <cell r="AR45">
            <v>0</v>
          </cell>
          <cell r="AS45">
            <v>33</v>
          </cell>
          <cell r="AT45">
            <v>0</v>
          </cell>
          <cell r="AU45">
            <v>792</v>
          </cell>
          <cell r="AV45">
            <v>0</v>
          </cell>
          <cell r="AW45">
            <v>0</v>
          </cell>
          <cell r="AX45">
            <v>0</v>
          </cell>
          <cell r="AY45">
            <v>1584</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2064</v>
          </cell>
          <cell r="BS45">
            <v>144</v>
          </cell>
          <cell r="BT45">
            <v>2208</v>
          </cell>
          <cell r="BU45">
            <v>1.8067556952081697E-2</v>
          </cell>
          <cell r="BV45">
            <v>576</v>
          </cell>
          <cell r="BW45">
            <v>576</v>
          </cell>
          <cell r="BX45">
            <v>0</v>
          </cell>
          <cell r="BY45">
            <v>576</v>
          </cell>
          <cell r="BZ45">
            <v>0</v>
          </cell>
          <cell r="CA45">
            <v>0</v>
          </cell>
          <cell r="CB45">
            <v>1488</v>
          </cell>
          <cell r="CC45">
            <v>144</v>
          </cell>
          <cell r="CD45">
            <v>1632</v>
          </cell>
          <cell r="CE45">
            <v>0</v>
          </cell>
          <cell r="CF45">
            <v>0</v>
          </cell>
          <cell r="CG45">
            <v>158112</v>
          </cell>
          <cell r="CH45">
            <v>1.0200774193548388</v>
          </cell>
          <cell r="CI45">
            <v>0</v>
          </cell>
          <cell r="CJ45">
            <v>33</v>
          </cell>
        </row>
        <row r="46">
          <cell r="A46">
            <v>40</v>
          </cell>
          <cell r="B46" t="str">
            <v>Khánh Hội 2</v>
          </cell>
          <cell r="C46" t="str">
            <v>HUB</v>
          </cell>
          <cell r="D46">
            <v>7301</v>
          </cell>
          <cell r="E46" t="str">
            <v>Bình Khánh</v>
          </cell>
          <cell r="F46">
            <v>1752</v>
          </cell>
          <cell r="G46">
            <v>96</v>
          </cell>
          <cell r="H46">
            <v>1776</v>
          </cell>
          <cell r="I46">
            <v>96</v>
          </cell>
          <cell r="K46" t="str">
            <v>324 Mbps</v>
          </cell>
          <cell r="L46" t="str">
            <v>100 Mbps</v>
          </cell>
          <cell r="M46" t="str">
            <v>MR/LM</v>
          </cell>
          <cell r="N46">
            <v>2208</v>
          </cell>
          <cell r="O46">
            <v>120</v>
          </cell>
          <cell r="Q46">
            <v>1763</v>
          </cell>
          <cell r="R46">
            <v>92</v>
          </cell>
          <cell r="T46">
            <v>480</v>
          </cell>
          <cell r="U46">
            <v>1368</v>
          </cell>
          <cell r="V46">
            <v>552</v>
          </cell>
          <cell r="W46">
            <v>0</v>
          </cell>
          <cell r="X46">
            <v>552</v>
          </cell>
          <cell r="Y46">
            <v>1656</v>
          </cell>
          <cell r="Z46">
            <v>1032</v>
          </cell>
          <cell r="AA46">
            <v>3024</v>
          </cell>
          <cell r="AB46">
            <v>1312</v>
          </cell>
          <cell r="AC46">
            <v>1712</v>
          </cell>
          <cell r="AD46" t="str">
            <v>1 STM-1</v>
          </cell>
          <cell r="AE46" t="str">
            <v>1 GENT</v>
          </cell>
          <cell r="AF46">
            <v>76.8</v>
          </cell>
          <cell r="AG46" t="str">
            <v>Ys</v>
          </cell>
          <cell r="AH46">
            <v>1224</v>
          </cell>
          <cell r="AI46">
            <v>96</v>
          </cell>
          <cell r="AJ46">
            <v>1320</v>
          </cell>
          <cell r="AK46">
            <v>3960</v>
          </cell>
          <cell r="AL46" t="str">
            <v>1 STM-1</v>
          </cell>
          <cell r="AM46" t="str">
            <v>1 GENT</v>
          </cell>
          <cell r="AN46" t="str">
            <v>Ys</v>
          </cell>
          <cell r="AO46">
            <v>155000</v>
          </cell>
          <cell r="AP46">
            <v>1200000</v>
          </cell>
          <cell r="AQ46">
            <v>7738.4000000000087</v>
          </cell>
          <cell r="AR46">
            <v>708518.40000000002</v>
          </cell>
          <cell r="AS46">
            <v>22</v>
          </cell>
          <cell r="AT46">
            <v>0</v>
          </cell>
          <cell r="AU46">
            <v>0</v>
          </cell>
          <cell r="AV46">
            <v>0</v>
          </cell>
          <cell r="AW46">
            <v>0</v>
          </cell>
          <cell r="AX46">
            <v>0</v>
          </cell>
          <cell r="AY46">
            <v>0</v>
          </cell>
          <cell r="AZ46">
            <v>0</v>
          </cell>
          <cell r="BA46">
            <v>0</v>
          </cell>
          <cell r="BB46">
            <v>0</v>
          </cell>
          <cell r="BC46">
            <v>0</v>
          </cell>
          <cell r="BD46">
            <v>0</v>
          </cell>
          <cell r="BE46">
            <v>0</v>
          </cell>
          <cell r="BF46">
            <v>9225.5</v>
          </cell>
          <cell r="BG46">
            <v>528</v>
          </cell>
          <cell r="BH46">
            <v>528</v>
          </cell>
          <cell r="BI46">
            <v>96</v>
          </cell>
          <cell r="BJ46">
            <v>9129.5</v>
          </cell>
          <cell r="BK46">
            <v>864</v>
          </cell>
          <cell r="BL46">
            <v>864</v>
          </cell>
          <cell r="BM46">
            <v>864</v>
          </cell>
          <cell r="BN46">
            <v>864</v>
          </cell>
          <cell r="BO46">
            <v>96</v>
          </cell>
          <cell r="BP46">
            <v>960</v>
          </cell>
          <cell r="BQ46">
            <v>960</v>
          </cell>
          <cell r="BR46">
            <v>360</v>
          </cell>
          <cell r="BS46">
            <v>0</v>
          </cell>
          <cell r="BT46">
            <v>360</v>
          </cell>
          <cell r="BU46">
            <v>2.9457973291437548E-3</v>
          </cell>
          <cell r="BV46">
            <v>96</v>
          </cell>
          <cell r="BW46">
            <v>0</v>
          </cell>
          <cell r="BX46">
            <v>0</v>
          </cell>
          <cell r="BY46">
            <v>0</v>
          </cell>
          <cell r="BZ46">
            <v>432</v>
          </cell>
          <cell r="CA46">
            <v>360</v>
          </cell>
          <cell r="CB46">
            <v>0</v>
          </cell>
          <cell r="CC46">
            <v>0</v>
          </cell>
          <cell r="CD46">
            <v>0</v>
          </cell>
          <cell r="CE46">
            <v>2208</v>
          </cell>
          <cell r="CF46">
            <v>73728</v>
          </cell>
          <cell r="CG46">
            <v>205209.60000000001</v>
          </cell>
          <cell r="CH46">
            <v>0.17100799999999999</v>
          </cell>
          <cell r="CI46">
            <v>22</v>
          </cell>
          <cell r="CJ46">
            <v>0</v>
          </cell>
        </row>
        <row r="47">
          <cell r="A47">
            <v>41</v>
          </cell>
          <cell r="B47" t="str">
            <v>Bình Khánh</v>
          </cell>
          <cell r="C47" t="str">
            <v>DSLAM</v>
          </cell>
          <cell r="D47">
            <v>7300</v>
          </cell>
          <cell r="E47" t="str">
            <v>Bình Khánh</v>
          </cell>
          <cell r="F47">
            <v>168</v>
          </cell>
          <cell r="G47">
            <v>0</v>
          </cell>
          <cell r="H47">
            <v>192</v>
          </cell>
          <cell r="I47">
            <v>0</v>
          </cell>
          <cell r="K47" t="str">
            <v>4 Mbps</v>
          </cell>
          <cell r="L47" t="str">
            <v>0 Mbps</v>
          </cell>
          <cell r="M47" t="str">
            <v>MR/LM</v>
          </cell>
          <cell r="N47">
            <v>192</v>
          </cell>
          <cell r="O47">
            <v>24</v>
          </cell>
          <cell r="Q47">
            <v>142</v>
          </cell>
          <cell r="R47">
            <v>7</v>
          </cell>
          <cell r="T47">
            <v>48</v>
          </cell>
          <cell r="U47">
            <v>0</v>
          </cell>
          <cell r="V47">
            <v>48</v>
          </cell>
          <cell r="W47">
            <v>0</v>
          </cell>
          <cell r="X47">
            <v>48</v>
          </cell>
          <cell r="Y47">
            <v>0</v>
          </cell>
          <cell r="Z47">
            <v>96</v>
          </cell>
          <cell r="AA47">
            <v>0</v>
          </cell>
          <cell r="AB47">
            <v>0</v>
          </cell>
          <cell r="AC47">
            <v>0</v>
          </cell>
          <cell r="AD47" t="str">
            <v>4 E1</v>
          </cell>
          <cell r="AE47"/>
          <cell r="AF47">
            <v>76.8</v>
          </cell>
          <cell r="AG47" t="str">
            <v>Ys</v>
          </cell>
          <cell r="AH47">
            <v>144</v>
          </cell>
          <cell r="AI47">
            <v>0</v>
          </cell>
          <cell r="AJ47">
            <v>144</v>
          </cell>
          <cell r="AK47">
            <v>0</v>
          </cell>
          <cell r="AL47" t="str">
            <v>4 E1</v>
          </cell>
          <cell r="AM47"/>
          <cell r="AN47" t="str">
            <v>Ys</v>
          </cell>
          <cell r="AO47">
            <v>8000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144</v>
          </cell>
          <cell r="BS47">
            <v>0</v>
          </cell>
          <cell r="BT47">
            <v>144</v>
          </cell>
          <cell r="BU47">
            <v>1.178318931657502E-3</v>
          </cell>
          <cell r="BV47">
            <v>48</v>
          </cell>
          <cell r="BW47">
            <v>0</v>
          </cell>
          <cell r="BX47">
            <v>0</v>
          </cell>
          <cell r="BY47">
            <v>0</v>
          </cell>
          <cell r="BZ47">
            <v>0</v>
          </cell>
          <cell r="CA47">
            <v>0</v>
          </cell>
          <cell r="CB47">
            <v>144</v>
          </cell>
          <cell r="CC47">
            <v>0</v>
          </cell>
          <cell r="CD47">
            <v>144</v>
          </cell>
          <cell r="CE47">
            <v>0</v>
          </cell>
          <cell r="CF47">
            <v>0</v>
          </cell>
          <cell r="CG47">
            <v>7372.7999999999993</v>
          </cell>
          <cell r="CH47">
            <v>0.92159999999999986</v>
          </cell>
          <cell r="CI47">
            <v>0</v>
          </cell>
          <cell r="CJ47">
            <v>0</v>
          </cell>
        </row>
        <row r="48">
          <cell r="A48">
            <v>42</v>
          </cell>
          <cell r="B48" t="str">
            <v>Hiệp Phước</v>
          </cell>
          <cell r="C48" t="str">
            <v>DSLAM</v>
          </cell>
          <cell r="D48">
            <v>7300</v>
          </cell>
          <cell r="E48" t="str">
            <v>Bình Khánh</v>
          </cell>
          <cell r="F48">
            <v>504</v>
          </cell>
          <cell r="G48">
            <v>24</v>
          </cell>
          <cell r="H48">
            <v>528</v>
          </cell>
          <cell r="I48">
            <v>24</v>
          </cell>
          <cell r="K48" t="str">
            <v>26 Mbps</v>
          </cell>
          <cell r="L48" t="str">
            <v>0 Mbps</v>
          </cell>
          <cell r="M48" t="str">
            <v>MR/LM</v>
          </cell>
          <cell r="N48">
            <v>528</v>
          </cell>
          <cell r="O48">
            <v>48</v>
          </cell>
          <cell r="Q48">
            <v>413</v>
          </cell>
          <cell r="R48">
            <v>21</v>
          </cell>
          <cell r="T48">
            <v>48</v>
          </cell>
          <cell r="U48">
            <v>0</v>
          </cell>
          <cell r="V48">
            <v>72</v>
          </cell>
          <cell r="W48">
            <v>0</v>
          </cell>
          <cell r="X48">
            <v>72</v>
          </cell>
          <cell r="Y48">
            <v>0</v>
          </cell>
          <cell r="Z48">
            <v>120</v>
          </cell>
          <cell r="AA48">
            <v>0</v>
          </cell>
          <cell r="AB48">
            <v>0</v>
          </cell>
          <cell r="AC48">
            <v>0</v>
          </cell>
          <cell r="AD48" t="str">
            <v>1 STM-1</v>
          </cell>
          <cell r="AE48"/>
          <cell r="AF48">
            <v>76.8</v>
          </cell>
          <cell r="AG48" t="str">
            <v>Ys</v>
          </cell>
          <cell r="AH48">
            <v>456</v>
          </cell>
          <cell r="AI48">
            <v>24</v>
          </cell>
          <cell r="AJ48">
            <v>480</v>
          </cell>
          <cell r="AK48">
            <v>0</v>
          </cell>
          <cell r="AL48" t="str">
            <v>1 STM-1</v>
          </cell>
          <cell r="AM48"/>
          <cell r="AN48" t="str">
            <v>Ys</v>
          </cell>
          <cell r="AO48">
            <v>155000</v>
          </cell>
          <cell r="AP48">
            <v>0</v>
          </cell>
          <cell r="AQ48">
            <v>114784</v>
          </cell>
          <cell r="AR48">
            <v>0</v>
          </cell>
          <cell r="AS48">
            <v>0</v>
          </cell>
          <cell r="AT48">
            <v>1494</v>
          </cell>
          <cell r="AU48">
            <v>0</v>
          </cell>
          <cell r="AV48">
            <v>0</v>
          </cell>
          <cell r="AW48">
            <v>0</v>
          </cell>
          <cell r="AX48">
            <v>1494</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456</v>
          </cell>
          <cell r="BS48">
            <v>24</v>
          </cell>
          <cell r="BT48">
            <v>480</v>
          </cell>
          <cell r="BU48">
            <v>3.927729772191673E-3</v>
          </cell>
          <cell r="BV48">
            <v>144</v>
          </cell>
          <cell r="BW48">
            <v>0</v>
          </cell>
          <cell r="BX48">
            <v>0</v>
          </cell>
          <cell r="BY48">
            <v>0</v>
          </cell>
          <cell r="BZ48">
            <v>0</v>
          </cell>
          <cell r="CA48">
            <v>0</v>
          </cell>
          <cell r="CB48">
            <v>456</v>
          </cell>
          <cell r="CC48">
            <v>24</v>
          </cell>
          <cell r="CD48">
            <v>480</v>
          </cell>
          <cell r="CE48">
            <v>0</v>
          </cell>
          <cell r="CF48">
            <v>0</v>
          </cell>
          <cell r="CG48">
            <v>9216</v>
          </cell>
          <cell r="CH48">
            <v>5.9458064516129033E-2</v>
          </cell>
          <cell r="CI48">
            <v>0</v>
          </cell>
          <cell r="CJ48">
            <v>0</v>
          </cell>
        </row>
        <row r="49">
          <cell r="A49">
            <v>43</v>
          </cell>
          <cell r="B49" t="str">
            <v>Khánh Hội 1</v>
          </cell>
          <cell r="C49" t="str">
            <v>DSLAM</v>
          </cell>
          <cell r="D49">
            <v>7300</v>
          </cell>
          <cell r="E49" t="str">
            <v>Bình Khánh</v>
          </cell>
          <cell r="F49">
            <v>2232</v>
          </cell>
          <cell r="G49">
            <v>144</v>
          </cell>
          <cell r="H49">
            <v>2256</v>
          </cell>
          <cell r="I49">
            <v>144</v>
          </cell>
          <cell r="K49" t="str">
            <v>55 Mbps</v>
          </cell>
          <cell r="L49" t="str">
            <v>0 Mbps</v>
          </cell>
          <cell r="M49" t="str">
            <v>MR/LM</v>
          </cell>
          <cell r="N49">
            <v>2856</v>
          </cell>
          <cell r="O49">
            <v>168</v>
          </cell>
          <cell r="Q49">
            <v>2277</v>
          </cell>
          <cell r="R49">
            <v>119</v>
          </cell>
          <cell r="T49">
            <v>648</v>
          </cell>
          <cell r="U49">
            <v>0</v>
          </cell>
          <cell r="V49">
            <v>768</v>
          </cell>
          <cell r="W49">
            <v>0</v>
          </cell>
          <cell r="X49">
            <v>768</v>
          </cell>
          <cell r="Y49">
            <v>0</v>
          </cell>
          <cell r="Z49">
            <v>1416</v>
          </cell>
          <cell r="AA49">
            <v>0</v>
          </cell>
          <cell r="AB49">
            <v>0</v>
          </cell>
          <cell r="AC49">
            <v>0</v>
          </cell>
          <cell r="AD49" t="str">
            <v>1 STM-1</v>
          </cell>
          <cell r="AE49"/>
          <cell r="AF49">
            <v>76.8</v>
          </cell>
          <cell r="AG49" t="str">
            <v>Ys</v>
          </cell>
          <cell r="AH49">
            <v>1488</v>
          </cell>
          <cell r="AI49">
            <v>144</v>
          </cell>
          <cell r="AJ49">
            <v>1632</v>
          </cell>
          <cell r="AK49">
            <v>0</v>
          </cell>
          <cell r="AL49" t="str">
            <v>1 STM-1</v>
          </cell>
          <cell r="AM49"/>
          <cell r="AN49" t="str">
            <v>Ys</v>
          </cell>
          <cell r="AO49">
            <v>155000</v>
          </cell>
          <cell r="AP49">
            <v>0</v>
          </cell>
          <cell r="AQ49">
            <v>15251.199999999997</v>
          </cell>
          <cell r="AR49">
            <v>0</v>
          </cell>
          <cell r="AS49">
            <v>0</v>
          </cell>
          <cell r="AT49">
            <v>198</v>
          </cell>
          <cell r="AU49">
            <v>0</v>
          </cell>
          <cell r="AV49">
            <v>0</v>
          </cell>
          <cell r="AW49">
            <v>0</v>
          </cell>
          <cell r="AX49">
            <v>198</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1488</v>
          </cell>
          <cell r="BS49">
            <v>144</v>
          </cell>
          <cell r="BT49">
            <v>1632</v>
          </cell>
          <cell r="BU49">
            <v>1.3354281225451689E-2</v>
          </cell>
          <cell r="BV49">
            <v>432</v>
          </cell>
          <cell r="BW49">
            <v>432</v>
          </cell>
          <cell r="BX49">
            <v>0</v>
          </cell>
          <cell r="BY49">
            <v>432</v>
          </cell>
          <cell r="BZ49">
            <v>0</v>
          </cell>
          <cell r="CA49">
            <v>0</v>
          </cell>
          <cell r="CB49">
            <v>1056</v>
          </cell>
          <cell r="CC49">
            <v>144</v>
          </cell>
          <cell r="CD49">
            <v>1200</v>
          </cell>
          <cell r="CE49">
            <v>0</v>
          </cell>
          <cell r="CF49">
            <v>0</v>
          </cell>
          <cell r="CG49">
            <v>108748.8</v>
          </cell>
          <cell r="CH49">
            <v>0.70160516129032258</v>
          </cell>
          <cell r="CI49">
            <v>0</v>
          </cell>
          <cell r="CJ49">
            <v>0</v>
          </cell>
        </row>
        <row r="50">
          <cell r="A50">
            <v>44</v>
          </cell>
          <cell r="B50" t="str">
            <v>Khánh Hội 3</v>
          </cell>
          <cell r="C50" t="str">
            <v>DSLAM</v>
          </cell>
          <cell r="D50">
            <v>7300</v>
          </cell>
          <cell r="E50" t="str">
            <v>Bình Khánh</v>
          </cell>
          <cell r="F50">
            <v>312</v>
          </cell>
          <cell r="G50">
            <v>0</v>
          </cell>
          <cell r="H50">
            <v>336</v>
          </cell>
          <cell r="I50">
            <v>0</v>
          </cell>
          <cell r="K50" t="str">
            <v>13 Mbps</v>
          </cell>
          <cell r="L50" t="str">
            <v>0 Mbps</v>
          </cell>
          <cell r="M50" t="str">
            <v>MR/LM</v>
          </cell>
          <cell r="N50">
            <v>336</v>
          </cell>
          <cell r="O50">
            <v>24</v>
          </cell>
          <cell r="Q50">
            <v>260</v>
          </cell>
          <cell r="R50">
            <v>13</v>
          </cell>
          <cell r="T50">
            <v>48</v>
          </cell>
          <cell r="U50">
            <v>0</v>
          </cell>
          <cell r="V50">
            <v>96</v>
          </cell>
          <cell r="W50">
            <v>0</v>
          </cell>
          <cell r="X50">
            <v>96</v>
          </cell>
          <cell r="Y50">
            <v>0</v>
          </cell>
          <cell r="Z50">
            <v>144</v>
          </cell>
          <cell r="AA50">
            <v>0</v>
          </cell>
          <cell r="AB50">
            <v>0</v>
          </cell>
          <cell r="AC50">
            <v>0</v>
          </cell>
          <cell r="AD50" t="str">
            <v>1 STM-1</v>
          </cell>
          <cell r="AE50"/>
          <cell r="AF50">
            <v>76.8</v>
          </cell>
          <cell r="AG50" t="str">
            <v>Ys</v>
          </cell>
          <cell r="AH50">
            <v>240</v>
          </cell>
          <cell r="AI50">
            <v>0</v>
          </cell>
          <cell r="AJ50">
            <v>240</v>
          </cell>
          <cell r="AK50">
            <v>0</v>
          </cell>
          <cell r="AL50" t="str">
            <v>1 STM-1</v>
          </cell>
          <cell r="AM50"/>
          <cell r="AN50" t="str">
            <v>Ys</v>
          </cell>
          <cell r="AO50">
            <v>155000</v>
          </cell>
          <cell r="AP50">
            <v>0</v>
          </cell>
          <cell r="AQ50">
            <v>112940.8</v>
          </cell>
          <cell r="AR50">
            <v>0</v>
          </cell>
          <cell r="AS50">
            <v>0</v>
          </cell>
          <cell r="AT50">
            <v>1470</v>
          </cell>
          <cell r="AU50">
            <v>0</v>
          </cell>
          <cell r="AV50">
            <v>0</v>
          </cell>
          <cell r="AW50">
            <v>0</v>
          </cell>
          <cell r="AX50">
            <v>1470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240</v>
          </cell>
          <cell r="BS50">
            <v>0</v>
          </cell>
          <cell r="BT50">
            <v>240</v>
          </cell>
          <cell r="BU50">
            <v>1.9638648860958365E-3</v>
          </cell>
          <cell r="BV50">
            <v>96</v>
          </cell>
          <cell r="BW50">
            <v>0</v>
          </cell>
          <cell r="BX50">
            <v>0</v>
          </cell>
          <cell r="BY50">
            <v>0</v>
          </cell>
          <cell r="BZ50">
            <v>0</v>
          </cell>
          <cell r="CA50">
            <v>0</v>
          </cell>
          <cell r="CB50">
            <v>240</v>
          </cell>
          <cell r="CC50">
            <v>0</v>
          </cell>
          <cell r="CD50">
            <v>240</v>
          </cell>
          <cell r="CE50">
            <v>0</v>
          </cell>
          <cell r="CF50">
            <v>0</v>
          </cell>
          <cell r="CG50">
            <v>11059.199999999999</v>
          </cell>
          <cell r="CH50">
            <v>7.1349677419354829E-2</v>
          </cell>
          <cell r="CI50">
            <v>0</v>
          </cell>
          <cell r="CJ50">
            <v>0</v>
          </cell>
        </row>
        <row r="51">
          <cell r="A51">
            <v>45</v>
          </cell>
          <cell r="B51" t="str">
            <v>Long Hòa</v>
          </cell>
          <cell r="C51" t="str">
            <v>DSLAM</v>
          </cell>
          <cell r="D51">
            <v>7300</v>
          </cell>
          <cell r="E51" t="str">
            <v>Bình Khánh</v>
          </cell>
          <cell r="F51">
            <v>48</v>
          </cell>
          <cell r="G51">
            <v>0</v>
          </cell>
          <cell r="H51">
            <v>48</v>
          </cell>
          <cell r="I51">
            <v>0</v>
          </cell>
          <cell r="K51" t="str">
            <v>0 Mbps</v>
          </cell>
          <cell r="L51" t="str">
            <v>0 Mbps</v>
          </cell>
          <cell r="M51" t="str">
            <v>MR/LM</v>
          </cell>
          <cell r="N51">
            <v>72</v>
          </cell>
          <cell r="O51">
            <v>24</v>
          </cell>
          <cell r="Q51">
            <v>41</v>
          </cell>
          <cell r="R51">
            <v>2</v>
          </cell>
          <cell r="T51">
            <v>48</v>
          </cell>
          <cell r="U51">
            <v>0</v>
          </cell>
          <cell r="V51">
            <v>24</v>
          </cell>
          <cell r="W51">
            <v>0</v>
          </cell>
          <cell r="X51">
            <v>24</v>
          </cell>
          <cell r="Y51">
            <v>0</v>
          </cell>
          <cell r="Z51">
            <v>72</v>
          </cell>
          <cell r="AA51">
            <v>0</v>
          </cell>
          <cell r="AB51">
            <v>0</v>
          </cell>
          <cell r="AC51">
            <v>0</v>
          </cell>
          <cell r="AD51" t="str">
            <v>4 E1</v>
          </cell>
          <cell r="AE51"/>
          <cell r="AF51">
            <v>76.8</v>
          </cell>
          <cell r="AG51" t="str">
            <v>Ys</v>
          </cell>
          <cell r="AH51">
            <v>24</v>
          </cell>
          <cell r="AI51">
            <v>0</v>
          </cell>
          <cell r="AJ51">
            <v>24</v>
          </cell>
          <cell r="AK51">
            <v>0</v>
          </cell>
          <cell r="AL51" t="str">
            <v>4 E1</v>
          </cell>
          <cell r="AM51"/>
          <cell r="AN51" t="str">
            <v>Ys</v>
          </cell>
          <cell r="AO51">
            <v>8000</v>
          </cell>
          <cell r="AP51">
            <v>0</v>
          </cell>
          <cell r="AQ51">
            <v>870.40000000000055</v>
          </cell>
          <cell r="AR51">
            <v>0</v>
          </cell>
          <cell r="AS51">
            <v>0</v>
          </cell>
          <cell r="AT51">
            <v>11</v>
          </cell>
          <cell r="AU51">
            <v>0</v>
          </cell>
          <cell r="AV51">
            <v>0</v>
          </cell>
          <cell r="AW51">
            <v>0</v>
          </cell>
          <cell r="AX51">
            <v>11</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24</v>
          </cell>
          <cell r="BS51">
            <v>0</v>
          </cell>
          <cell r="BT51">
            <v>24</v>
          </cell>
          <cell r="BU51">
            <v>1.9638648860958367E-4</v>
          </cell>
          <cell r="BV51">
            <v>48</v>
          </cell>
          <cell r="BW51">
            <v>0</v>
          </cell>
          <cell r="BX51">
            <v>0</v>
          </cell>
          <cell r="BY51">
            <v>0</v>
          </cell>
          <cell r="BZ51">
            <v>0</v>
          </cell>
          <cell r="CA51">
            <v>0</v>
          </cell>
          <cell r="CB51">
            <v>24</v>
          </cell>
          <cell r="CC51">
            <v>0</v>
          </cell>
          <cell r="CD51">
            <v>24</v>
          </cell>
          <cell r="CE51">
            <v>0</v>
          </cell>
          <cell r="CF51">
            <v>0</v>
          </cell>
          <cell r="CG51">
            <v>5529.5999999999995</v>
          </cell>
          <cell r="CH51">
            <v>0.69119999999999993</v>
          </cell>
          <cell r="CI51">
            <v>0</v>
          </cell>
          <cell r="CJ51">
            <v>0</v>
          </cell>
        </row>
        <row r="52">
          <cell r="A52">
            <v>46</v>
          </cell>
          <cell r="B52" t="str">
            <v>Phước Kiển</v>
          </cell>
          <cell r="C52" t="str">
            <v>DSLAM</v>
          </cell>
          <cell r="D52">
            <v>7300</v>
          </cell>
          <cell r="E52" t="str">
            <v>Bình Khánh</v>
          </cell>
          <cell r="F52">
            <v>96</v>
          </cell>
          <cell r="G52">
            <v>0</v>
          </cell>
          <cell r="H52">
            <v>96</v>
          </cell>
          <cell r="I52">
            <v>0</v>
          </cell>
          <cell r="K52" t="str">
            <v>0 Mbps</v>
          </cell>
          <cell r="L52" t="str">
            <v>0 Mbps</v>
          </cell>
          <cell r="M52" t="str">
            <v>MR/LM</v>
          </cell>
          <cell r="N52">
            <v>120</v>
          </cell>
          <cell r="O52">
            <v>24</v>
          </cell>
          <cell r="Q52">
            <v>78</v>
          </cell>
          <cell r="R52">
            <v>4</v>
          </cell>
          <cell r="T52">
            <v>48</v>
          </cell>
          <cell r="U52">
            <v>0</v>
          </cell>
          <cell r="V52">
            <v>48</v>
          </cell>
          <cell r="W52">
            <v>0</v>
          </cell>
          <cell r="X52">
            <v>48</v>
          </cell>
          <cell r="Y52">
            <v>0</v>
          </cell>
          <cell r="Z52">
            <v>96</v>
          </cell>
          <cell r="AA52">
            <v>0</v>
          </cell>
          <cell r="AB52">
            <v>0</v>
          </cell>
          <cell r="AC52">
            <v>0</v>
          </cell>
          <cell r="AD52" t="str">
            <v>4 E1</v>
          </cell>
          <cell r="AE52"/>
          <cell r="AF52">
            <v>76.8</v>
          </cell>
          <cell r="AG52" t="str">
            <v>Ys</v>
          </cell>
          <cell r="AH52">
            <v>48</v>
          </cell>
          <cell r="AI52">
            <v>0</v>
          </cell>
          <cell r="AJ52">
            <v>48</v>
          </cell>
          <cell r="AK52">
            <v>0</v>
          </cell>
          <cell r="AL52" t="str">
            <v>1 STM-1</v>
          </cell>
          <cell r="AM52"/>
          <cell r="AN52" t="str">
            <v>Ys</v>
          </cell>
          <cell r="AO52">
            <v>155000</v>
          </cell>
          <cell r="AP52">
            <v>0</v>
          </cell>
          <cell r="AQ52">
            <v>116627.2</v>
          </cell>
          <cell r="AR52">
            <v>0</v>
          </cell>
          <cell r="AS52">
            <v>0</v>
          </cell>
          <cell r="AT52">
            <v>1518</v>
          </cell>
          <cell r="AU52">
            <v>0</v>
          </cell>
          <cell r="AV52">
            <v>0</v>
          </cell>
          <cell r="AW52">
            <v>0</v>
          </cell>
          <cell r="AX52">
            <v>1518</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48</v>
          </cell>
          <cell r="BS52">
            <v>0</v>
          </cell>
          <cell r="BT52">
            <v>48</v>
          </cell>
          <cell r="BU52">
            <v>3.9277297721916735E-4</v>
          </cell>
          <cell r="BV52">
            <v>48</v>
          </cell>
          <cell r="BW52">
            <v>0</v>
          </cell>
          <cell r="BX52">
            <v>0</v>
          </cell>
          <cell r="BY52">
            <v>0</v>
          </cell>
          <cell r="BZ52">
            <v>0</v>
          </cell>
          <cell r="CA52">
            <v>0</v>
          </cell>
          <cell r="CB52">
            <v>48</v>
          </cell>
          <cell r="CC52">
            <v>0</v>
          </cell>
          <cell r="CD52">
            <v>48</v>
          </cell>
          <cell r="CE52">
            <v>0</v>
          </cell>
          <cell r="CF52">
            <v>0</v>
          </cell>
          <cell r="CG52">
            <v>7372.7999999999993</v>
          </cell>
          <cell r="CH52">
            <v>4.7566451612903224E-2</v>
          </cell>
          <cell r="CI52">
            <v>0</v>
          </cell>
          <cell r="CJ52">
            <v>0</v>
          </cell>
        </row>
        <row r="53">
          <cell r="A53">
            <v>47</v>
          </cell>
          <cell r="B53" t="str">
            <v>Tam Thôn Hiệp</v>
          </cell>
          <cell r="C53" t="str">
            <v>DSLAM</v>
          </cell>
          <cell r="D53">
            <v>7300</v>
          </cell>
          <cell r="E53" t="str">
            <v>Bình Khánh</v>
          </cell>
          <cell r="F53">
            <v>72</v>
          </cell>
          <cell r="G53">
            <v>24</v>
          </cell>
          <cell r="H53">
            <v>96</v>
          </cell>
          <cell r="I53">
            <v>24</v>
          </cell>
          <cell r="K53" t="str">
            <v>4 Mbps</v>
          </cell>
          <cell r="L53" t="str">
            <v>0 Mbps</v>
          </cell>
          <cell r="M53" t="str">
            <v>MR/LM</v>
          </cell>
          <cell r="N53">
            <v>72</v>
          </cell>
          <cell r="O53">
            <v>24</v>
          </cell>
          <cell r="Q53">
            <v>45</v>
          </cell>
          <cell r="R53">
            <v>2</v>
          </cell>
          <cell r="T53">
            <v>0</v>
          </cell>
          <cell r="U53">
            <v>0</v>
          </cell>
          <cell r="V53">
            <v>48</v>
          </cell>
          <cell r="W53">
            <v>0</v>
          </cell>
          <cell r="X53">
            <v>48</v>
          </cell>
          <cell r="Y53">
            <v>0</v>
          </cell>
          <cell r="Z53">
            <v>48</v>
          </cell>
          <cell r="AA53">
            <v>0</v>
          </cell>
          <cell r="AB53">
            <v>0</v>
          </cell>
          <cell r="AC53">
            <v>0</v>
          </cell>
          <cell r="AD53" t="str">
            <v>4 E1</v>
          </cell>
          <cell r="AE53"/>
          <cell r="AF53">
            <v>76.8</v>
          </cell>
          <cell r="AG53" t="str">
            <v>Ys</v>
          </cell>
          <cell r="AH53">
            <v>48</v>
          </cell>
          <cell r="AI53">
            <v>24</v>
          </cell>
          <cell r="AJ53">
            <v>72</v>
          </cell>
          <cell r="AK53">
            <v>0</v>
          </cell>
          <cell r="AL53" t="str">
            <v>1 STM-1</v>
          </cell>
          <cell r="AM53"/>
          <cell r="AN53" t="str">
            <v>Ys</v>
          </cell>
          <cell r="AO53">
            <v>155000</v>
          </cell>
          <cell r="AP53">
            <v>0</v>
          </cell>
          <cell r="AQ53">
            <v>120313.60000000001</v>
          </cell>
          <cell r="AR53">
            <v>0</v>
          </cell>
          <cell r="AS53">
            <v>0</v>
          </cell>
          <cell r="AT53">
            <v>1566</v>
          </cell>
          <cell r="AU53">
            <v>0</v>
          </cell>
          <cell r="AV53">
            <v>0</v>
          </cell>
          <cell r="AW53">
            <v>0</v>
          </cell>
          <cell r="AX53">
            <v>1566</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48</v>
          </cell>
          <cell r="BS53">
            <v>24</v>
          </cell>
          <cell r="BT53">
            <v>72</v>
          </cell>
          <cell r="BU53">
            <v>5.8915946582875102E-4</v>
          </cell>
          <cell r="BV53">
            <v>48</v>
          </cell>
          <cell r="BW53">
            <v>0</v>
          </cell>
          <cell r="BX53">
            <v>0</v>
          </cell>
          <cell r="BY53">
            <v>0</v>
          </cell>
          <cell r="BZ53">
            <v>0</v>
          </cell>
          <cell r="CA53">
            <v>0</v>
          </cell>
          <cell r="CB53">
            <v>48</v>
          </cell>
          <cell r="CC53">
            <v>24</v>
          </cell>
          <cell r="CD53">
            <v>72</v>
          </cell>
          <cell r="CE53">
            <v>0</v>
          </cell>
          <cell r="CF53">
            <v>0</v>
          </cell>
          <cell r="CG53">
            <v>3686.3999999999996</v>
          </cell>
          <cell r="CH53">
            <v>2.3783225806451612E-2</v>
          </cell>
          <cell r="CI53">
            <v>0</v>
          </cell>
          <cell r="CJ53">
            <v>0</v>
          </cell>
        </row>
        <row r="54">
          <cell r="A54">
            <v>48</v>
          </cell>
          <cell r="B54" t="str">
            <v>Tân Quy Đông</v>
          </cell>
          <cell r="C54" t="str">
            <v>HUB</v>
          </cell>
          <cell r="D54">
            <v>7301</v>
          </cell>
          <cell r="E54" t="str">
            <v>Bình Hưng</v>
          </cell>
          <cell r="F54">
            <v>984</v>
          </cell>
          <cell r="G54">
            <v>48</v>
          </cell>
          <cell r="H54">
            <v>1008</v>
          </cell>
          <cell r="I54">
            <v>48</v>
          </cell>
          <cell r="K54" t="str">
            <v>249 Mbps</v>
          </cell>
          <cell r="L54" t="str">
            <v>56 Mbps</v>
          </cell>
          <cell r="M54" t="str">
            <v>MR/LM</v>
          </cell>
          <cell r="N54">
            <v>1224</v>
          </cell>
          <cell r="O54">
            <v>72</v>
          </cell>
          <cell r="Q54">
            <v>978</v>
          </cell>
          <cell r="R54">
            <v>51</v>
          </cell>
          <cell r="T54">
            <v>264</v>
          </cell>
          <cell r="U54">
            <v>1200</v>
          </cell>
          <cell r="V54">
            <v>312</v>
          </cell>
          <cell r="W54">
            <v>0</v>
          </cell>
          <cell r="X54">
            <v>312</v>
          </cell>
          <cell r="Y54">
            <v>1344</v>
          </cell>
          <cell r="Z54">
            <v>576</v>
          </cell>
          <cell r="AA54">
            <v>2544</v>
          </cell>
          <cell r="AB54">
            <v>1312</v>
          </cell>
          <cell r="AC54">
            <v>1232</v>
          </cell>
          <cell r="AD54" t="str">
            <v>1 STM-1</v>
          </cell>
          <cell r="AE54" t="str">
            <v>1 GENT</v>
          </cell>
          <cell r="AF54">
            <v>76.8</v>
          </cell>
          <cell r="AG54" t="str">
            <v>Ys</v>
          </cell>
          <cell r="AH54">
            <v>696</v>
          </cell>
          <cell r="AI54">
            <v>48</v>
          </cell>
          <cell r="AJ54">
            <v>744</v>
          </cell>
          <cell r="AK54">
            <v>3120</v>
          </cell>
          <cell r="AL54" t="str">
            <v>1 STM-1</v>
          </cell>
          <cell r="AM54" t="str">
            <v>1 GENT</v>
          </cell>
          <cell r="AN54" t="str">
            <v>Ys</v>
          </cell>
          <cell r="AO54">
            <v>155000</v>
          </cell>
          <cell r="AP54">
            <v>1200000</v>
          </cell>
          <cell r="AQ54">
            <v>7738.4000000000087</v>
          </cell>
          <cell r="AR54">
            <v>745382.40000000002</v>
          </cell>
          <cell r="AS54">
            <v>10</v>
          </cell>
          <cell r="AT54">
            <v>0</v>
          </cell>
          <cell r="AU54">
            <v>0</v>
          </cell>
          <cell r="AV54">
            <v>0</v>
          </cell>
          <cell r="AW54">
            <v>0</v>
          </cell>
          <cell r="AX54">
            <v>0</v>
          </cell>
          <cell r="AY54">
            <v>0</v>
          </cell>
          <cell r="AZ54">
            <v>0</v>
          </cell>
          <cell r="BA54">
            <v>0</v>
          </cell>
          <cell r="BB54">
            <v>0</v>
          </cell>
          <cell r="BC54">
            <v>0</v>
          </cell>
          <cell r="BD54">
            <v>0</v>
          </cell>
          <cell r="BE54">
            <v>0</v>
          </cell>
          <cell r="BF54">
            <v>9705.5</v>
          </cell>
          <cell r="BG54">
            <v>240</v>
          </cell>
          <cell r="BH54">
            <v>240</v>
          </cell>
          <cell r="BI54">
            <v>48</v>
          </cell>
          <cell r="BJ54">
            <v>9657.5</v>
          </cell>
          <cell r="BK54">
            <v>384</v>
          </cell>
          <cell r="BL54">
            <v>384</v>
          </cell>
          <cell r="BM54">
            <v>384</v>
          </cell>
          <cell r="BN54">
            <v>384</v>
          </cell>
          <cell r="BO54">
            <v>48</v>
          </cell>
          <cell r="BP54">
            <v>432</v>
          </cell>
          <cell r="BQ54">
            <v>432</v>
          </cell>
          <cell r="BR54">
            <v>312</v>
          </cell>
          <cell r="BS54">
            <v>0</v>
          </cell>
          <cell r="BT54">
            <v>312</v>
          </cell>
          <cell r="BU54">
            <v>2.5530243519245877E-3</v>
          </cell>
          <cell r="BV54">
            <v>96</v>
          </cell>
          <cell r="BW54">
            <v>0</v>
          </cell>
          <cell r="BX54">
            <v>0</v>
          </cell>
          <cell r="BY54">
            <v>0</v>
          </cell>
          <cell r="BZ54">
            <v>480</v>
          </cell>
          <cell r="CA54">
            <v>312</v>
          </cell>
          <cell r="CB54">
            <v>0</v>
          </cell>
          <cell r="CC54">
            <v>0</v>
          </cell>
          <cell r="CD54">
            <v>0</v>
          </cell>
          <cell r="CE54">
            <v>1896</v>
          </cell>
          <cell r="CF54">
            <v>33177.599999999999</v>
          </cell>
          <cell r="CG54">
            <v>127795.19999999998</v>
          </cell>
          <cell r="CH54">
            <v>0.10649599999999998</v>
          </cell>
          <cell r="CI54">
            <v>10</v>
          </cell>
          <cell r="CJ54">
            <v>0</v>
          </cell>
        </row>
        <row r="55">
          <cell r="A55">
            <v>49</v>
          </cell>
          <cell r="B55" t="str">
            <v>Bình Hưng</v>
          </cell>
          <cell r="C55" t="str">
            <v>DSLAM</v>
          </cell>
          <cell r="D55">
            <v>7300</v>
          </cell>
          <cell r="E55" t="str">
            <v>Bình Hưng</v>
          </cell>
          <cell r="F55">
            <v>168</v>
          </cell>
          <cell r="G55">
            <v>24</v>
          </cell>
          <cell r="H55">
            <v>192</v>
          </cell>
          <cell r="I55">
            <v>24</v>
          </cell>
          <cell r="K55" t="str">
            <v>10 Mbps</v>
          </cell>
          <cell r="L55" t="str">
            <v>0 Mbps</v>
          </cell>
          <cell r="M55" t="str">
            <v>MR/LM</v>
          </cell>
          <cell r="N55">
            <v>168</v>
          </cell>
          <cell r="O55">
            <v>24</v>
          </cell>
          <cell r="Q55">
            <v>124</v>
          </cell>
          <cell r="R55">
            <v>6</v>
          </cell>
          <cell r="T55">
            <v>0</v>
          </cell>
          <cell r="U55">
            <v>0</v>
          </cell>
          <cell r="V55">
            <v>72</v>
          </cell>
          <cell r="W55">
            <v>0</v>
          </cell>
          <cell r="X55">
            <v>72</v>
          </cell>
          <cell r="Y55">
            <v>0</v>
          </cell>
          <cell r="Z55">
            <v>72</v>
          </cell>
          <cell r="AA55">
            <v>0</v>
          </cell>
          <cell r="AB55">
            <v>0</v>
          </cell>
          <cell r="AC55">
            <v>0</v>
          </cell>
          <cell r="AD55" t="str">
            <v>4 E1</v>
          </cell>
          <cell r="AE55"/>
          <cell r="AF55">
            <v>76.8</v>
          </cell>
          <cell r="AG55" t="str">
            <v>Ys</v>
          </cell>
          <cell r="AH55">
            <v>120</v>
          </cell>
          <cell r="AI55">
            <v>24</v>
          </cell>
          <cell r="AJ55">
            <v>144</v>
          </cell>
          <cell r="AK55">
            <v>0</v>
          </cell>
          <cell r="AL55" t="str">
            <v>4 E1</v>
          </cell>
          <cell r="AM55"/>
          <cell r="AN55" t="str">
            <v>Ys</v>
          </cell>
          <cell r="AO55">
            <v>8000</v>
          </cell>
          <cell r="AP55">
            <v>0</v>
          </cell>
          <cell r="AQ55">
            <v>870.40000000000055</v>
          </cell>
          <cell r="AR55">
            <v>0</v>
          </cell>
          <cell r="AS55">
            <v>0</v>
          </cell>
          <cell r="AT55">
            <v>11</v>
          </cell>
          <cell r="AU55">
            <v>0</v>
          </cell>
          <cell r="AV55">
            <v>0</v>
          </cell>
          <cell r="AW55">
            <v>0</v>
          </cell>
          <cell r="AX55">
            <v>11</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120</v>
          </cell>
          <cell r="BS55">
            <v>24</v>
          </cell>
          <cell r="BT55">
            <v>144</v>
          </cell>
          <cell r="BU55">
            <v>1.178318931657502E-3</v>
          </cell>
          <cell r="BV55">
            <v>48</v>
          </cell>
          <cell r="BW55">
            <v>0</v>
          </cell>
          <cell r="BX55">
            <v>0</v>
          </cell>
          <cell r="BY55">
            <v>0</v>
          </cell>
          <cell r="BZ55">
            <v>0</v>
          </cell>
          <cell r="CA55">
            <v>0</v>
          </cell>
          <cell r="CB55">
            <v>120</v>
          </cell>
          <cell r="CC55">
            <v>24</v>
          </cell>
          <cell r="CD55">
            <v>144</v>
          </cell>
          <cell r="CE55">
            <v>0</v>
          </cell>
          <cell r="CF55">
            <v>0</v>
          </cell>
          <cell r="CG55">
            <v>5529.5999999999995</v>
          </cell>
          <cell r="CH55">
            <v>0.69119999999999993</v>
          </cell>
          <cell r="CI55">
            <v>0</v>
          </cell>
          <cell r="CJ55">
            <v>0</v>
          </cell>
        </row>
        <row r="56">
          <cell r="A56">
            <v>50</v>
          </cell>
          <cell r="B56" t="str">
            <v>Khu Chế Xuất</v>
          </cell>
          <cell r="C56" t="str">
            <v>DSLAM</v>
          </cell>
          <cell r="D56">
            <v>7300</v>
          </cell>
          <cell r="E56" t="str">
            <v>Bình Hưng</v>
          </cell>
          <cell r="F56">
            <v>864</v>
          </cell>
          <cell r="G56">
            <v>48</v>
          </cell>
          <cell r="H56">
            <v>864</v>
          </cell>
          <cell r="I56">
            <v>48</v>
          </cell>
          <cell r="K56" t="str">
            <v>0 Mbps</v>
          </cell>
          <cell r="L56" t="str">
            <v>0 Mbps</v>
          </cell>
          <cell r="M56" t="str">
            <v>MR/LM</v>
          </cell>
          <cell r="N56">
            <v>1176</v>
          </cell>
          <cell r="O56">
            <v>72</v>
          </cell>
          <cell r="Q56">
            <v>927</v>
          </cell>
          <cell r="R56">
            <v>48</v>
          </cell>
          <cell r="T56">
            <v>336</v>
          </cell>
          <cell r="U56">
            <v>0</v>
          </cell>
          <cell r="V56">
            <v>264</v>
          </cell>
          <cell r="W56">
            <v>0</v>
          </cell>
          <cell r="X56">
            <v>264</v>
          </cell>
          <cell r="Y56">
            <v>0</v>
          </cell>
          <cell r="Z56">
            <v>600</v>
          </cell>
          <cell r="AA56">
            <v>0</v>
          </cell>
          <cell r="AB56">
            <v>0</v>
          </cell>
          <cell r="AC56">
            <v>0</v>
          </cell>
          <cell r="AD56" t="str">
            <v>1 STM-1</v>
          </cell>
          <cell r="AE56"/>
          <cell r="AF56">
            <v>76.8</v>
          </cell>
          <cell r="AG56" t="str">
            <v>Ys</v>
          </cell>
          <cell r="AH56">
            <v>600</v>
          </cell>
          <cell r="AI56">
            <v>48</v>
          </cell>
          <cell r="AJ56">
            <v>648</v>
          </cell>
          <cell r="AK56">
            <v>0</v>
          </cell>
          <cell r="AL56" t="str">
            <v>1 STM-1</v>
          </cell>
          <cell r="AM56"/>
          <cell r="AN56" t="str">
            <v>Ys</v>
          </cell>
          <cell r="AO56">
            <v>155000</v>
          </cell>
          <cell r="AP56">
            <v>0</v>
          </cell>
          <cell r="AQ56">
            <v>77920</v>
          </cell>
          <cell r="AR56">
            <v>0</v>
          </cell>
          <cell r="AS56">
            <v>0</v>
          </cell>
          <cell r="AT56">
            <v>1014</v>
          </cell>
          <cell r="AU56">
            <v>0</v>
          </cell>
          <cell r="AV56">
            <v>0</v>
          </cell>
          <cell r="AW56">
            <v>0</v>
          </cell>
          <cell r="AX56">
            <v>1014</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600</v>
          </cell>
          <cell r="BS56">
            <v>48</v>
          </cell>
          <cell r="BT56">
            <v>648</v>
          </cell>
          <cell r="BU56">
            <v>5.3024351924587584E-3</v>
          </cell>
          <cell r="BV56">
            <v>192</v>
          </cell>
          <cell r="BW56">
            <v>240</v>
          </cell>
          <cell r="BX56">
            <v>0</v>
          </cell>
          <cell r="BY56">
            <v>240</v>
          </cell>
          <cell r="BZ56">
            <v>0</v>
          </cell>
          <cell r="CA56">
            <v>0</v>
          </cell>
          <cell r="CB56">
            <v>360</v>
          </cell>
          <cell r="CC56">
            <v>48</v>
          </cell>
          <cell r="CD56">
            <v>408</v>
          </cell>
          <cell r="CE56">
            <v>0</v>
          </cell>
          <cell r="CF56">
            <v>0</v>
          </cell>
          <cell r="CG56">
            <v>46080</v>
          </cell>
          <cell r="CH56">
            <v>0.29729032258064514</v>
          </cell>
          <cell r="CI56">
            <v>0</v>
          </cell>
          <cell r="CJ56">
            <v>0</v>
          </cell>
        </row>
        <row r="57">
          <cell r="A57">
            <v>51</v>
          </cell>
          <cell r="B57" t="str">
            <v>Nhà Bè</v>
          </cell>
          <cell r="C57" t="str">
            <v>DSLAM</v>
          </cell>
          <cell r="D57">
            <v>7300</v>
          </cell>
          <cell r="E57" t="str">
            <v>Bình Hưng</v>
          </cell>
          <cell r="F57">
            <v>144</v>
          </cell>
          <cell r="G57">
            <v>0</v>
          </cell>
          <cell r="H57">
            <v>144</v>
          </cell>
          <cell r="I57">
            <v>0</v>
          </cell>
          <cell r="K57" t="str">
            <v>4 Mbps</v>
          </cell>
          <cell r="L57" t="str">
            <v>0 Mbps</v>
          </cell>
          <cell r="M57" t="str">
            <v>MR/LM</v>
          </cell>
          <cell r="N57">
            <v>192</v>
          </cell>
          <cell r="O57">
            <v>24</v>
          </cell>
          <cell r="Q57">
            <v>144</v>
          </cell>
          <cell r="R57">
            <v>7</v>
          </cell>
          <cell r="T57">
            <v>72</v>
          </cell>
          <cell r="U57">
            <v>0</v>
          </cell>
          <cell r="V57">
            <v>48</v>
          </cell>
          <cell r="W57">
            <v>0</v>
          </cell>
          <cell r="X57">
            <v>48</v>
          </cell>
          <cell r="Y57">
            <v>0</v>
          </cell>
          <cell r="Z57">
            <v>120</v>
          </cell>
          <cell r="AA57">
            <v>0</v>
          </cell>
          <cell r="AB57">
            <v>0</v>
          </cell>
          <cell r="AC57">
            <v>0</v>
          </cell>
          <cell r="AD57" t="str">
            <v>1 STM-1</v>
          </cell>
          <cell r="AE57"/>
          <cell r="AF57">
            <v>76.8</v>
          </cell>
          <cell r="AG57" t="str">
            <v>Ys</v>
          </cell>
          <cell r="AH57">
            <v>96</v>
          </cell>
          <cell r="AI57">
            <v>0</v>
          </cell>
          <cell r="AJ57">
            <v>96</v>
          </cell>
          <cell r="AK57">
            <v>0</v>
          </cell>
          <cell r="AL57" t="str">
            <v>1 STM-1</v>
          </cell>
          <cell r="AM57"/>
          <cell r="AN57" t="str">
            <v>Ys</v>
          </cell>
          <cell r="AO57">
            <v>155000</v>
          </cell>
          <cell r="AP57">
            <v>0</v>
          </cell>
          <cell r="AQ57">
            <v>114784</v>
          </cell>
          <cell r="AR57">
            <v>0</v>
          </cell>
          <cell r="AS57">
            <v>0</v>
          </cell>
          <cell r="AT57">
            <v>1494</v>
          </cell>
          <cell r="AU57">
            <v>0</v>
          </cell>
          <cell r="AV57">
            <v>0</v>
          </cell>
          <cell r="AW57">
            <v>0</v>
          </cell>
          <cell r="AX57">
            <v>1494</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96</v>
          </cell>
          <cell r="BS57">
            <v>0</v>
          </cell>
          <cell r="BT57">
            <v>96</v>
          </cell>
          <cell r="BU57">
            <v>7.855459544383347E-4</v>
          </cell>
          <cell r="BV57">
            <v>48</v>
          </cell>
          <cell r="BW57">
            <v>0</v>
          </cell>
          <cell r="BX57">
            <v>0</v>
          </cell>
          <cell r="BY57">
            <v>0</v>
          </cell>
          <cell r="BZ57">
            <v>0</v>
          </cell>
          <cell r="CA57">
            <v>0</v>
          </cell>
          <cell r="CB57">
            <v>96</v>
          </cell>
          <cell r="CC57">
            <v>0</v>
          </cell>
          <cell r="CD57">
            <v>96</v>
          </cell>
          <cell r="CE57">
            <v>0</v>
          </cell>
          <cell r="CF57">
            <v>0</v>
          </cell>
          <cell r="CG57">
            <v>9216</v>
          </cell>
          <cell r="CH57">
            <v>5.9458064516129033E-2</v>
          </cell>
          <cell r="CI57">
            <v>0</v>
          </cell>
          <cell r="CJ57">
            <v>0</v>
          </cell>
        </row>
        <row r="58">
          <cell r="A58">
            <v>52</v>
          </cell>
          <cell r="B58" t="str">
            <v>Nhơn Đức</v>
          </cell>
          <cell r="C58" t="str">
            <v>DSLAM</v>
          </cell>
          <cell r="D58">
            <v>7300</v>
          </cell>
          <cell r="E58" t="str">
            <v>Bình Hưng</v>
          </cell>
          <cell r="F58">
            <v>48</v>
          </cell>
          <cell r="G58">
            <v>0</v>
          </cell>
          <cell r="H58">
            <v>48</v>
          </cell>
          <cell r="I58">
            <v>0</v>
          </cell>
          <cell r="K58" t="str">
            <v>0 Mbps</v>
          </cell>
          <cell r="L58" t="str">
            <v>0 Mbps</v>
          </cell>
          <cell r="M58" t="str">
            <v>MR/LM</v>
          </cell>
          <cell r="N58">
            <v>72</v>
          </cell>
          <cell r="O58">
            <v>24</v>
          </cell>
          <cell r="Q58">
            <v>55</v>
          </cell>
          <cell r="R58">
            <v>2</v>
          </cell>
          <cell r="T58">
            <v>48</v>
          </cell>
          <cell r="U58">
            <v>0</v>
          </cell>
          <cell r="V58">
            <v>24</v>
          </cell>
          <cell r="W58">
            <v>0</v>
          </cell>
          <cell r="X58">
            <v>24</v>
          </cell>
          <cell r="Y58">
            <v>0</v>
          </cell>
          <cell r="Z58">
            <v>72</v>
          </cell>
          <cell r="AA58">
            <v>0</v>
          </cell>
          <cell r="AB58">
            <v>0</v>
          </cell>
          <cell r="AC58">
            <v>0</v>
          </cell>
          <cell r="AD58" t="str">
            <v>4 E1</v>
          </cell>
          <cell r="AE58"/>
          <cell r="AF58">
            <v>76.8</v>
          </cell>
          <cell r="AG58" t="str">
            <v>Ys</v>
          </cell>
          <cell r="AH58">
            <v>24</v>
          </cell>
          <cell r="AI58">
            <v>0</v>
          </cell>
          <cell r="AJ58">
            <v>24</v>
          </cell>
          <cell r="AK58">
            <v>0</v>
          </cell>
          <cell r="AL58" t="str">
            <v>4 E1</v>
          </cell>
          <cell r="AM58"/>
          <cell r="AN58" t="str">
            <v>Ys</v>
          </cell>
          <cell r="AO58">
            <v>8000</v>
          </cell>
          <cell r="AP58">
            <v>0</v>
          </cell>
          <cell r="AQ58">
            <v>870.40000000000055</v>
          </cell>
          <cell r="AR58">
            <v>0</v>
          </cell>
          <cell r="AS58">
            <v>0</v>
          </cell>
          <cell r="AT58">
            <v>11</v>
          </cell>
          <cell r="AU58">
            <v>0</v>
          </cell>
          <cell r="AV58">
            <v>0</v>
          </cell>
          <cell r="AW58">
            <v>0</v>
          </cell>
          <cell r="AX58">
            <v>11</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24</v>
          </cell>
          <cell r="BS58">
            <v>0</v>
          </cell>
          <cell r="BT58">
            <v>24</v>
          </cell>
          <cell r="BU58">
            <v>1.9638648860958367E-4</v>
          </cell>
          <cell r="BV58">
            <v>48</v>
          </cell>
          <cell r="BW58">
            <v>0</v>
          </cell>
          <cell r="BX58">
            <v>0</v>
          </cell>
          <cell r="BY58">
            <v>0</v>
          </cell>
          <cell r="BZ58">
            <v>0</v>
          </cell>
          <cell r="CA58">
            <v>0</v>
          </cell>
          <cell r="CB58">
            <v>24</v>
          </cell>
          <cell r="CC58">
            <v>0</v>
          </cell>
          <cell r="CD58">
            <v>24</v>
          </cell>
          <cell r="CE58">
            <v>0</v>
          </cell>
          <cell r="CF58">
            <v>0</v>
          </cell>
          <cell r="CG58">
            <v>5529.5999999999995</v>
          </cell>
          <cell r="CH58">
            <v>0.69119999999999993</v>
          </cell>
          <cell r="CI58">
            <v>0</v>
          </cell>
          <cell r="CJ58">
            <v>0</v>
          </cell>
        </row>
        <row r="59">
          <cell r="A59">
            <v>53</v>
          </cell>
          <cell r="B59" t="str">
            <v>Phong Phú</v>
          </cell>
          <cell r="C59" t="str">
            <v>DSLAM</v>
          </cell>
          <cell r="D59">
            <v>7300</v>
          </cell>
          <cell r="E59" t="str">
            <v>Bình Hưng</v>
          </cell>
          <cell r="F59">
            <v>144</v>
          </cell>
          <cell r="G59">
            <v>0</v>
          </cell>
          <cell r="H59">
            <v>144</v>
          </cell>
          <cell r="I59">
            <v>0</v>
          </cell>
          <cell r="K59" t="str">
            <v>4 Mbps</v>
          </cell>
          <cell r="L59" t="str">
            <v>0 Mbps</v>
          </cell>
          <cell r="M59" t="str">
            <v>MR/LM</v>
          </cell>
          <cell r="N59">
            <v>192</v>
          </cell>
          <cell r="O59">
            <v>24</v>
          </cell>
          <cell r="Q59">
            <v>142</v>
          </cell>
          <cell r="R59">
            <v>7</v>
          </cell>
          <cell r="T59">
            <v>72</v>
          </cell>
          <cell r="U59">
            <v>0</v>
          </cell>
          <cell r="V59">
            <v>48</v>
          </cell>
          <cell r="W59">
            <v>0</v>
          </cell>
          <cell r="X59">
            <v>48</v>
          </cell>
          <cell r="Y59">
            <v>0</v>
          </cell>
          <cell r="Z59">
            <v>120</v>
          </cell>
          <cell r="AA59">
            <v>0</v>
          </cell>
          <cell r="AB59">
            <v>0</v>
          </cell>
          <cell r="AC59">
            <v>0</v>
          </cell>
          <cell r="AD59" t="str">
            <v>1 STM-1</v>
          </cell>
          <cell r="AE59"/>
          <cell r="AF59">
            <v>76.8</v>
          </cell>
          <cell r="AG59" t="str">
            <v>Ys</v>
          </cell>
          <cell r="AH59">
            <v>96</v>
          </cell>
          <cell r="AI59">
            <v>0</v>
          </cell>
          <cell r="AJ59">
            <v>96</v>
          </cell>
          <cell r="AK59">
            <v>0</v>
          </cell>
          <cell r="AL59" t="str">
            <v>1 STM-1</v>
          </cell>
          <cell r="AM59"/>
          <cell r="AN59" t="str">
            <v>Ys</v>
          </cell>
          <cell r="AO59">
            <v>155000</v>
          </cell>
          <cell r="AP59">
            <v>0</v>
          </cell>
          <cell r="AQ59">
            <v>114784</v>
          </cell>
          <cell r="AR59">
            <v>0</v>
          </cell>
          <cell r="AS59">
            <v>0</v>
          </cell>
          <cell r="AT59">
            <v>1494</v>
          </cell>
          <cell r="AU59">
            <v>0</v>
          </cell>
          <cell r="AV59">
            <v>0</v>
          </cell>
          <cell r="AW59">
            <v>0</v>
          </cell>
          <cell r="AX59">
            <v>1494</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96</v>
          </cell>
          <cell r="BS59">
            <v>0</v>
          </cell>
          <cell r="BT59">
            <v>96</v>
          </cell>
          <cell r="BU59">
            <v>7.855459544383347E-4</v>
          </cell>
          <cell r="BV59">
            <v>48</v>
          </cell>
          <cell r="BW59">
            <v>0</v>
          </cell>
          <cell r="BX59">
            <v>0</v>
          </cell>
          <cell r="BY59">
            <v>0</v>
          </cell>
          <cell r="BZ59">
            <v>0</v>
          </cell>
          <cell r="CA59">
            <v>0</v>
          </cell>
          <cell r="CB59">
            <v>96</v>
          </cell>
          <cell r="CC59">
            <v>0</v>
          </cell>
          <cell r="CD59">
            <v>96</v>
          </cell>
          <cell r="CE59">
            <v>0</v>
          </cell>
          <cell r="CF59">
            <v>0</v>
          </cell>
          <cell r="CG59">
            <v>9216</v>
          </cell>
          <cell r="CH59">
            <v>5.9458064516129033E-2</v>
          </cell>
          <cell r="CI59">
            <v>0</v>
          </cell>
          <cell r="CJ59">
            <v>0</v>
          </cell>
        </row>
        <row r="60">
          <cell r="A60">
            <v>54</v>
          </cell>
          <cell r="B60" t="str">
            <v>Phú Mỹ</v>
          </cell>
          <cell r="C60" t="str">
            <v>DSLAM</v>
          </cell>
          <cell r="D60">
            <v>7300</v>
          </cell>
          <cell r="E60" t="str">
            <v>Bình Hưng</v>
          </cell>
          <cell r="F60">
            <v>120</v>
          </cell>
          <cell r="G60">
            <v>0</v>
          </cell>
          <cell r="H60">
            <v>144</v>
          </cell>
          <cell r="I60">
            <v>0</v>
          </cell>
          <cell r="K60" t="str">
            <v>1 Mbps</v>
          </cell>
          <cell r="L60" t="str">
            <v>0 Mbps</v>
          </cell>
          <cell r="M60" t="str">
            <v>MR/LM</v>
          </cell>
          <cell r="N60">
            <v>144</v>
          </cell>
          <cell r="O60">
            <v>24</v>
          </cell>
          <cell r="Q60">
            <v>104</v>
          </cell>
          <cell r="R60">
            <v>5</v>
          </cell>
          <cell r="T60">
            <v>48</v>
          </cell>
          <cell r="U60">
            <v>0</v>
          </cell>
          <cell r="V60">
            <v>48</v>
          </cell>
          <cell r="W60">
            <v>0</v>
          </cell>
          <cell r="X60">
            <v>48</v>
          </cell>
          <cell r="Y60">
            <v>0</v>
          </cell>
          <cell r="Z60">
            <v>96</v>
          </cell>
          <cell r="AA60">
            <v>0</v>
          </cell>
          <cell r="AB60">
            <v>0</v>
          </cell>
          <cell r="AC60">
            <v>0</v>
          </cell>
          <cell r="AD60" t="str">
            <v>4 E1</v>
          </cell>
          <cell r="AE60"/>
          <cell r="AF60">
            <v>76.8</v>
          </cell>
          <cell r="AG60" t="str">
            <v>Ys</v>
          </cell>
          <cell r="AH60">
            <v>96</v>
          </cell>
          <cell r="AI60">
            <v>0</v>
          </cell>
          <cell r="AJ60">
            <v>96</v>
          </cell>
          <cell r="AK60">
            <v>0</v>
          </cell>
          <cell r="AL60" t="str">
            <v>1 STM-1</v>
          </cell>
          <cell r="AM60"/>
          <cell r="AN60" t="str">
            <v>Ys</v>
          </cell>
          <cell r="AO60">
            <v>155000</v>
          </cell>
          <cell r="AP60">
            <v>0</v>
          </cell>
          <cell r="AQ60">
            <v>116627.2</v>
          </cell>
          <cell r="AR60">
            <v>0</v>
          </cell>
          <cell r="AS60">
            <v>0</v>
          </cell>
          <cell r="AT60">
            <v>1518</v>
          </cell>
          <cell r="AU60">
            <v>0</v>
          </cell>
          <cell r="AV60">
            <v>0</v>
          </cell>
          <cell r="AW60">
            <v>0</v>
          </cell>
          <cell r="AX60">
            <v>1518</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96</v>
          </cell>
          <cell r="BS60">
            <v>0</v>
          </cell>
          <cell r="BT60">
            <v>96</v>
          </cell>
          <cell r="BU60">
            <v>7.855459544383347E-4</v>
          </cell>
          <cell r="BV60">
            <v>48</v>
          </cell>
          <cell r="BW60">
            <v>0</v>
          </cell>
          <cell r="BX60">
            <v>0</v>
          </cell>
          <cell r="BY60">
            <v>0</v>
          </cell>
          <cell r="BZ60">
            <v>0</v>
          </cell>
          <cell r="CA60">
            <v>0</v>
          </cell>
          <cell r="CB60">
            <v>96</v>
          </cell>
          <cell r="CC60">
            <v>0</v>
          </cell>
          <cell r="CD60">
            <v>96</v>
          </cell>
          <cell r="CE60">
            <v>0</v>
          </cell>
          <cell r="CF60">
            <v>0</v>
          </cell>
          <cell r="CG60">
            <v>7372.7999999999993</v>
          </cell>
          <cell r="CH60">
            <v>4.7566451612903224E-2</v>
          </cell>
          <cell r="CI60">
            <v>0</v>
          </cell>
          <cell r="CJ60">
            <v>0</v>
          </cell>
        </row>
        <row r="61">
          <cell r="A61">
            <v>55</v>
          </cell>
          <cell r="B61" t="str">
            <v>Phú Xuân</v>
          </cell>
          <cell r="C61" t="str">
            <v>DSLAM</v>
          </cell>
          <cell r="D61">
            <v>7300</v>
          </cell>
          <cell r="E61" t="str">
            <v>Bình Hưng</v>
          </cell>
          <cell r="F61">
            <v>168</v>
          </cell>
          <cell r="G61">
            <v>0</v>
          </cell>
          <cell r="H61">
            <v>192</v>
          </cell>
          <cell r="I61">
            <v>0</v>
          </cell>
          <cell r="K61" t="str">
            <v>3 Mbps</v>
          </cell>
          <cell r="L61" t="str">
            <v>0 Mbps</v>
          </cell>
          <cell r="M61" t="str">
            <v>MR/LM</v>
          </cell>
          <cell r="N61">
            <v>192</v>
          </cell>
          <cell r="O61">
            <v>24</v>
          </cell>
          <cell r="Q61">
            <v>135</v>
          </cell>
          <cell r="R61">
            <v>7</v>
          </cell>
          <cell r="T61">
            <v>48</v>
          </cell>
          <cell r="U61">
            <v>0</v>
          </cell>
          <cell r="V61">
            <v>48</v>
          </cell>
          <cell r="W61">
            <v>0</v>
          </cell>
          <cell r="X61">
            <v>48</v>
          </cell>
          <cell r="Y61">
            <v>0</v>
          </cell>
          <cell r="Z61">
            <v>96</v>
          </cell>
          <cell r="AA61">
            <v>0</v>
          </cell>
          <cell r="AB61">
            <v>0</v>
          </cell>
          <cell r="AC61">
            <v>0</v>
          </cell>
          <cell r="AD61" t="str">
            <v>4 E1</v>
          </cell>
          <cell r="AE61"/>
          <cell r="AF61">
            <v>76.8</v>
          </cell>
          <cell r="AG61" t="str">
            <v>Ys</v>
          </cell>
          <cell r="AH61">
            <v>144</v>
          </cell>
          <cell r="AI61">
            <v>0</v>
          </cell>
          <cell r="AJ61">
            <v>144</v>
          </cell>
          <cell r="AK61">
            <v>0</v>
          </cell>
          <cell r="AL61" t="str">
            <v>1 STM-1</v>
          </cell>
          <cell r="AM61"/>
          <cell r="AN61" t="str">
            <v>Ys</v>
          </cell>
          <cell r="AO61">
            <v>155000</v>
          </cell>
          <cell r="AP61">
            <v>0</v>
          </cell>
          <cell r="AQ61">
            <v>116627.2</v>
          </cell>
          <cell r="AR61">
            <v>0</v>
          </cell>
          <cell r="AS61">
            <v>0</v>
          </cell>
          <cell r="AT61">
            <v>1518</v>
          </cell>
          <cell r="AU61">
            <v>0</v>
          </cell>
          <cell r="AV61">
            <v>0</v>
          </cell>
          <cell r="AW61">
            <v>0</v>
          </cell>
          <cell r="AX61">
            <v>1518</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144</v>
          </cell>
          <cell r="BS61">
            <v>0</v>
          </cell>
          <cell r="BT61">
            <v>144</v>
          </cell>
          <cell r="BU61">
            <v>1.178318931657502E-3</v>
          </cell>
          <cell r="BV61">
            <v>48</v>
          </cell>
          <cell r="BW61">
            <v>0</v>
          </cell>
          <cell r="BX61">
            <v>0</v>
          </cell>
          <cell r="BY61">
            <v>0</v>
          </cell>
          <cell r="BZ61">
            <v>0</v>
          </cell>
          <cell r="CA61">
            <v>0</v>
          </cell>
          <cell r="CB61">
            <v>144</v>
          </cell>
          <cell r="CC61">
            <v>0</v>
          </cell>
          <cell r="CD61">
            <v>144</v>
          </cell>
          <cell r="CE61">
            <v>0</v>
          </cell>
          <cell r="CF61">
            <v>0</v>
          </cell>
          <cell r="CG61">
            <v>7372.7999999999993</v>
          </cell>
          <cell r="CH61">
            <v>4.7566451612903224E-2</v>
          </cell>
          <cell r="CI61">
            <v>0</v>
          </cell>
          <cell r="CJ61">
            <v>0</v>
          </cell>
        </row>
        <row r="62">
          <cell r="A62">
            <v>56</v>
          </cell>
          <cell r="B62" t="str">
            <v>Tân Thuận 1</v>
          </cell>
          <cell r="C62" t="str">
            <v>DSLAM</v>
          </cell>
          <cell r="D62">
            <v>7300</v>
          </cell>
          <cell r="E62" t="str">
            <v>Bình Hưng</v>
          </cell>
          <cell r="F62">
            <v>888</v>
          </cell>
          <cell r="G62">
            <v>48</v>
          </cell>
          <cell r="H62">
            <v>912</v>
          </cell>
          <cell r="I62">
            <v>48</v>
          </cell>
          <cell r="K62" t="str">
            <v>0 Mbps</v>
          </cell>
          <cell r="L62" t="str">
            <v>0 Mbps</v>
          </cell>
          <cell r="M62" t="str">
            <v>MR/LM</v>
          </cell>
          <cell r="N62">
            <v>1056</v>
          </cell>
          <cell r="O62">
            <v>72</v>
          </cell>
          <cell r="Q62">
            <v>836</v>
          </cell>
          <cell r="R62">
            <v>44</v>
          </cell>
          <cell r="T62">
            <v>192</v>
          </cell>
          <cell r="U62">
            <v>0</v>
          </cell>
          <cell r="V62">
            <v>288</v>
          </cell>
          <cell r="W62">
            <v>0</v>
          </cell>
          <cell r="X62">
            <v>288</v>
          </cell>
          <cell r="Y62">
            <v>0</v>
          </cell>
          <cell r="Z62">
            <v>480</v>
          </cell>
          <cell r="AA62">
            <v>0</v>
          </cell>
          <cell r="AB62">
            <v>0</v>
          </cell>
          <cell r="AC62">
            <v>0</v>
          </cell>
          <cell r="AD62" t="str">
            <v>1 STM-1</v>
          </cell>
          <cell r="AE62"/>
          <cell r="AF62">
            <v>76.8</v>
          </cell>
          <cell r="AG62" t="str">
            <v>Ys</v>
          </cell>
          <cell r="AH62">
            <v>624</v>
          </cell>
          <cell r="AI62">
            <v>48</v>
          </cell>
          <cell r="AJ62">
            <v>672</v>
          </cell>
          <cell r="AK62">
            <v>0</v>
          </cell>
          <cell r="AL62" t="str">
            <v>1 STM-1</v>
          </cell>
          <cell r="AM62"/>
          <cell r="AN62" t="str">
            <v>Ys</v>
          </cell>
          <cell r="AO62">
            <v>155000</v>
          </cell>
          <cell r="AP62">
            <v>0</v>
          </cell>
          <cell r="AQ62">
            <v>87136</v>
          </cell>
          <cell r="AR62">
            <v>0</v>
          </cell>
          <cell r="AS62">
            <v>0</v>
          </cell>
          <cell r="AT62">
            <v>1134</v>
          </cell>
          <cell r="AU62">
            <v>0</v>
          </cell>
          <cell r="AV62">
            <v>0</v>
          </cell>
          <cell r="AW62">
            <v>0</v>
          </cell>
          <cell r="AX62">
            <v>1134</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624</v>
          </cell>
          <cell r="BS62">
            <v>48</v>
          </cell>
          <cell r="BT62">
            <v>672</v>
          </cell>
          <cell r="BU62">
            <v>5.4988216810683424E-3</v>
          </cell>
          <cell r="BV62">
            <v>192</v>
          </cell>
          <cell r="BW62">
            <v>240</v>
          </cell>
          <cell r="BX62">
            <v>0</v>
          </cell>
          <cell r="BY62">
            <v>240</v>
          </cell>
          <cell r="BZ62">
            <v>0</v>
          </cell>
          <cell r="CA62">
            <v>0</v>
          </cell>
          <cell r="CB62">
            <v>384</v>
          </cell>
          <cell r="CC62">
            <v>48</v>
          </cell>
          <cell r="CD62">
            <v>432</v>
          </cell>
          <cell r="CE62">
            <v>0</v>
          </cell>
          <cell r="CF62">
            <v>0</v>
          </cell>
          <cell r="CG62">
            <v>36864</v>
          </cell>
          <cell r="CH62">
            <v>0.23783225806451613</v>
          </cell>
          <cell r="CI62">
            <v>0</v>
          </cell>
          <cell r="CJ62">
            <v>0</v>
          </cell>
        </row>
        <row r="63">
          <cell r="A63">
            <v>57</v>
          </cell>
          <cell r="B63" t="str">
            <v>Tân Thuận 2</v>
          </cell>
          <cell r="C63" t="str">
            <v>DSLAM</v>
          </cell>
          <cell r="D63">
            <v>7300</v>
          </cell>
          <cell r="E63" t="str">
            <v>Bình Hưng</v>
          </cell>
          <cell r="F63">
            <v>600</v>
          </cell>
          <cell r="G63">
            <v>24</v>
          </cell>
          <cell r="H63">
            <v>624</v>
          </cell>
          <cell r="I63">
            <v>24</v>
          </cell>
          <cell r="K63" t="str">
            <v>36 Mbps</v>
          </cell>
          <cell r="L63" t="str">
            <v>0 Mbps</v>
          </cell>
          <cell r="M63" t="str">
            <v>MR/LM</v>
          </cell>
          <cell r="N63">
            <v>696</v>
          </cell>
          <cell r="O63">
            <v>48</v>
          </cell>
          <cell r="Q63">
            <v>541</v>
          </cell>
          <cell r="R63">
            <v>28</v>
          </cell>
          <cell r="T63">
            <v>120</v>
          </cell>
          <cell r="U63">
            <v>0</v>
          </cell>
          <cell r="V63">
            <v>192</v>
          </cell>
          <cell r="W63">
            <v>0</v>
          </cell>
          <cell r="X63">
            <v>192</v>
          </cell>
          <cell r="Y63">
            <v>0</v>
          </cell>
          <cell r="Z63">
            <v>312</v>
          </cell>
          <cell r="AA63">
            <v>0</v>
          </cell>
          <cell r="AB63">
            <v>0</v>
          </cell>
          <cell r="AC63">
            <v>0</v>
          </cell>
          <cell r="AD63" t="str">
            <v>1 STM-1</v>
          </cell>
          <cell r="AE63"/>
          <cell r="AF63">
            <v>76.8</v>
          </cell>
          <cell r="AG63" t="str">
            <v>Ys</v>
          </cell>
          <cell r="AH63">
            <v>432</v>
          </cell>
          <cell r="AI63">
            <v>24</v>
          </cell>
          <cell r="AJ63">
            <v>456</v>
          </cell>
          <cell r="AK63">
            <v>0</v>
          </cell>
          <cell r="AL63" t="str">
            <v>1 STM-1</v>
          </cell>
          <cell r="AM63"/>
          <cell r="AN63" t="str">
            <v>Ys</v>
          </cell>
          <cell r="AO63">
            <v>155000</v>
          </cell>
          <cell r="AP63">
            <v>0</v>
          </cell>
          <cell r="AQ63">
            <v>100038.39999999999</v>
          </cell>
          <cell r="AR63">
            <v>0</v>
          </cell>
          <cell r="AS63">
            <v>0</v>
          </cell>
          <cell r="AT63">
            <v>1302</v>
          </cell>
          <cell r="AU63">
            <v>0</v>
          </cell>
          <cell r="AV63">
            <v>0</v>
          </cell>
          <cell r="AW63">
            <v>0</v>
          </cell>
          <cell r="AX63">
            <v>1302</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432</v>
          </cell>
          <cell r="BS63">
            <v>24</v>
          </cell>
          <cell r="BT63">
            <v>456</v>
          </cell>
          <cell r="BU63">
            <v>3.7313432835820895E-3</v>
          </cell>
          <cell r="BV63">
            <v>144</v>
          </cell>
          <cell r="BW63">
            <v>0</v>
          </cell>
          <cell r="BX63">
            <v>0</v>
          </cell>
          <cell r="BY63">
            <v>0</v>
          </cell>
          <cell r="BZ63">
            <v>0</v>
          </cell>
          <cell r="CA63">
            <v>0</v>
          </cell>
          <cell r="CB63">
            <v>432</v>
          </cell>
          <cell r="CC63">
            <v>24</v>
          </cell>
          <cell r="CD63">
            <v>456</v>
          </cell>
          <cell r="CE63">
            <v>0</v>
          </cell>
          <cell r="CF63">
            <v>0</v>
          </cell>
          <cell r="CG63">
            <v>23961.599999999999</v>
          </cell>
          <cell r="CH63">
            <v>0.15459096774193548</v>
          </cell>
          <cell r="CI63">
            <v>0</v>
          </cell>
          <cell r="CJ63">
            <v>0</v>
          </cell>
        </row>
        <row r="64">
          <cell r="A64">
            <v>58</v>
          </cell>
          <cell r="B64" t="str">
            <v>Thủ Đức</v>
          </cell>
          <cell r="C64" t="str">
            <v>HUB</v>
          </cell>
          <cell r="D64">
            <v>7301</v>
          </cell>
          <cell r="E64" t="str">
            <v>Bình Trưng</v>
          </cell>
          <cell r="F64">
            <v>1032</v>
          </cell>
          <cell r="G64">
            <v>48</v>
          </cell>
          <cell r="H64">
            <v>1056</v>
          </cell>
          <cell r="I64">
            <v>48</v>
          </cell>
          <cell r="K64" t="str">
            <v>624 Mbps</v>
          </cell>
          <cell r="L64" t="str">
            <v>98 Mbps</v>
          </cell>
          <cell r="M64" t="str">
            <v>MR/LM</v>
          </cell>
          <cell r="N64">
            <v>1248</v>
          </cell>
          <cell r="O64">
            <v>72</v>
          </cell>
          <cell r="Q64">
            <v>991</v>
          </cell>
          <cell r="R64">
            <v>52</v>
          </cell>
          <cell r="T64">
            <v>240</v>
          </cell>
          <cell r="U64">
            <v>2328</v>
          </cell>
          <cell r="V64">
            <v>312</v>
          </cell>
          <cell r="W64">
            <v>0</v>
          </cell>
          <cell r="X64">
            <v>312</v>
          </cell>
          <cell r="Y64">
            <v>3096</v>
          </cell>
          <cell r="Z64">
            <v>552</v>
          </cell>
          <cell r="AA64">
            <v>5424</v>
          </cell>
          <cell r="AB64">
            <v>1312</v>
          </cell>
          <cell r="AC64">
            <v>4112</v>
          </cell>
          <cell r="AD64" t="str">
            <v>1 STM-1</v>
          </cell>
          <cell r="AE64" t="str">
            <v>1 GENT</v>
          </cell>
          <cell r="AF64">
            <v>76.8</v>
          </cell>
          <cell r="AG64" t="str">
            <v>Ys</v>
          </cell>
          <cell r="AH64">
            <v>744</v>
          </cell>
          <cell r="AI64">
            <v>48</v>
          </cell>
          <cell r="AJ64">
            <v>792</v>
          </cell>
          <cell r="AK64">
            <v>7416</v>
          </cell>
          <cell r="AL64" t="str">
            <v>1 STM-1</v>
          </cell>
          <cell r="AM64" t="str">
            <v>1 GENT</v>
          </cell>
          <cell r="AN64" t="str">
            <v>Ys</v>
          </cell>
          <cell r="AO64">
            <v>155000</v>
          </cell>
          <cell r="AP64">
            <v>1200000</v>
          </cell>
          <cell r="AQ64">
            <v>7738.4000000000087</v>
          </cell>
          <cell r="AR64">
            <v>524198.40000000002</v>
          </cell>
          <cell r="AS64">
            <v>10</v>
          </cell>
          <cell r="AT64">
            <v>0</v>
          </cell>
          <cell r="AU64">
            <v>0</v>
          </cell>
          <cell r="AV64">
            <v>0</v>
          </cell>
          <cell r="AW64">
            <v>0</v>
          </cell>
          <cell r="AX64">
            <v>0</v>
          </cell>
          <cell r="AY64">
            <v>0</v>
          </cell>
          <cell r="AZ64">
            <v>0</v>
          </cell>
          <cell r="BA64">
            <v>0</v>
          </cell>
          <cell r="BB64">
            <v>0</v>
          </cell>
          <cell r="BC64">
            <v>0</v>
          </cell>
          <cell r="BD64">
            <v>0</v>
          </cell>
          <cell r="BE64">
            <v>360</v>
          </cell>
          <cell r="BF64">
            <v>6465.5000000000009</v>
          </cell>
          <cell r="BG64">
            <v>240</v>
          </cell>
          <cell r="BH64">
            <v>240</v>
          </cell>
          <cell r="BI64">
            <v>48</v>
          </cell>
          <cell r="BJ64">
            <v>6417.5000000000009</v>
          </cell>
          <cell r="BK64">
            <v>384</v>
          </cell>
          <cell r="BL64">
            <v>384</v>
          </cell>
          <cell r="BM64">
            <v>384</v>
          </cell>
          <cell r="BN64">
            <v>384</v>
          </cell>
          <cell r="BO64">
            <v>48</v>
          </cell>
          <cell r="BP64">
            <v>432</v>
          </cell>
          <cell r="BQ64">
            <v>792</v>
          </cell>
          <cell r="BR64">
            <v>360</v>
          </cell>
          <cell r="BS64">
            <v>0</v>
          </cell>
          <cell r="BT64">
            <v>360</v>
          </cell>
          <cell r="BU64">
            <v>2.9457973291437548E-3</v>
          </cell>
          <cell r="BV64">
            <v>96</v>
          </cell>
          <cell r="BW64">
            <v>0</v>
          </cell>
          <cell r="BX64">
            <v>0</v>
          </cell>
          <cell r="BY64">
            <v>0</v>
          </cell>
          <cell r="BZ64">
            <v>1344</v>
          </cell>
          <cell r="CA64">
            <v>360</v>
          </cell>
          <cell r="CB64">
            <v>0</v>
          </cell>
          <cell r="CC64">
            <v>0</v>
          </cell>
          <cell r="CD64">
            <v>0</v>
          </cell>
          <cell r="CE64">
            <v>4920</v>
          </cell>
          <cell r="CF64">
            <v>60825.599999999999</v>
          </cell>
          <cell r="CG64">
            <v>376627.19999999995</v>
          </cell>
          <cell r="CH64">
            <v>0.31385599999999997</v>
          </cell>
          <cell r="CI64">
            <v>10</v>
          </cell>
          <cell r="CJ64">
            <v>0</v>
          </cell>
        </row>
        <row r="65">
          <cell r="A65">
            <v>59</v>
          </cell>
          <cell r="B65" t="str">
            <v>Bình Trưng</v>
          </cell>
          <cell r="C65" t="str">
            <v>DSLAM</v>
          </cell>
          <cell r="D65">
            <v>7300</v>
          </cell>
          <cell r="E65" t="str">
            <v>Bình Trưng</v>
          </cell>
          <cell r="F65">
            <v>312</v>
          </cell>
          <cell r="G65">
            <v>0</v>
          </cell>
          <cell r="H65">
            <v>336</v>
          </cell>
          <cell r="I65">
            <v>0</v>
          </cell>
          <cell r="K65" t="str">
            <v>16 Mbps</v>
          </cell>
          <cell r="L65" t="str">
            <v>0 Mbps</v>
          </cell>
          <cell r="M65" t="str">
            <v>MR/LM</v>
          </cell>
          <cell r="N65">
            <v>384</v>
          </cell>
          <cell r="O65">
            <v>24</v>
          </cell>
          <cell r="Q65">
            <v>295</v>
          </cell>
          <cell r="R65">
            <v>15</v>
          </cell>
          <cell r="T65">
            <v>96</v>
          </cell>
          <cell r="U65">
            <v>0</v>
          </cell>
          <cell r="V65">
            <v>96</v>
          </cell>
          <cell r="W65">
            <v>0</v>
          </cell>
          <cell r="X65">
            <v>96</v>
          </cell>
          <cell r="Y65">
            <v>0</v>
          </cell>
          <cell r="Z65">
            <v>192</v>
          </cell>
          <cell r="AA65">
            <v>0</v>
          </cell>
          <cell r="AB65">
            <v>0</v>
          </cell>
          <cell r="AC65">
            <v>0</v>
          </cell>
          <cell r="AD65" t="str">
            <v>1 STM-1</v>
          </cell>
          <cell r="AE65"/>
          <cell r="AF65">
            <v>76.8</v>
          </cell>
          <cell r="AG65" t="str">
            <v>Ys</v>
          </cell>
          <cell r="AH65">
            <v>240</v>
          </cell>
          <cell r="AI65">
            <v>0</v>
          </cell>
          <cell r="AJ65">
            <v>240</v>
          </cell>
          <cell r="AK65">
            <v>0</v>
          </cell>
          <cell r="AL65" t="str">
            <v>1 STM-1</v>
          </cell>
          <cell r="AM65"/>
          <cell r="AN65" t="str">
            <v>Ys</v>
          </cell>
          <cell r="AO65">
            <v>155000</v>
          </cell>
          <cell r="AP65">
            <v>0</v>
          </cell>
          <cell r="AQ65">
            <v>109254.39999999999</v>
          </cell>
          <cell r="AR65">
            <v>0</v>
          </cell>
          <cell r="AS65">
            <v>0</v>
          </cell>
          <cell r="AT65">
            <v>1422</v>
          </cell>
          <cell r="AU65">
            <v>0</v>
          </cell>
          <cell r="AV65">
            <v>0</v>
          </cell>
          <cell r="AW65">
            <v>0</v>
          </cell>
          <cell r="AX65">
            <v>1422</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240</v>
          </cell>
          <cell r="BS65">
            <v>0</v>
          </cell>
          <cell r="BT65">
            <v>240</v>
          </cell>
          <cell r="BU65">
            <v>1.9638648860958365E-3</v>
          </cell>
          <cell r="BV65">
            <v>96</v>
          </cell>
          <cell r="BW65">
            <v>0</v>
          </cell>
          <cell r="BX65">
            <v>0</v>
          </cell>
          <cell r="BY65">
            <v>0</v>
          </cell>
          <cell r="BZ65">
            <v>0</v>
          </cell>
          <cell r="CA65">
            <v>0</v>
          </cell>
          <cell r="CB65">
            <v>240</v>
          </cell>
          <cell r="CC65">
            <v>0</v>
          </cell>
          <cell r="CD65">
            <v>240</v>
          </cell>
          <cell r="CE65">
            <v>0</v>
          </cell>
          <cell r="CF65">
            <v>0</v>
          </cell>
          <cell r="CG65">
            <v>14745.599999999999</v>
          </cell>
          <cell r="CH65">
            <v>9.5132903225806448E-2</v>
          </cell>
          <cell r="CI65">
            <v>0</v>
          </cell>
          <cell r="CJ65">
            <v>0</v>
          </cell>
        </row>
        <row r="66">
          <cell r="A66">
            <v>60</v>
          </cell>
          <cell r="B66" t="str">
            <v>Hiệp Bình Chánh</v>
          </cell>
          <cell r="C66" t="str">
            <v>DSLAM</v>
          </cell>
          <cell r="D66">
            <v>7300</v>
          </cell>
          <cell r="E66" t="str">
            <v>Bình Trưng</v>
          </cell>
          <cell r="F66">
            <v>696</v>
          </cell>
          <cell r="G66">
            <v>24</v>
          </cell>
          <cell r="H66">
            <v>720</v>
          </cell>
          <cell r="I66">
            <v>24</v>
          </cell>
          <cell r="K66" t="str">
            <v>45 Mbps</v>
          </cell>
          <cell r="L66" t="str">
            <v>0 Mbps</v>
          </cell>
          <cell r="M66" t="str">
            <v>MR/LM</v>
          </cell>
          <cell r="N66">
            <v>840</v>
          </cell>
          <cell r="O66">
            <v>48</v>
          </cell>
          <cell r="Q66">
            <v>657</v>
          </cell>
          <cell r="R66">
            <v>34</v>
          </cell>
          <cell r="T66">
            <v>168</v>
          </cell>
          <cell r="U66">
            <v>0</v>
          </cell>
          <cell r="V66">
            <v>216</v>
          </cell>
          <cell r="W66">
            <v>0</v>
          </cell>
          <cell r="X66">
            <v>216</v>
          </cell>
          <cell r="Y66">
            <v>0</v>
          </cell>
          <cell r="Z66">
            <v>384</v>
          </cell>
          <cell r="AA66">
            <v>0</v>
          </cell>
          <cell r="AB66">
            <v>0</v>
          </cell>
          <cell r="AC66">
            <v>0</v>
          </cell>
          <cell r="AD66" t="str">
            <v>1 STM-1</v>
          </cell>
          <cell r="AE66"/>
          <cell r="AF66">
            <v>76.8</v>
          </cell>
          <cell r="AG66" t="str">
            <v>Ys</v>
          </cell>
          <cell r="AH66">
            <v>504</v>
          </cell>
          <cell r="AI66">
            <v>24</v>
          </cell>
          <cell r="AJ66">
            <v>528</v>
          </cell>
          <cell r="AK66">
            <v>0</v>
          </cell>
          <cell r="AL66" t="str">
            <v>1 STM-1</v>
          </cell>
          <cell r="AM66"/>
          <cell r="AN66" t="str">
            <v>Ys</v>
          </cell>
          <cell r="AO66">
            <v>155000</v>
          </cell>
          <cell r="AP66">
            <v>0</v>
          </cell>
          <cell r="AQ66">
            <v>94508.800000000003</v>
          </cell>
          <cell r="AR66">
            <v>0</v>
          </cell>
          <cell r="AS66">
            <v>4</v>
          </cell>
          <cell r="AT66">
            <v>1230</v>
          </cell>
          <cell r="AU66">
            <v>96</v>
          </cell>
          <cell r="AV66">
            <v>96</v>
          </cell>
          <cell r="AW66">
            <v>24</v>
          </cell>
          <cell r="AX66">
            <v>1206</v>
          </cell>
          <cell r="AY66">
            <v>144</v>
          </cell>
          <cell r="AZ66">
            <v>144</v>
          </cell>
          <cell r="BA66">
            <v>144</v>
          </cell>
          <cell r="BB66">
            <v>144</v>
          </cell>
          <cell r="BC66">
            <v>24</v>
          </cell>
          <cell r="BD66">
            <v>168</v>
          </cell>
          <cell r="BE66">
            <v>0</v>
          </cell>
          <cell r="BF66">
            <v>0</v>
          </cell>
          <cell r="BG66">
            <v>0</v>
          </cell>
          <cell r="BH66">
            <v>0</v>
          </cell>
          <cell r="BI66">
            <v>0</v>
          </cell>
          <cell r="BJ66">
            <v>0</v>
          </cell>
          <cell r="BK66">
            <v>0</v>
          </cell>
          <cell r="BL66">
            <v>0</v>
          </cell>
          <cell r="BM66">
            <v>0</v>
          </cell>
          <cell r="BN66">
            <v>144</v>
          </cell>
          <cell r="BO66">
            <v>24</v>
          </cell>
          <cell r="BP66">
            <v>168</v>
          </cell>
          <cell r="BQ66">
            <v>0</v>
          </cell>
          <cell r="BR66">
            <v>360</v>
          </cell>
          <cell r="BS66">
            <v>0</v>
          </cell>
          <cell r="BT66">
            <v>360</v>
          </cell>
          <cell r="BU66">
            <v>2.9457973291437548E-3</v>
          </cell>
          <cell r="BV66">
            <v>96</v>
          </cell>
          <cell r="BW66">
            <v>0</v>
          </cell>
          <cell r="BX66">
            <v>0</v>
          </cell>
          <cell r="BY66">
            <v>0</v>
          </cell>
          <cell r="BZ66">
            <v>0</v>
          </cell>
          <cell r="CA66">
            <v>0</v>
          </cell>
          <cell r="CB66">
            <v>360</v>
          </cell>
          <cell r="CC66">
            <v>0</v>
          </cell>
          <cell r="CD66">
            <v>360</v>
          </cell>
          <cell r="CE66">
            <v>0</v>
          </cell>
          <cell r="CF66">
            <v>12902.4</v>
          </cell>
          <cell r="CG66">
            <v>42393.599999999999</v>
          </cell>
          <cell r="CH66">
            <v>0.27350709677419355</v>
          </cell>
          <cell r="CI66">
            <v>4</v>
          </cell>
          <cell r="CJ66">
            <v>0</v>
          </cell>
        </row>
        <row r="67">
          <cell r="A67">
            <v>61</v>
          </cell>
          <cell r="B67" t="str">
            <v>Hiệp Bình Phước</v>
          </cell>
          <cell r="C67" t="str">
            <v>DSLAM</v>
          </cell>
          <cell r="D67">
            <v>7300</v>
          </cell>
          <cell r="E67" t="str">
            <v>Bình Trưng</v>
          </cell>
          <cell r="F67">
            <v>192</v>
          </cell>
          <cell r="G67">
            <v>0</v>
          </cell>
          <cell r="H67">
            <v>192</v>
          </cell>
          <cell r="I67">
            <v>0</v>
          </cell>
          <cell r="K67" t="str">
            <v>5 Mbps</v>
          </cell>
          <cell r="L67" t="str">
            <v>0 Mbps</v>
          </cell>
          <cell r="M67" t="str">
            <v>MR/LM</v>
          </cell>
          <cell r="N67">
            <v>216</v>
          </cell>
          <cell r="O67">
            <v>24</v>
          </cell>
          <cell r="Q67">
            <v>162</v>
          </cell>
          <cell r="R67">
            <v>8</v>
          </cell>
          <cell r="T67">
            <v>48</v>
          </cell>
          <cell r="U67">
            <v>0</v>
          </cell>
          <cell r="V67">
            <v>72</v>
          </cell>
          <cell r="W67">
            <v>0</v>
          </cell>
          <cell r="X67">
            <v>72</v>
          </cell>
          <cell r="Y67">
            <v>0</v>
          </cell>
          <cell r="Z67">
            <v>120</v>
          </cell>
          <cell r="AA67">
            <v>0</v>
          </cell>
          <cell r="AB67">
            <v>0</v>
          </cell>
          <cell r="AC67">
            <v>0</v>
          </cell>
          <cell r="AD67" t="str">
            <v>1 STM-1</v>
          </cell>
          <cell r="AE67"/>
          <cell r="AF67">
            <v>76.8</v>
          </cell>
          <cell r="AG67" t="str">
            <v>Ys</v>
          </cell>
          <cell r="AH67">
            <v>120</v>
          </cell>
          <cell r="AI67">
            <v>0</v>
          </cell>
          <cell r="AJ67">
            <v>120</v>
          </cell>
          <cell r="AK67">
            <v>0</v>
          </cell>
          <cell r="AL67" t="str">
            <v>1 STM-1</v>
          </cell>
          <cell r="AM67"/>
          <cell r="AN67" t="str">
            <v>Ys</v>
          </cell>
          <cell r="AO67">
            <v>155000</v>
          </cell>
          <cell r="AP67">
            <v>0</v>
          </cell>
          <cell r="AQ67">
            <v>114784</v>
          </cell>
          <cell r="AR67">
            <v>0</v>
          </cell>
          <cell r="AS67">
            <v>0</v>
          </cell>
          <cell r="AT67">
            <v>1494</v>
          </cell>
          <cell r="AU67">
            <v>0</v>
          </cell>
          <cell r="AV67">
            <v>0</v>
          </cell>
          <cell r="AW67">
            <v>0</v>
          </cell>
          <cell r="AX67">
            <v>1494</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120</v>
          </cell>
          <cell r="BS67">
            <v>0</v>
          </cell>
          <cell r="BT67">
            <v>120</v>
          </cell>
          <cell r="BU67">
            <v>9.8193244304791826E-4</v>
          </cell>
          <cell r="BV67">
            <v>48</v>
          </cell>
          <cell r="BW67">
            <v>0</v>
          </cell>
          <cell r="BX67">
            <v>0</v>
          </cell>
          <cell r="BY67">
            <v>0</v>
          </cell>
          <cell r="BZ67">
            <v>0</v>
          </cell>
          <cell r="CA67">
            <v>0</v>
          </cell>
          <cell r="CB67">
            <v>120</v>
          </cell>
          <cell r="CC67">
            <v>0</v>
          </cell>
          <cell r="CD67">
            <v>120</v>
          </cell>
          <cell r="CE67">
            <v>0</v>
          </cell>
          <cell r="CF67">
            <v>0</v>
          </cell>
          <cell r="CG67">
            <v>9216</v>
          </cell>
          <cell r="CH67">
            <v>5.9458064516129033E-2</v>
          </cell>
          <cell r="CI67">
            <v>0</v>
          </cell>
          <cell r="CJ67">
            <v>0</v>
          </cell>
        </row>
        <row r="68">
          <cell r="A68">
            <v>62</v>
          </cell>
          <cell r="B68" t="str">
            <v>Làng Đại Học</v>
          </cell>
          <cell r="C68" t="str">
            <v>DSLAM</v>
          </cell>
          <cell r="D68">
            <v>7300</v>
          </cell>
          <cell r="E68" t="str">
            <v>Bình Trưng</v>
          </cell>
          <cell r="F68">
            <v>1704</v>
          </cell>
          <cell r="G68">
            <v>96</v>
          </cell>
          <cell r="H68">
            <v>1728</v>
          </cell>
          <cell r="I68">
            <v>96</v>
          </cell>
          <cell r="K68" t="str">
            <v>6 Mbps</v>
          </cell>
          <cell r="L68" t="str">
            <v>0 Mbps</v>
          </cell>
          <cell r="M68" t="str">
            <v>MR/LM</v>
          </cell>
          <cell r="N68">
            <v>2088</v>
          </cell>
          <cell r="O68">
            <v>120</v>
          </cell>
          <cell r="Q68">
            <v>1660</v>
          </cell>
          <cell r="R68">
            <v>87</v>
          </cell>
          <cell r="T68">
            <v>408</v>
          </cell>
          <cell r="U68">
            <v>0</v>
          </cell>
          <cell r="V68">
            <v>528</v>
          </cell>
          <cell r="W68">
            <v>0</v>
          </cell>
          <cell r="X68">
            <v>528</v>
          </cell>
          <cell r="Y68">
            <v>0</v>
          </cell>
          <cell r="Z68">
            <v>936</v>
          </cell>
          <cell r="AA68">
            <v>0</v>
          </cell>
          <cell r="AB68">
            <v>0</v>
          </cell>
          <cell r="AC68">
            <v>0</v>
          </cell>
          <cell r="AD68" t="str">
            <v>1 STM-1</v>
          </cell>
          <cell r="AE68"/>
          <cell r="AF68">
            <v>76.8</v>
          </cell>
          <cell r="AG68" t="str">
            <v>Ys</v>
          </cell>
          <cell r="AH68">
            <v>1200</v>
          </cell>
          <cell r="AI68">
            <v>96</v>
          </cell>
          <cell r="AJ68">
            <v>1296</v>
          </cell>
          <cell r="AK68">
            <v>0</v>
          </cell>
          <cell r="AL68" t="str">
            <v>1 STM-1</v>
          </cell>
          <cell r="AM68"/>
          <cell r="AN68" t="str">
            <v>Ys</v>
          </cell>
          <cell r="AO68">
            <v>155000</v>
          </cell>
          <cell r="AP68">
            <v>0</v>
          </cell>
          <cell r="AQ68">
            <v>52115.199999999997</v>
          </cell>
          <cell r="AR68">
            <v>0</v>
          </cell>
          <cell r="AS68">
            <v>6</v>
          </cell>
          <cell r="AT68">
            <v>678</v>
          </cell>
          <cell r="AU68">
            <v>144</v>
          </cell>
          <cell r="AV68">
            <v>144</v>
          </cell>
          <cell r="AW68">
            <v>96</v>
          </cell>
          <cell r="AX68">
            <v>582</v>
          </cell>
          <cell r="AY68">
            <v>96</v>
          </cell>
          <cell r="AZ68">
            <v>96</v>
          </cell>
          <cell r="BA68">
            <v>96</v>
          </cell>
          <cell r="BB68">
            <v>96</v>
          </cell>
          <cell r="BC68">
            <v>96</v>
          </cell>
          <cell r="BD68">
            <v>192</v>
          </cell>
          <cell r="BE68">
            <v>0</v>
          </cell>
          <cell r="BF68">
            <v>0</v>
          </cell>
          <cell r="BG68">
            <v>0</v>
          </cell>
          <cell r="BH68">
            <v>0</v>
          </cell>
          <cell r="BI68">
            <v>0</v>
          </cell>
          <cell r="BJ68">
            <v>0</v>
          </cell>
          <cell r="BK68">
            <v>0</v>
          </cell>
          <cell r="BL68">
            <v>0</v>
          </cell>
          <cell r="BM68">
            <v>0</v>
          </cell>
          <cell r="BN68">
            <v>96</v>
          </cell>
          <cell r="BO68">
            <v>96</v>
          </cell>
          <cell r="BP68">
            <v>192</v>
          </cell>
          <cell r="BQ68">
            <v>0</v>
          </cell>
          <cell r="BR68">
            <v>1104</v>
          </cell>
          <cell r="BS68">
            <v>0</v>
          </cell>
          <cell r="BT68">
            <v>1104</v>
          </cell>
          <cell r="BU68">
            <v>9.0337784760408484E-3</v>
          </cell>
          <cell r="BV68">
            <v>288</v>
          </cell>
          <cell r="BW68">
            <v>288</v>
          </cell>
          <cell r="BX68">
            <v>0</v>
          </cell>
          <cell r="BY68">
            <v>288</v>
          </cell>
          <cell r="BZ68">
            <v>0</v>
          </cell>
          <cell r="CA68">
            <v>0</v>
          </cell>
          <cell r="CB68">
            <v>816</v>
          </cell>
          <cell r="CC68">
            <v>0</v>
          </cell>
          <cell r="CD68">
            <v>816</v>
          </cell>
          <cell r="CE68">
            <v>0</v>
          </cell>
          <cell r="CF68">
            <v>14745.599999999999</v>
          </cell>
          <cell r="CG68">
            <v>86630.399999999994</v>
          </cell>
          <cell r="CH68">
            <v>0.55890580645161292</v>
          </cell>
          <cell r="CI68">
            <v>6</v>
          </cell>
          <cell r="CJ68">
            <v>0</v>
          </cell>
        </row>
        <row r="69">
          <cell r="A69">
            <v>63</v>
          </cell>
          <cell r="B69" t="str">
            <v>Linh Trung</v>
          </cell>
          <cell r="C69" t="str">
            <v>DSLAM</v>
          </cell>
          <cell r="D69">
            <v>7300</v>
          </cell>
          <cell r="E69" t="str">
            <v>Bình Trưng</v>
          </cell>
          <cell r="F69">
            <v>984</v>
          </cell>
          <cell r="G69">
            <v>48</v>
          </cell>
          <cell r="H69">
            <v>1008</v>
          </cell>
          <cell r="I69">
            <v>48</v>
          </cell>
          <cell r="K69" t="str">
            <v>0 Mbps</v>
          </cell>
          <cell r="L69" t="str">
            <v>0 Mbps</v>
          </cell>
          <cell r="M69" t="str">
            <v>MR/LM</v>
          </cell>
          <cell r="N69">
            <v>1176</v>
          </cell>
          <cell r="O69">
            <v>72</v>
          </cell>
          <cell r="Q69">
            <v>927</v>
          </cell>
          <cell r="R69">
            <v>48</v>
          </cell>
          <cell r="T69">
            <v>216</v>
          </cell>
          <cell r="U69">
            <v>0</v>
          </cell>
          <cell r="V69">
            <v>312</v>
          </cell>
          <cell r="W69">
            <v>0</v>
          </cell>
          <cell r="X69">
            <v>312</v>
          </cell>
          <cell r="Y69">
            <v>0</v>
          </cell>
          <cell r="Z69">
            <v>528</v>
          </cell>
          <cell r="AA69">
            <v>0</v>
          </cell>
          <cell r="AB69">
            <v>0</v>
          </cell>
          <cell r="AC69">
            <v>0</v>
          </cell>
          <cell r="AD69" t="str">
            <v>1 STM-1</v>
          </cell>
          <cell r="AE69"/>
          <cell r="AF69">
            <v>76.8</v>
          </cell>
          <cell r="AG69" t="str">
            <v>Ys</v>
          </cell>
          <cell r="AH69">
            <v>696</v>
          </cell>
          <cell r="AI69">
            <v>48</v>
          </cell>
          <cell r="AJ69">
            <v>744</v>
          </cell>
          <cell r="AK69">
            <v>0</v>
          </cell>
          <cell r="AL69" t="str">
            <v>1 STM-1</v>
          </cell>
          <cell r="AM69"/>
          <cell r="AN69" t="str">
            <v>Ys</v>
          </cell>
          <cell r="AO69">
            <v>155000</v>
          </cell>
          <cell r="AP69">
            <v>0</v>
          </cell>
          <cell r="AQ69">
            <v>83449.600000000006</v>
          </cell>
          <cell r="AR69">
            <v>0</v>
          </cell>
          <cell r="AS69">
            <v>0</v>
          </cell>
          <cell r="AT69">
            <v>1086</v>
          </cell>
          <cell r="AU69">
            <v>0</v>
          </cell>
          <cell r="AV69">
            <v>0</v>
          </cell>
          <cell r="AW69">
            <v>0</v>
          </cell>
          <cell r="AX69">
            <v>1086</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696</v>
          </cell>
          <cell r="BS69">
            <v>48</v>
          </cell>
          <cell r="BT69">
            <v>744</v>
          </cell>
          <cell r="BU69">
            <v>6.0879811468970936E-3</v>
          </cell>
          <cell r="BV69">
            <v>192</v>
          </cell>
          <cell r="BW69">
            <v>240</v>
          </cell>
          <cell r="BX69">
            <v>0</v>
          </cell>
          <cell r="BY69">
            <v>240</v>
          </cell>
          <cell r="BZ69">
            <v>0</v>
          </cell>
          <cell r="CA69">
            <v>0</v>
          </cell>
          <cell r="CB69">
            <v>456</v>
          </cell>
          <cell r="CC69">
            <v>48</v>
          </cell>
          <cell r="CD69">
            <v>504</v>
          </cell>
          <cell r="CE69">
            <v>0</v>
          </cell>
          <cell r="CF69">
            <v>0</v>
          </cell>
          <cell r="CG69">
            <v>40550.400000000001</v>
          </cell>
          <cell r="CH69">
            <v>0.26161548387096772</v>
          </cell>
          <cell r="CI69">
            <v>0</v>
          </cell>
          <cell r="CJ69">
            <v>0</v>
          </cell>
        </row>
        <row r="70">
          <cell r="A70">
            <v>64</v>
          </cell>
          <cell r="B70" t="str">
            <v>Long Bình</v>
          </cell>
          <cell r="C70" t="str">
            <v>DSLAM</v>
          </cell>
          <cell r="D70">
            <v>7300</v>
          </cell>
          <cell r="E70" t="str">
            <v>Bình Trưng</v>
          </cell>
          <cell r="F70">
            <v>120</v>
          </cell>
          <cell r="G70">
            <v>0</v>
          </cell>
          <cell r="H70">
            <v>144</v>
          </cell>
          <cell r="I70">
            <v>0</v>
          </cell>
          <cell r="K70" t="str">
            <v>1 Mbps</v>
          </cell>
          <cell r="L70" t="str">
            <v>0 Mbps</v>
          </cell>
          <cell r="M70" t="str">
            <v>MR/LM</v>
          </cell>
          <cell r="N70">
            <v>144</v>
          </cell>
          <cell r="O70">
            <v>24</v>
          </cell>
          <cell r="Q70">
            <v>110</v>
          </cell>
          <cell r="R70">
            <v>5</v>
          </cell>
          <cell r="T70">
            <v>48</v>
          </cell>
          <cell r="U70">
            <v>0</v>
          </cell>
          <cell r="V70">
            <v>48</v>
          </cell>
          <cell r="W70">
            <v>0</v>
          </cell>
          <cell r="X70">
            <v>48</v>
          </cell>
          <cell r="Y70">
            <v>0</v>
          </cell>
          <cell r="Z70">
            <v>96</v>
          </cell>
          <cell r="AA70">
            <v>0</v>
          </cell>
          <cell r="AB70">
            <v>0</v>
          </cell>
          <cell r="AC70">
            <v>0</v>
          </cell>
          <cell r="AD70" t="str">
            <v>4 E1</v>
          </cell>
          <cell r="AE70"/>
          <cell r="AF70">
            <v>76.8</v>
          </cell>
          <cell r="AG70" t="str">
            <v>Ys</v>
          </cell>
          <cell r="AH70">
            <v>96</v>
          </cell>
          <cell r="AI70">
            <v>0</v>
          </cell>
          <cell r="AJ70">
            <v>96</v>
          </cell>
          <cell r="AK70">
            <v>0</v>
          </cell>
          <cell r="AL70" t="str">
            <v>4 E1</v>
          </cell>
          <cell r="AM70"/>
          <cell r="AN70" t="str">
            <v>Ys</v>
          </cell>
          <cell r="AO70">
            <v>8000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96</v>
          </cell>
          <cell r="BS70">
            <v>0</v>
          </cell>
          <cell r="BT70">
            <v>96</v>
          </cell>
          <cell r="BU70">
            <v>7.855459544383347E-4</v>
          </cell>
          <cell r="BV70">
            <v>48</v>
          </cell>
          <cell r="BW70">
            <v>0</v>
          </cell>
          <cell r="BX70">
            <v>0</v>
          </cell>
          <cell r="BY70">
            <v>0</v>
          </cell>
          <cell r="BZ70">
            <v>0</v>
          </cell>
          <cell r="CA70">
            <v>0</v>
          </cell>
          <cell r="CB70">
            <v>96</v>
          </cell>
          <cell r="CC70">
            <v>0</v>
          </cell>
          <cell r="CD70">
            <v>96</v>
          </cell>
          <cell r="CE70">
            <v>0</v>
          </cell>
          <cell r="CF70">
            <v>0</v>
          </cell>
          <cell r="CG70">
            <v>7372.7999999999993</v>
          </cell>
          <cell r="CH70">
            <v>0.92159999999999986</v>
          </cell>
          <cell r="CI70">
            <v>0</v>
          </cell>
          <cell r="CJ70">
            <v>0</v>
          </cell>
        </row>
        <row r="71">
          <cell r="A71">
            <v>65</v>
          </cell>
          <cell r="B71" t="str">
            <v>Long Thạnh Mỹ</v>
          </cell>
          <cell r="C71" t="str">
            <v>DSLAM</v>
          </cell>
          <cell r="D71">
            <v>7300</v>
          </cell>
          <cell r="E71" t="str">
            <v>Bình Trưng</v>
          </cell>
          <cell r="F71">
            <v>216</v>
          </cell>
          <cell r="G71">
            <v>0</v>
          </cell>
          <cell r="H71">
            <v>240</v>
          </cell>
          <cell r="I71">
            <v>0</v>
          </cell>
          <cell r="K71" t="str">
            <v>6 Mbps</v>
          </cell>
          <cell r="L71" t="str">
            <v>0 Mbps</v>
          </cell>
          <cell r="M71" t="str">
            <v>MR/LM</v>
          </cell>
          <cell r="N71">
            <v>240</v>
          </cell>
          <cell r="O71">
            <v>24</v>
          </cell>
          <cell r="Q71">
            <v>173</v>
          </cell>
          <cell r="R71">
            <v>9</v>
          </cell>
          <cell r="T71">
            <v>48</v>
          </cell>
          <cell r="U71">
            <v>0</v>
          </cell>
          <cell r="V71">
            <v>72</v>
          </cell>
          <cell r="W71">
            <v>0</v>
          </cell>
          <cell r="X71">
            <v>72</v>
          </cell>
          <cell r="Y71">
            <v>0</v>
          </cell>
          <cell r="Z71">
            <v>120</v>
          </cell>
          <cell r="AA71">
            <v>0</v>
          </cell>
          <cell r="AB71">
            <v>0</v>
          </cell>
          <cell r="AC71">
            <v>0</v>
          </cell>
          <cell r="AD71" t="str">
            <v>1 STM-1</v>
          </cell>
          <cell r="AE71"/>
          <cell r="AF71">
            <v>76.8</v>
          </cell>
          <cell r="AG71" t="str">
            <v>Ys</v>
          </cell>
          <cell r="AH71">
            <v>168</v>
          </cell>
          <cell r="AI71">
            <v>0</v>
          </cell>
          <cell r="AJ71">
            <v>168</v>
          </cell>
          <cell r="AK71">
            <v>0</v>
          </cell>
          <cell r="AL71" t="str">
            <v>1 STM-1</v>
          </cell>
          <cell r="AM71"/>
          <cell r="AN71" t="str">
            <v>Ys</v>
          </cell>
          <cell r="AO71">
            <v>155000</v>
          </cell>
          <cell r="AP71">
            <v>0</v>
          </cell>
          <cell r="AQ71">
            <v>114784</v>
          </cell>
          <cell r="AR71">
            <v>0</v>
          </cell>
          <cell r="AS71">
            <v>0</v>
          </cell>
          <cell r="AT71">
            <v>1494</v>
          </cell>
          <cell r="AU71">
            <v>0</v>
          </cell>
          <cell r="AV71">
            <v>0</v>
          </cell>
          <cell r="AW71">
            <v>0</v>
          </cell>
          <cell r="AX71">
            <v>1494</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168</v>
          </cell>
          <cell r="BS71">
            <v>0</v>
          </cell>
          <cell r="BT71">
            <v>168</v>
          </cell>
          <cell r="BU71">
            <v>1.3747054202670856E-3</v>
          </cell>
          <cell r="BV71">
            <v>48</v>
          </cell>
          <cell r="BW71">
            <v>0</v>
          </cell>
          <cell r="BX71">
            <v>0</v>
          </cell>
          <cell r="BY71">
            <v>0</v>
          </cell>
          <cell r="BZ71">
            <v>0</v>
          </cell>
          <cell r="CA71">
            <v>0</v>
          </cell>
          <cell r="CB71">
            <v>168</v>
          </cell>
          <cell r="CC71">
            <v>0</v>
          </cell>
          <cell r="CD71">
            <v>168</v>
          </cell>
          <cell r="CE71">
            <v>0</v>
          </cell>
          <cell r="CF71">
            <v>0</v>
          </cell>
          <cell r="CG71">
            <v>9216</v>
          </cell>
          <cell r="CH71">
            <v>5.9458064516129033E-2</v>
          </cell>
          <cell r="CI71">
            <v>0</v>
          </cell>
          <cell r="CJ71">
            <v>0</v>
          </cell>
        </row>
        <row r="72">
          <cell r="A72">
            <v>66</v>
          </cell>
          <cell r="B72" t="str">
            <v>Long Trường</v>
          </cell>
          <cell r="C72" t="str">
            <v>DSLAM</v>
          </cell>
          <cell r="D72">
            <v>7300</v>
          </cell>
          <cell r="E72" t="str">
            <v>Bình Trưng</v>
          </cell>
          <cell r="F72">
            <v>216</v>
          </cell>
          <cell r="G72">
            <v>0</v>
          </cell>
          <cell r="H72">
            <v>240</v>
          </cell>
          <cell r="I72">
            <v>0</v>
          </cell>
          <cell r="K72" t="str">
            <v>7 Mbps</v>
          </cell>
          <cell r="L72" t="str">
            <v>0 Mbps</v>
          </cell>
          <cell r="M72" t="str">
            <v>MR/LM</v>
          </cell>
          <cell r="N72">
            <v>240</v>
          </cell>
          <cell r="O72">
            <v>24</v>
          </cell>
          <cell r="Q72">
            <v>188</v>
          </cell>
          <cell r="R72">
            <v>9</v>
          </cell>
          <cell r="T72">
            <v>48</v>
          </cell>
          <cell r="U72">
            <v>0</v>
          </cell>
          <cell r="V72">
            <v>72</v>
          </cell>
          <cell r="W72">
            <v>0</v>
          </cell>
          <cell r="X72">
            <v>72</v>
          </cell>
          <cell r="Y72">
            <v>0</v>
          </cell>
          <cell r="Z72">
            <v>120</v>
          </cell>
          <cell r="AA72">
            <v>0</v>
          </cell>
          <cell r="AB72">
            <v>0</v>
          </cell>
          <cell r="AC72">
            <v>0</v>
          </cell>
          <cell r="AD72" t="str">
            <v>1 STM-1</v>
          </cell>
          <cell r="AE72"/>
          <cell r="AF72">
            <v>76.8</v>
          </cell>
          <cell r="AG72" t="str">
            <v>Ys</v>
          </cell>
          <cell r="AH72">
            <v>168</v>
          </cell>
          <cell r="AI72">
            <v>0</v>
          </cell>
          <cell r="AJ72">
            <v>168</v>
          </cell>
          <cell r="AK72">
            <v>0</v>
          </cell>
          <cell r="AL72" t="str">
            <v>1 STM-1</v>
          </cell>
          <cell r="AM72"/>
          <cell r="AN72" t="str">
            <v>Ys</v>
          </cell>
          <cell r="AO72">
            <v>155000</v>
          </cell>
          <cell r="AP72">
            <v>0</v>
          </cell>
          <cell r="AQ72">
            <v>114784</v>
          </cell>
          <cell r="AR72">
            <v>0</v>
          </cell>
          <cell r="AS72">
            <v>0</v>
          </cell>
          <cell r="AT72">
            <v>1494</v>
          </cell>
          <cell r="AU72">
            <v>0</v>
          </cell>
          <cell r="AV72">
            <v>0</v>
          </cell>
          <cell r="AW72">
            <v>0</v>
          </cell>
          <cell r="AX72">
            <v>1494</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168</v>
          </cell>
          <cell r="BS72">
            <v>0</v>
          </cell>
          <cell r="BT72">
            <v>168</v>
          </cell>
          <cell r="BU72">
            <v>1.3747054202670856E-3</v>
          </cell>
          <cell r="BV72">
            <v>48</v>
          </cell>
          <cell r="BW72">
            <v>0</v>
          </cell>
          <cell r="BX72">
            <v>0</v>
          </cell>
          <cell r="BY72">
            <v>0</v>
          </cell>
          <cell r="BZ72">
            <v>0</v>
          </cell>
          <cell r="CA72">
            <v>0</v>
          </cell>
          <cell r="CB72">
            <v>168</v>
          </cell>
          <cell r="CC72">
            <v>0</v>
          </cell>
          <cell r="CD72">
            <v>168</v>
          </cell>
          <cell r="CE72">
            <v>0</v>
          </cell>
          <cell r="CF72">
            <v>0</v>
          </cell>
          <cell r="CG72">
            <v>9216</v>
          </cell>
          <cell r="CH72">
            <v>5.9458064516129033E-2</v>
          </cell>
          <cell r="CI72">
            <v>0</v>
          </cell>
          <cell r="CJ72">
            <v>0</v>
          </cell>
        </row>
        <row r="73">
          <cell r="A73">
            <v>67</v>
          </cell>
          <cell r="B73" t="str">
            <v>Nông Lâm Nghiệp</v>
          </cell>
          <cell r="C73" t="str">
            <v>DSLAM</v>
          </cell>
          <cell r="D73">
            <v>7300</v>
          </cell>
          <cell r="E73" t="str">
            <v>Bình Trưng</v>
          </cell>
          <cell r="F73">
            <v>480</v>
          </cell>
          <cell r="G73">
            <v>24</v>
          </cell>
          <cell r="H73">
            <v>480</v>
          </cell>
          <cell r="I73">
            <v>24</v>
          </cell>
          <cell r="K73" t="str">
            <v>0 Mbps</v>
          </cell>
          <cell r="L73" t="str">
            <v>0 Mbps</v>
          </cell>
          <cell r="M73" t="str">
            <v>MR/LM</v>
          </cell>
          <cell r="N73">
            <v>648</v>
          </cell>
          <cell r="O73">
            <v>48</v>
          </cell>
          <cell r="Q73">
            <v>502</v>
          </cell>
          <cell r="R73">
            <v>26</v>
          </cell>
          <cell r="T73">
            <v>192</v>
          </cell>
          <cell r="U73">
            <v>0</v>
          </cell>
          <cell r="V73">
            <v>168</v>
          </cell>
          <cell r="W73">
            <v>0</v>
          </cell>
          <cell r="X73">
            <v>168</v>
          </cell>
          <cell r="Y73">
            <v>0</v>
          </cell>
          <cell r="Z73">
            <v>360</v>
          </cell>
          <cell r="AA73">
            <v>0</v>
          </cell>
          <cell r="AB73">
            <v>0</v>
          </cell>
          <cell r="AC73">
            <v>0</v>
          </cell>
          <cell r="AD73" t="str">
            <v>1 STM-1</v>
          </cell>
          <cell r="AE73"/>
          <cell r="AF73">
            <v>76.8</v>
          </cell>
          <cell r="AG73" t="str">
            <v>Ys</v>
          </cell>
          <cell r="AH73">
            <v>312</v>
          </cell>
          <cell r="AI73">
            <v>24</v>
          </cell>
          <cell r="AJ73">
            <v>336</v>
          </cell>
          <cell r="AK73">
            <v>0</v>
          </cell>
          <cell r="AL73" t="str">
            <v>1 STM-1</v>
          </cell>
          <cell r="AM73"/>
          <cell r="AN73" t="str">
            <v>Ys</v>
          </cell>
          <cell r="AO73">
            <v>155000</v>
          </cell>
          <cell r="AP73">
            <v>0</v>
          </cell>
          <cell r="AQ73">
            <v>96352</v>
          </cell>
          <cell r="AR73">
            <v>0</v>
          </cell>
          <cell r="AS73">
            <v>0</v>
          </cell>
          <cell r="AT73">
            <v>1254</v>
          </cell>
          <cell r="AU73">
            <v>0</v>
          </cell>
          <cell r="AV73">
            <v>0</v>
          </cell>
          <cell r="AW73">
            <v>0</v>
          </cell>
          <cell r="AX73">
            <v>1254</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312</v>
          </cell>
          <cell r="BS73">
            <v>24</v>
          </cell>
          <cell r="BT73">
            <v>336</v>
          </cell>
          <cell r="BU73">
            <v>2.7494108405341712E-3</v>
          </cell>
          <cell r="BV73">
            <v>96</v>
          </cell>
          <cell r="BW73">
            <v>0</v>
          </cell>
          <cell r="BX73">
            <v>0</v>
          </cell>
          <cell r="BY73">
            <v>0</v>
          </cell>
          <cell r="BZ73">
            <v>0</v>
          </cell>
          <cell r="CA73">
            <v>0</v>
          </cell>
          <cell r="CB73">
            <v>312</v>
          </cell>
          <cell r="CC73">
            <v>24</v>
          </cell>
          <cell r="CD73">
            <v>336</v>
          </cell>
          <cell r="CE73">
            <v>0</v>
          </cell>
          <cell r="CF73">
            <v>0</v>
          </cell>
          <cell r="CG73">
            <v>27648</v>
          </cell>
          <cell r="CH73">
            <v>0.1783741935483871</v>
          </cell>
          <cell r="CI73">
            <v>0</v>
          </cell>
          <cell r="CJ73">
            <v>0</v>
          </cell>
        </row>
        <row r="74">
          <cell r="A74">
            <v>68</v>
          </cell>
          <cell r="B74" t="str">
            <v>Phú Hữu</v>
          </cell>
          <cell r="C74" t="str">
            <v>DSLAM</v>
          </cell>
          <cell r="D74">
            <v>7300</v>
          </cell>
          <cell r="E74" t="str">
            <v>Bình Trưng</v>
          </cell>
          <cell r="F74">
            <v>240</v>
          </cell>
          <cell r="G74">
            <v>0</v>
          </cell>
          <cell r="H74">
            <v>240</v>
          </cell>
          <cell r="I74">
            <v>0</v>
          </cell>
          <cell r="K74" t="str">
            <v>14 Mbps</v>
          </cell>
          <cell r="L74" t="str">
            <v>0 Mbps</v>
          </cell>
          <cell r="M74" t="str">
            <v>MR/LM</v>
          </cell>
          <cell r="N74">
            <v>360</v>
          </cell>
          <cell r="O74">
            <v>24</v>
          </cell>
          <cell r="Q74">
            <v>271</v>
          </cell>
          <cell r="R74">
            <v>14</v>
          </cell>
          <cell r="T74">
            <v>144</v>
          </cell>
          <cell r="U74">
            <v>0</v>
          </cell>
          <cell r="V74">
            <v>72</v>
          </cell>
          <cell r="W74">
            <v>0</v>
          </cell>
          <cell r="X74">
            <v>72</v>
          </cell>
          <cell r="Y74">
            <v>0</v>
          </cell>
          <cell r="Z74">
            <v>216</v>
          </cell>
          <cell r="AA74">
            <v>0</v>
          </cell>
          <cell r="AB74">
            <v>0</v>
          </cell>
          <cell r="AC74">
            <v>0</v>
          </cell>
          <cell r="AD74" t="str">
            <v>1 STM-1</v>
          </cell>
          <cell r="AE74"/>
          <cell r="AF74">
            <v>76.8</v>
          </cell>
          <cell r="AG74" t="str">
            <v>Ys</v>
          </cell>
          <cell r="AH74">
            <v>168</v>
          </cell>
          <cell r="AI74">
            <v>0</v>
          </cell>
          <cell r="AJ74">
            <v>168</v>
          </cell>
          <cell r="AK74">
            <v>0</v>
          </cell>
          <cell r="AL74" t="str">
            <v>1 STM-1</v>
          </cell>
          <cell r="AM74"/>
          <cell r="AN74" t="str">
            <v>Ys</v>
          </cell>
          <cell r="AO74">
            <v>155000</v>
          </cell>
          <cell r="AP74">
            <v>0</v>
          </cell>
          <cell r="AQ74">
            <v>107411.2</v>
          </cell>
          <cell r="AR74">
            <v>0</v>
          </cell>
          <cell r="AS74">
            <v>0</v>
          </cell>
          <cell r="AT74">
            <v>1398</v>
          </cell>
          <cell r="AU74">
            <v>0</v>
          </cell>
          <cell r="AV74">
            <v>0</v>
          </cell>
          <cell r="AW74">
            <v>0</v>
          </cell>
          <cell r="AX74">
            <v>1398</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168</v>
          </cell>
          <cell r="BS74">
            <v>0</v>
          </cell>
          <cell r="BT74">
            <v>168</v>
          </cell>
          <cell r="BU74">
            <v>1.3747054202670856E-3</v>
          </cell>
          <cell r="BV74">
            <v>48</v>
          </cell>
          <cell r="BW74">
            <v>0</v>
          </cell>
          <cell r="BX74">
            <v>0</v>
          </cell>
          <cell r="BY74">
            <v>0</v>
          </cell>
          <cell r="BZ74">
            <v>0</v>
          </cell>
          <cell r="CA74">
            <v>0</v>
          </cell>
          <cell r="CB74">
            <v>168</v>
          </cell>
          <cell r="CC74">
            <v>0</v>
          </cell>
          <cell r="CD74">
            <v>168</v>
          </cell>
          <cell r="CE74">
            <v>0</v>
          </cell>
          <cell r="CF74">
            <v>0</v>
          </cell>
          <cell r="CG74">
            <v>16588.8</v>
          </cell>
          <cell r="CH74">
            <v>0.10702451612903226</v>
          </cell>
          <cell r="CI74">
            <v>0</v>
          </cell>
          <cell r="CJ74">
            <v>0</v>
          </cell>
        </row>
        <row r="75">
          <cell r="A75">
            <v>69</v>
          </cell>
          <cell r="B75" t="str">
            <v>Phước Bình</v>
          </cell>
          <cell r="C75" t="str">
            <v>DSLAM</v>
          </cell>
          <cell r="D75">
            <v>7300</v>
          </cell>
          <cell r="E75" t="str">
            <v>Bình Trưng</v>
          </cell>
          <cell r="F75">
            <v>1320</v>
          </cell>
          <cell r="G75">
            <v>72</v>
          </cell>
          <cell r="H75">
            <v>1344</v>
          </cell>
          <cell r="I75">
            <v>72</v>
          </cell>
          <cell r="K75" t="str">
            <v>0 Mbps</v>
          </cell>
          <cell r="L75" t="str">
            <v>0 Mbps</v>
          </cell>
          <cell r="M75" t="str">
            <v>MR/LM</v>
          </cell>
          <cell r="N75">
            <v>1536</v>
          </cell>
          <cell r="O75">
            <v>96</v>
          </cell>
          <cell r="Q75">
            <v>1222</v>
          </cell>
          <cell r="R75">
            <v>64</v>
          </cell>
          <cell r="T75">
            <v>240</v>
          </cell>
          <cell r="U75">
            <v>0</v>
          </cell>
          <cell r="V75">
            <v>408</v>
          </cell>
          <cell r="W75">
            <v>0</v>
          </cell>
          <cell r="X75">
            <v>408</v>
          </cell>
          <cell r="Y75">
            <v>0</v>
          </cell>
          <cell r="Z75">
            <v>648</v>
          </cell>
          <cell r="AA75">
            <v>0</v>
          </cell>
          <cell r="AB75">
            <v>0</v>
          </cell>
          <cell r="AC75">
            <v>0</v>
          </cell>
          <cell r="AD75" t="str">
            <v>1 STM-1</v>
          </cell>
          <cell r="AE75"/>
          <cell r="AF75">
            <v>76.8</v>
          </cell>
          <cell r="AG75" t="str">
            <v>Ys</v>
          </cell>
          <cell r="AH75">
            <v>936</v>
          </cell>
          <cell r="AI75">
            <v>72</v>
          </cell>
          <cell r="AJ75">
            <v>1008</v>
          </cell>
          <cell r="AK75">
            <v>0</v>
          </cell>
          <cell r="AL75" t="str">
            <v>1 STM-1</v>
          </cell>
          <cell r="AM75"/>
          <cell r="AN75" t="str">
            <v>Ys</v>
          </cell>
          <cell r="AO75">
            <v>155000</v>
          </cell>
          <cell r="AP75">
            <v>0</v>
          </cell>
          <cell r="AQ75">
            <v>74233.600000000006</v>
          </cell>
          <cell r="AR75">
            <v>0</v>
          </cell>
          <cell r="AS75">
            <v>0</v>
          </cell>
          <cell r="AT75">
            <v>966</v>
          </cell>
          <cell r="AU75">
            <v>0</v>
          </cell>
          <cell r="AV75">
            <v>0</v>
          </cell>
          <cell r="AW75">
            <v>0</v>
          </cell>
          <cell r="AX75">
            <v>966</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936</v>
          </cell>
          <cell r="BS75">
            <v>72</v>
          </cell>
          <cell r="BT75">
            <v>1008</v>
          </cell>
          <cell r="BU75">
            <v>8.2482325216025141E-3</v>
          </cell>
          <cell r="BV75">
            <v>288</v>
          </cell>
          <cell r="BW75">
            <v>288</v>
          </cell>
          <cell r="BX75">
            <v>0</v>
          </cell>
          <cell r="BY75">
            <v>288</v>
          </cell>
          <cell r="BZ75">
            <v>0</v>
          </cell>
          <cell r="CA75">
            <v>0</v>
          </cell>
          <cell r="CB75">
            <v>648</v>
          </cell>
          <cell r="CC75">
            <v>72</v>
          </cell>
          <cell r="CD75">
            <v>720</v>
          </cell>
          <cell r="CE75">
            <v>0</v>
          </cell>
          <cell r="CF75">
            <v>0</v>
          </cell>
          <cell r="CG75">
            <v>49766.400000000001</v>
          </cell>
          <cell r="CH75">
            <v>0.32107354838709679</v>
          </cell>
          <cell r="CI75">
            <v>0</v>
          </cell>
          <cell r="CJ75">
            <v>0</v>
          </cell>
        </row>
        <row r="76">
          <cell r="A76">
            <v>70</v>
          </cell>
          <cell r="B76" t="str">
            <v>Tam Bình</v>
          </cell>
          <cell r="C76" t="str">
            <v>DSLAM</v>
          </cell>
          <cell r="D76">
            <v>7300</v>
          </cell>
          <cell r="E76" t="str">
            <v>Bình Trưng</v>
          </cell>
          <cell r="F76">
            <v>984</v>
          </cell>
          <cell r="G76">
            <v>48</v>
          </cell>
          <cell r="H76">
            <v>1008</v>
          </cell>
          <cell r="I76">
            <v>48</v>
          </cell>
          <cell r="K76" t="str">
            <v>0 Mbps</v>
          </cell>
          <cell r="L76" t="str">
            <v>0 Mbps</v>
          </cell>
          <cell r="M76" t="str">
            <v>MR/LM</v>
          </cell>
          <cell r="N76">
            <v>1176</v>
          </cell>
          <cell r="O76">
            <v>72</v>
          </cell>
          <cell r="Q76">
            <v>940</v>
          </cell>
          <cell r="R76">
            <v>49</v>
          </cell>
          <cell r="T76">
            <v>216</v>
          </cell>
          <cell r="U76">
            <v>0</v>
          </cell>
          <cell r="V76">
            <v>312</v>
          </cell>
          <cell r="W76">
            <v>0</v>
          </cell>
          <cell r="X76">
            <v>312</v>
          </cell>
          <cell r="Y76">
            <v>0</v>
          </cell>
          <cell r="Z76">
            <v>528</v>
          </cell>
          <cell r="AA76">
            <v>0</v>
          </cell>
          <cell r="AB76">
            <v>0</v>
          </cell>
          <cell r="AC76">
            <v>0</v>
          </cell>
          <cell r="AD76" t="str">
            <v>1 STM-1</v>
          </cell>
          <cell r="AE76"/>
          <cell r="AF76">
            <v>76.8</v>
          </cell>
          <cell r="AG76" t="str">
            <v>Ys</v>
          </cell>
          <cell r="AH76">
            <v>696</v>
          </cell>
          <cell r="AI76">
            <v>48</v>
          </cell>
          <cell r="AJ76">
            <v>744</v>
          </cell>
          <cell r="AK76">
            <v>0</v>
          </cell>
          <cell r="AL76" t="str">
            <v>1 STM-1</v>
          </cell>
          <cell r="AM76"/>
          <cell r="AN76" t="str">
            <v>Ys</v>
          </cell>
          <cell r="AO76">
            <v>155000</v>
          </cell>
          <cell r="AP76">
            <v>0</v>
          </cell>
          <cell r="AQ76">
            <v>83449.600000000006</v>
          </cell>
          <cell r="AR76">
            <v>0</v>
          </cell>
          <cell r="AS76">
            <v>0</v>
          </cell>
          <cell r="AT76">
            <v>1086</v>
          </cell>
          <cell r="AU76">
            <v>0</v>
          </cell>
          <cell r="AV76">
            <v>0</v>
          </cell>
          <cell r="AW76">
            <v>0</v>
          </cell>
          <cell r="AX76">
            <v>1086</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696</v>
          </cell>
          <cell r="BS76">
            <v>48</v>
          </cell>
          <cell r="BT76">
            <v>744</v>
          </cell>
          <cell r="BU76">
            <v>6.0879811468970936E-3</v>
          </cell>
          <cell r="BV76">
            <v>192</v>
          </cell>
          <cell r="BW76">
            <v>240</v>
          </cell>
          <cell r="BX76">
            <v>0</v>
          </cell>
          <cell r="BY76">
            <v>240</v>
          </cell>
          <cell r="BZ76">
            <v>0</v>
          </cell>
          <cell r="CA76">
            <v>0</v>
          </cell>
          <cell r="CB76">
            <v>456</v>
          </cell>
          <cell r="CC76">
            <v>48</v>
          </cell>
          <cell r="CD76">
            <v>504</v>
          </cell>
          <cell r="CE76">
            <v>0</v>
          </cell>
          <cell r="CF76">
            <v>0</v>
          </cell>
          <cell r="CG76">
            <v>40550.400000000001</v>
          </cell>
          <cell r="CH76">
            <v>0.26161548387096772</v>
          </cell>
          <cell r="CI76">
            <v>0</v>
          </cell>
          <cell r="CJ76">
            <v>0</v>
          </cell>
        </row>
        <row r="77">
          <cell r="A77">
            <v>71</v>
          </cell>
          <cell r="B77" t="str">
            <v>Tăng Nhơn Phú</v>
          </cell>
          <cell r="C77" t="str">
            <v>DSLAM</v>
          </cell>
          <cell r="D77">
            <v>7300</v>
          </cell>
          <cell r="E77" t="str">
            <v>Bình Trưng</v>
          </cell>
          <cell r="F77">
            <v>1344</v>
          </cell>
          <cell r="G77">
            <v>72</v>
          </cell>
          <cell r="H77">
            <v>1344</v>
          </cell>
          <cell r="I77">
            <v>72</v>
          </cell>
          <cell r="K77" t="str">
            <v>0 Mbps</v>
          </cell>
          <cell r="L77" t="str">
            <v>0 Mbps</v>
          </cell>
          <cell r="M77" t="str">
            <v>MR/LM</v>
          </cell>
          <cell r="N77">
            <v>1536</v>
          </cell>
          <cell r="O77">
            <v>96</v>
          </cell>
          <cell r="Q77">
            <v>1210</v>
          </cell>
          <cell r="R77">
            <v>63</v>
          </cell>
          <cell r="T77">
            <v>216</v>
          </cell>
          <cell r="U77">
            <v>0</v>
          </cell>
          <cell r="V77">
            <v>408</v>
          </cell>
          <cell r="W77">
            <v>0</v>
          </cell>
          <cell r="X77">
            <v>408</v>
          </cell>
          <cell r="Y77">
            <v>0</v>
          </cell>
          <cell r="Z77">
            <v>624</v>
          </cell>
          <cell r="AA77">
            <v>0</v>
          </cell>
          <cell r="AB77">
            <v>0</v>
          </cell>
          <cell r="AC77">
            <v>0</v>
          </cell>
          <cell r="AD77" t="str">
            <v>1 STM-1</v>
          </cell>
          <cell r="AE77"/>
          <cell r="AF77">
            <v>76.8</v>
          </cell>
          <cell r="AG77" t="str">
            <v>Ys</v>
          </cell>
          <cell r="AH77">
            <v>936</v>
          </cell>
          <cell r="AI77">
            <v>72</v>
          </cell>
          <cell r="AJ77">
            <v>1008</v>
          </cell>
          <cell r="AK77">
            <v>0</v>
          </cell>
          <cell r="AL77" t="str">
            <v>1 STM-1</v>
          </cell>
          <cell r="AM77"/>
          <cell r="AN77" t="str">
            <v>Ys</v>
          </cell>
          <cell r="AO77">
            <v>155000</v>
          </cell>
          <cell r="AP77">
            <v>0</v>
          </cell>
          <cell r="AQ77">
            <v>76076.800000000003</v>
          </cell>
          <cell r="AR77">
            <v>0</v>
          </cell>
          <cell r="AS77">
            <v>0</v>
          </cell>
          <cell r="AT77">
            <v>990</v>
          </cell>
          <cell r="AU77">
            <v>0</v>
          </cell>
          <cell r="AV77">
            <v>0</v>
          </cell>
          <cell r="AW77">
            <v>0</v>
          </cell>
          <cell r="AX77">
            <v>990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936</v>
          </cell>
          <cell r="BS77">
            <v>72</v>
          </cell>
          <cell r="BT77">
            <v>1008</v>
          </cell>
          <cell r="BU77">
            <v>8.2482325216025141E-3</v>
          </cell>
          <cell r="BV77">
            <v>288</v>
          </cell>
          <cell r="BW77">
            <v>288</v>
          </cell>
          <cell r="BX77">
            <v>0</v>
          </cell>
          <cell r="BY77">
            <v>288</v>
          </cell>
          <cell r="BZ77">
            <v>0</v>
          </cell>
          <cell r="CA77">
            <v>0</v>
          </cell>
          <cell r="CB77">
            <v>648</v>
          </cell>
          <cell r="CC77">
            <v>72</v>
          </cell>
          <cell r="CD77">
            <v>720</v>
          </cell>
          <cell r="CE77">
            <v>0</v>
          </cell>
          <cell r="CF77">
            <v>0</v>
          </cell>
          <cell r="CG77">
            <v>47923.199999999997</v>
          </cell>
          <cell r="CH77">
            <v>0.30918193548387096</v>
          </cell>
          <cell r="CI77">
            <v>0</v>
          </cell>
          <cell r="CJ77">
            <v>0</v>
          </cell>
        </row>
        <row r="78">
          <cell r="A78">
            <v>72</v>
          </cell>
          <cell r="B78" t="str">
            <v>Tôn Thất Đạm</v>
          </cell>
          <cell r="C78" t="str">
            <v>HUB</v>
          </cell>
          <cell r="D78">
            <v>7301</v>
          </cell>
          <cell r="E78" t="str">
            <v>An Dương Vương</v>
          </cell>
          <cell r="F78">
            <v>3360</v>
          </cell>
          <cell r="G78">
            <v>192</v>
          </cell>
          <cell r="H78">
            <v>3360</v>
          </cell>
          <cell r="I78">
            <v>192</v>
          </cell>
          <cell r="K78" t="str">
            <v>302 Mbps</v>
          </cell>
          <cell r="L78" t="str">
            <v>0 Mbps</v>
          </cell>
          <cell r="M78" t="str">
            <v>MR/LM</v>
          </cell>
          <cell r="N78">
            <v>4368</v>
          </cell>
          <cell r="O78">
            <v>240</v>
          </cell>
          <cell r="Q78">
            <v>3486</v>
          </cell>
          <cell r="R78">
            <v>183</v>
          </cell>
          <cell r="T78">
            <v>1056</v>
          </cell>
          <cell r="U78">
            <v>1056</v>
          </cell>
          <cell r="V78">
            <v>1008</v>
          </cell>
          <cell r="W78">
            <v>0</v>
          </cell>
          <cell r="X78">
            <v>1008</v>
          </cell>
          <cell r="Y78">
            <v>1008</v>
          </cell>
          <cell r="Z78">
            <v>2064</v>
          </cell>
          <cell r="AA78">
            <v>2064</v>
          </cell>
          <cell r="AB78">
            <v>933</v>
          </cell>
          <cell r="AC78">
            <v>1131</v>
          </cell>
          <cell r="AD78" t="str">
            <v>1 STM-1</v>
          </cell>
          <cell r="AE78" t="str">
            <v>1 GENT</v>
          </cell>
          <cell r="AF78">
            <v>108</v>
          </cell>
          <cell r="AG78" t="str">
            <v>Ys</v>
          </cell>
          <cell r="AH78">
            <v>2352</v>
          </cell>
          <cell r="AI78">
            <v>192</v>
          </cell>
          <cell r="AJ78">
            <v>2544</v>
          </cell>
          <cell r="AK78">
            <v>2544</v>
          </cell>
          <cell r="AL78" t="str">
            <v>1 STM-1</v>
          </cell>
          <cell r="AM78" t="str">
            <v>1 GENT</v>
          </cell>
          <cell r="AN78" t="str">
            <v>Ys</v>
          </cell>
          <cell r="AO78">
            <v>155000</v>
          </cell>
          <cell r="AP78">
            <v>1200000</v>
          </cell>
          <cell r="AQ78">
            <v>7736</v>
          </cell>
          <cell r="AR78">
            <v>717852</v>
          </cell>
          <cell r="AS78">
            <v>17</v>
          </cell>
          <cell r="AT78">
            <v>0</v>
          </cell>
          <cell r="AU78">
            <v>0</v>
          </cell>
          <cell r="AV78">
            <v>0</v>
          </cell>
          <cell r="AW78">
            <v>0</v>
          </cell>
          <cell r="AX78">
            <v>0</v>
          </cell>
          <cell r="AY78">
            <v>0</v>
          </cell>
          <cell r="AZ78">
            <v>0</v>
          </cell>
          <cell r="BA78">
            <v>0</v>
          </cell>
          <cell r="BB78">
            <v>0</v>
          </cell>
          <cell r="BC78">
            <v>0</v>
          </cell>
          <cell r="BD78">
            <v>0</v>
          </cell>
          <cell r="BE78">
            <v>0</v>
          </cell>
          <cell r="BF78">
            <v>6646.7777777777774</v>
          </cell>
          <cell r="BG78">
            <v>408</v>
          </cell>
          <cell r="BH78">
            <v>408</v>
          </cell>
          <cell r="BI78">
            <v>192</v>
          </cell>
          <cell r="BJ78">
            <v>6454.7777777777774</v>
          </cell>
          <cell r="BK78">
            <v>432</v>
          </cell>
          <cell r="BL78">
            <v>432</v>
          </cell>
          <cell r="BM78">
            <v>432</v>
          </cell>
          <cell r="BN78">
            <v>432</v>
          </cell>
          <cell r="BO78">
            <v>192</v>
          </cell>
          <cell r="BP78">
            <v>624</v>
          </cell>
          <cell r="BQ78">
            <v>624</v>
          </cell>
          <cell r="BR78">
            <v>1920</v>
          </cell>
          <cell r="BS78">
            <v>0</v>
          </cell>
          <cell r="BT78">
            <v>1920</v>
          </cell>
          <cell r="BU78">
            <v>1.5710919088766692E-2</v>
          </cell>
          <cell r="BV78">
            <v>480</v>
          </cell>
          <cell r="BW78">
            <v>480</v>
          </cell>
          <cell r="BX78">
            <v>0</v>
          </cell>
          <cell r="BY78">
            <v>480</v>
          </cell>
          <cell r="BZ78">
            <v>480</v>
          </cell>
          <cell r="CA78">
            <v>0</v>
          </cell>
          <cell r="CB78">
            <v>1440</v>
          </cell>
          <cell r="CC78">
            <v>0</v>
          </cell>
          <cell r="CD78">
            <v>1440</v>
          </cell>
          <cell r="CE78">
            <v>1440</v>
          </cell>
          <cell r="CF78">
            <v>67392</v>
          </cell>
          <cell r="CG78">
            <v>189540</v>
          </cell>
          <cell r="CH78">
            <v>0.15795000000000001</v>
          </cell>
          <cell r="CI78">
            <v>17</v>
          </cell>
          <cell r="CJ78">
            <v>0</v>
          </cell>
        </row>
        <row r="79">
          <cell r="A79">
            <v>73</v>
          </cell>
          <cell r="B79" t="str">
            <v>An Dương Vương</v>
          </cell>
          <cell r="C79" t="str">
            <v>HUB</v>
          </cell>
          <cell r="D79">
            <v>7301</v>
          </cell>
          <cell r="E79" t="str">
            <v>An Lạc</v>
          </cell>
          <cell r="F79">
            <v>2256</v>
          </cell>
          <cell r="G79">
            <v>144</v>
          </cell>
          <cell r="H79">
            <v>2256</v>
          </cell>
          <cell r="I79">
            <v>144</v>
          </cell>
          <cell r="K79" t="str">
            <v>500 Mbps</v>
          </cell>
          <cell r="L79" t="str">
            <v>164 Mbps</v>
          </cell>
          <cell r="M79" t="str">
            <v>MR/LM</v>
          </cell>
          <cell r="N79">
            <v>2784</v>
          </cell>
          <cell r="O79">
            <v>168</v>
          </cell>
          <cell r="Q79">
            <v>2213</v>
          </cell>
          <cell r="R79">
            <v>116</v>
          </cell>
          <cell r="T79">
            <v>552</v>
          </cell>
          <cell r="U79">
            <v>2568</v>
          </cell>
          <cell r="V79">
            <v>672</v>
          </cell>
          <cell r="W79">
            <v>0</v>
          </cell>
          <cell r="X79">
            <v>672</v>
          </cell>
          <cell r="Y79">
            <v>2952</v>
          </cell>
          <cell r="Z79">
            <v>1224</v>
          </cell>
          <cell r="AA79">
            <v>5520</v>
          </cell>
          <cell r="AB79">
            <v>1312</v>
          </cell>
          <cell r="AC79">
            <v>4208</v>
          </cell>
          <cell r="AD79" t="str">
            <v>1 STM-1</v>
          </cell>
          <cell r="AE79" t="str">
            <v>1 GENT</v>
          </cell>
          <cell r="AF79">
            <v>76.8</v>
          </cell>
          <cell r="AG79" t="str">
            <v>Ys</v>
          </cell>
          <cell r="AH79">
            <v>1584</v>
          </cell>
          <cell r="AI79">
            <v>144</v>
          </cell>
          <cell r="AJ79">
            <v>1728</v>
          </cell>
          <cell r="AK79">
            <v>7104</v>
          </cell>
          <cell r="AL79" t="str">
            <v>1 STM-1</v>
          </cell>
          <cell r="AM79" t="str">
            <v>1 GENT</v>
          </cell>
          <cell r="AN79" t="str">
            <v>Ys</v>
          </cell>
          <cell r="AO79">
            <v>155000</v>
          </cell>
          <cell r="AP79">
            <v>1200000</v>
          </cell>
          <cell r="AQ79">
            <v>7738.4000000000087</v>
          </cell>
          <cell r="AR79">
            <v>516825.60000000003</v>
          </cell>
          <cell r="AS79">
            <v>26</v>
          </cell>
          <cell r="AT79">
            <v>0</v>
          </cell>
          <cell r="AU79">
            <v>0</v>
          </cell>
          <cell r="AV79">
            <v>0</v>
          </cell>
          <cell r="AW79">
            <v>0</v>
          </cell>
          <cell r="AX79">
            <v>0</v>
          </cell>
          <cell r="AY79">
            <v>0</v>
          </cell>
          <cell r="AZ79">
            <v>0</v>
          </cell>
          <cell r="BA79">
            <v>0</v>
          </cell>
          <cell r="BB79">
            <v>0</v>
          </cell>
          <cell r="BC79">
            <v>0</v>
          </cell>
          <cell r="BD79">
            <v>0</v>
          </cell>
          <cell r="BE79">
            <v>648</v>
          </cell>
          <cell r="BF79">
            <v>6081.5</v>
          </cell>
          <cell r="BG79">
            <v>624</v>
          </cell>
          <cell r="BH79">
            <v>624</v>
          </cell>
          <cell r="BI79">
            <v>144</v>
          </cell>
          <cell r="BJ79">
            <v>5937.5</v>
          </cell>
          <cell r="BK79">
            <v>960</v>
          </cell>
          <cell r="BL79">
            <v>960</v>
          </cell>
          <cell r="BM79">
            <v>960</v>
          </cell>
          <cell r="BN79">
            <v>960</v>
          </cell>
          <cell r="BO79">
            <v>144</v>
          </cell>
          <cell r="BP79">
            <v>1104</v>
          </cell>
          <cell r="BQ79">
            <v>1752</v>
          </cell>
          <cell r="BR79">
            <v>624</v>
          </cell>
          <cell r="BS79">
            <v>0</v>
          </cell>
          <cell r="BT79">
            <v>624</v>
          </cell>
          <cell r="BU79">
            <v>5.1060487038491753E-3</v>
          </cell>
          <cell r="BV79">
            <v>192</v>
          </cell>
          <cell r="BW79">
            <v>240</v>
          </cell>
          <cell r="BX79">
            <v>0</v>
          </cell>
          <cell r="BY79">
            <v>240</v>
          </cell>
          <cell r="BZ79">
            <v>768</v>
          </cell>
          <cell r="CA79">
            <v>0</v>
          </cell>
          <cell r="CB79">
            <v>384</v>
          </cell>
          <cell r="CC79">
            <v>0</v>
          </cell>
          <cell r="CD79">
            <v>384</v>
          </cell>
          <cell r="CE79">
            <v>4584</v>
          </cell>
          <cell r="CF79">
            <v>134553.60000000001</v>
          </cell>
          <cell r="CG79">
            <v>457728</v>
          </cell>
          <cell r="CH79">
            <v>0.38144</v>
          </cell>
          <cell r="CI79">
            <v>26</v>
          </cell>
          <cell r="CJ79">
            <v>0</v>
          </cell>
        </row>
        <row r="80">
          <cell r="A80">
            <v>74</v>
          </cell>
          <cell r="B80" t="str">
            <v>An Lạc</v>
          </cell>
          <cell r="C80" t="str">
            <v>DSLAM</v>
          </cell>
          <cell r="D80">
            <v>7300</v>
          </cell>
          <cell r="E80" t="str">
            <v>An Lạc</v>
          </cell>
          <cell r="F80">
            <v>408</v>
          </cell>
          <cell r="G80">
            <v>24</v>
          </cell>
          <cell r="H80">
            <v>432</v>
          </cell>
          <cell r="I80">
            <v>24</v>
          </cell>
          <cell r="K80" t="str">
            <v>24 Mbps</v>
          </cell>
          <cell r="L80" t="str">
            <v>0 Mbps</v>
          </cell>
          <cell r="M80" t="str">
            <v>MR/LM</v>
          </cell>
          <cell r="N80">
            <v>504</v>
          </cell>
          <cell r="O80">
            <v>48</v>
          </cell>
          <cell r="Q80">
            <v>387</v>
          </cell>
          <cell r="R80">
            <v>20</v>
          </cell>
          <cell r="T80">
            <v>120</v>
          </cell>
          <cell r="U80">
            <v>0</v>
          </cell>
          <cell r="V80">
            <v>144</v>
          </cell>
          <cell r="W80">
            <v>0</v>
          </cell>
          <cell r="X80">
            <v>144</v>
          </cell>
          <cell r="Y80">
            <v>0</v>
          </cell>
          <cell r="Z80">
            <v>264</v>
          </cell>
          <cell r="AA80">
            <v>0</v>
          </cell>
          <cell r="AB80">
            <v>0</v>
          </cell>
          <cell r="AC80">
            <v>0</v>
          </cell>
          <cell r="AD80" t="str">
            <v>1 STM-1</v>
          </cell>
          <cell r="AE80"/>
          <cell r="AF80">
            <v>76.8</v>
          </cell>
          <cell r="AG80" t="str">
            <v>Ys</v>
          </cell>
          <cell r="AH80">
            <v>288</v>
          </cell>
          <cell r="AI80">
            <v>24</v>
          </cell>
          <cell r="AJ80">
            <v>312</v>
          </cell>
          <cell r="AK80">
            <v>0</v>
          </cell>
          <cell r="AL80" t="str">
            <v>1 STM-1</v>
          </cell>
          <cell r="AM80"/>
          <cell r="AN80" t="str">
            <v>Ys</v>
          </cell>
          <cell r="AO80">
            <v>155000</v>
          </cell>
          <cell r="AP80">
            <v>0</v>
          </cell>
          <cell r="AQ80">
            <v>103724.8</v>
          </cell>
          <cell r="AR80">
            <v>0</v>
          </cell>
          <cell r="AS80">
            <v>0</v>
          </cell>
          <cell r="AT80">
            <v>1350</v>
          </cell>
          <cell r="AU80">
            <v>0</v>
          </cell>
          <cell r="AV80">
            <v>0</v>
          </cell>
          <cell r="AW80">
            <v>0</v>
          </cell>
          <cell r="AX80">
            <v>1350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288</v>
          </cell>
          <cell r="BS80">
            <v>24</v>
          </cell>
          <cell r="BT80">
            <v>312</v>
          </cell>
          <cell r="BU80">
            <v>2.5530243519245877E-3</v>
          </cell>
          <cell r="BV80">
            <v>96</v>
          </cell>
          <cell r="BW80">
            <v>0</v>
          </cell>
          <cell r="BX80">
            <v>0</v>
          </cell>
          <cell r="BY80">
            <v>0</v>
          </cell>
          <cell r="BZ80">
            <v>0</v>
          </cell>
          <cell r="CA80">
            <v>0</v>
          </cell>
          <cell r="CB80">
            <v>288</v>
          </cell>
          <cell r="CC80">
            <v>24</v>
          </cell>
          <cell r="CD80">
            <v>312</v>
          </cell>
          <cell r="CE80">
            <v>0</v>
          </cell>
          <cell r="CF80">
            <v>0</v>
          </cell>
          <cell r="CG80">
            <v>20275.2</v>
          </cell>
          <cell r="CH80">
            <v>0.13080774193548386</v>
          </cell>
          <cell r="CI80">
            <v>0</v>
          </cell>
          <cell r="CJ80">
            <v>0</v>
          </cell>
        </row>
        <row r="81">
          <cell r="A81">
            <v>75</v>
          </cell>
          <cell r="B81" t="str">
            <v>Bình Chánh</v>
          </cell>
          <cell r="C81" t="str">
            <v>DSLAM</v>
          </cell>
          <cell r="D81">
            <v>7300</v>
          </cell>
          <cell r="E81" t="str">
            <v>An Lạc</v>
          </cell>
          <cell r="F81">
            <v>672</v>
          </cell>
          <cell r="G81">
            <v>24</v>
          </cell>
          <cell r="H81">
            <v>672</v>
          </cell>
          <cell r="I81">
            <v>24</v>
          </cell>
          <cell r="K81" t="str">
            <v>43 Mbps</v>
          </cell>
          <cell r="L81" t="str">
            <v>0 Mbps</v>
          </cell>
          <cell r="M81" t="str">
            <v>MR/LM</v>
          </cell>
          <cell r="N81">
            <v>792</v>
          </cell>
          <cell r="O81">
            <v>48</v>
          </cell>
          <cell r="Q81">
            <v>631</v>
          </cell>
          <cell r="R81">
            <v>33</v>
          </cell>
          <cell r="T81">
            <v>144</v>
          </cell>
          <cell r="U81">
            <v>0</v>
          </cell>
          <cell r="V81">
            <v>216</v>
          </cell>
          <cell r="W81">
            <v>0</v>
          </cell>
          <cell r="X81">
            <v>216</v>
          </cell>
          <cell r="Y81">
            <v>0</v>
          </cell>
          <cell r="Z81">
            <v>360</v>
          </cell>
          <cell r="AA81">
            <v>0</v>
          </cell>
          <cell r="AB81">
            <v>0</v>
          </cell>
          <cell r="AC81">
            <v>0</v>
          </cell>
          <cell r="AD81" t="str">
            <v>1 STM-1</v>
          </cell>
          <cell r="AE81"/>
          <cell r="AF81">
            <v>76.8</v>
          </cell>
          <cell r="AG81" t="str">
            <v>Ys</v>
          </cell>
          <cell r="AH81">
            <v>456</v>
          </cell>
          <cell r="AI81">
            <v>24</v>
          </cell>
          <cell r="AJ81">
            <v>480</v>
          </cell>
          <cell r="AK81">
            <v>0</v>
          </cell>
          <cell r="AL81" t="str">
            <v>1 STM-1</v>
          </cell>
          <cell r="AM81"/>
          <cell r="AN81" t="str">
            <v>Ys</v>
          </cell>
          <cell r="AO81">
            <v>155000</v>
          </cell>
          <cell r="AP81">
            <v>0</v>
          </cell>
          <cell r="AQ81">
            <v>96352</v>
          </cell>
          <cell r="AR81">
            <v>0</v>
          </cell>
          <cell r="AS81">
            <v>0</v>
          </cell>
          <cell r="AT81">
            <v>1254</v>
          </cell>
          <cell r="AU81">
            <v>0</v>
          </cell>
          <cell r="AV81">
            <v>0</v>
          </cell>
          <cell r="AW81">
            <v>0</v>
          </cell>
          <cell r="AX81">
            <v>1254</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456</v>
          </cell>
          <cell r="BS81">
            <v>24</v>
          </cell>
          <cell r="BT81">
            <v>480</v>
          </cell>
          <cell r="BU81">
            <v>3.927729772191673E-3</v>
          </cell>
          <cell r="BV81">
            <v>144</v>
          </cell>
          <cell r="BW81">
            <v>0</v>
          </cell>
          <cell r="BX81">
            <v>0</v>
          </cell>
          <cell r="BY81">
            <v>0</v>
          </cell>
          <cell r="BZ81">
            <v>0</v>
          </cell>
          <cell r="CA81">
            <v>0</v>
          </cell>
          <cell r="CB81">
            <v>456</v>
          </cell>
          <cell r="CC81">
            <v>24</v>
          </cell>
          <cell r="CD81">
            <v>480</v>
          </cell>
          <cell r="CE81">
            <v>0</v>
          </cell>
          <cell r="CF81">
            <v>0</v>
          </cell>
          <cell r="CG81">
            <v>27648</v>
          </cell>
          <cell r="CH81">
            <v>0.1783741935483871</v>
          </cell>
          <cell r="CI81">
            <v>0</v>
          </cell>
          <cell r="CJ81">
            <v>0</v>
          </cell>
        </row>
        <row r="82">
          <cell r="A82">
            <v>76</v>
          </cell>
          <cell r="B82" t="str">
            <v>Bình Chánh Chợ</v>
          </cell>
          <cell r="C82" t="str">
            <v>DSLAM</v>
          </cell>
          <cell r="D82">
            <v>7300</v>
          </cell>
          <cell r="E82" t="str">
            <v>An Lạc</v>
          </cell>
          <cell r="F82">
            <v>912</v>
          </cell>
          <cell r="G82">
            <v>48</v>
          </cell>
          <cell r="H82">
            <v>912</v>
          </cell>
          <cell r="I82">
            <v>48</v>
          </cell>
          <cell r="K82" t="str">
            <v>0 Mbps</v>
          </cell>
          <cell r="L82" t="str">
            <v>0 Mbps</v>
          </cell>
          <cell r="M82" t="str">
            <v>MR/LM</v>
          </cell>
          <cell r="N82">
            <v>1320</v>
          </cell>
          <cell r="O82">
            <v>72</v>
          </cell>
          <cell r="Q82">
            <v>1043</v>
          </cell>
          <cell r="R82">
            <v>54</v>
          </cell>
          <cell r="T82">
            <v>432</v>
          </cell>
          <cell r="U82">
            <v>0</v>
          </cell>
          <cell r="V82">
            <v>288</v>
          </cell>
          <cell r="W82">
            <v>0</v>
          </cell>
          <cell r="X82">
            <v>288</v>
          </cell>
          <cell r="Y82">
            <v>0</v>
          </cell>
          <cell r="Z82">
            <v>720</v>
          </cell>
          <cell r="AA82">
            <v>0</v>
          </cell>
          <cell r="AB82">
            <v>0</v>
          </cell>
          <cell r="AC82">
            <v>0</v>
          </cell>
          <cell r="AD82" t="str">
            <v>1 STM-1</v>
          </cell>
          <cell r="AE82"/>
          <cell r="AF82">
            <v>76.8</v>
          </cell>
          <cell r="AG82" t="str">
            <v>Ys</v>
          </cell>
          <cell r="AH82">
            <v>624</v>
          </cell>
          <cell r="AI82">
            <v>48</v>
          </cell>
          <cell r="AJ82">
            <v>672</v>
          </cell>
          <cell r="AK82">
            <v>0</v>
          </cell>
          <cell r="AL82" t="str">
            <v>1 STM-1</v>
          </cell>
          <cell r="AM82"/>
          <cell r="AN82" t="str">
            <v>Ys</v>
          </cell>
          <cell r="AO82">
            <v>155000</v>
          </cell>
          <cell r="AP82">
            <v>0</v>
          </cell>
          <cell r="AQ82">
            <v>68704</v>
          </cell>
          <cell r="AR82">
            <v>0</v>
          </cell>
          <cell r="AS82">
            <v>0</v>
          </cell>
          <cell r="AT82">
            <v>894</v>
          </cell>
          <cell r="AU82">
            <v>0</v>
          </cell>
          <cell r="AV82">
            <v>0</v>
          </cell>
          <cell r="AW82">
            <v>0</v>
          </cell>
          <cell r="AX82">
            <v>894</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624</v>
          </cell>
          <cell r="BS82">
            <v>48</v>
          </cell>
          <cell r="BT82">
            <v>672</v>
          </cell>
          <cell r="BU82">
            <v>5.4988216810683424E-3</v>
          </cell>
          <cell r="BV82">
            <v>192</v>
          </cell>
          <cell r="BW82">
            <v>240</v>
          </cell>
          <cell r="BX82">
            <v>0</v>
          </cell>
          <cell r="BY82">
            <v>240</v>
          </cell>
          <cell r="BZ82">
            <v>0</v>
          </cell>
          <cell r="CA82">
            <v>0</v>
          </cell>
          <cell r="CB82">
            <v>384</v>
          </cell>
          <cell r="CC82">
            <v>48</v>
          </cell>
          <cell r="CD82">
            <v>432</v>
          </cell>
          <cell r="CE82">
            <v>0</v>
          </cell>
          <cell r="CF82">
            <v>0</v>
          </cell>
          <cell r="CG82">
            <v>55296</v>
          </cell>
          <cell r="CH82">
            <v>0.3567483870967742</v>
          </cell>
          <cell r="CI82">
            <v>0</v>
          </cell>
          <cell r="CJ82">
            <v>0</v>
          </cell>
        </row>
        <row r="83">
          <cell r="A83">
            <v>77</v>
          </cell>
          <cell r="B83" t="str">
            <v>Bình Điền</v>
          </cell>
          <cell r="C83" t="str">
            <v>DSLAM</v>
          </cell>
          <cell r="D83">
            <v>7300</v>
          </cell>
          <cell r="E83" t="str">
            <v>An Lạc</v>
          </cell>
          <cell r="F83">
            <v>336</v>
          </cell>
          <cell r="G83">
            <v>0</v>
          </cell>
          <cell r="H83">
            <v>336</v>
          </cell>
          <cell r="I83">
            <v>0</v>
          </cell>
          <cell r="K83" t="str">
            <v>18 Mbps</v>
          </cell>
          <cell r="L83" t="str">
            <v>0 Mbps</v>
          </cell>
          <cell r="M83" t="str">
            <v>MR/LM</v>
          </cell>
          <cell r="N83">
            <v>408</v>
          </cell>
          <cell r="O83">
            <v>24</v>
          </cell>
          <cell r="Q83">
            <v>323</v>
          </cell>
          <cell r="R83">
            <v>16</v>
          </cell>
          <cell r="T83">
            <v>96</v>
          </cell>
          <cell r="U83">
            <v>0</v>
          </cell>
          <cell r="V83">
            <v>96</v>
          </cell>
          <cell r="W83">
            <v>0</v>
          </cell>
          <cell r="X83">
            <v>96</v>
          </cell>
          <cell r="Y83">
            <v>0</v>
          </cell>
          <cell r="Z83">
            <v>192</v>
          </cell>
          <cell r="AA83">
            <v>0</v>
          </cell>
          <cell r="AB83">
            <v>0</v>
          </cell>
          <cell r="AC83">
            <v>0</v>
          </cell>
          <cell r="AD83" t="str">
            <v>1 STM-1</v>
          </cell>
          <cell r="AE83"/>
          <cell r="AF83">
            <v>76.8</v>
          </cell>
          <cell r="AG83" t="str">
            <v>Ys</v>
          </cell>
          <cell r="AH83">
            <v>240</v>
          </cell>
          <cell r="AI83">
            <v>0</v>
          </cell>
          <cell r="AJ83">
            <v>240</v>
          </cell>
          <cell r="AK83">
            <v>0</v>
          </cell>
          <cell r="AL83" t="str">
            <v>1 STM-1</v>
          </cell>
          <cell r="AM83"/>
          <cell r="AN83" t="str">
            <v>Ys</v>
          </cell>
          <cell r="AO83">
            <v>155000</v>
          </cell>
          <cell r="AP83">
            <v>0</v>
          </cell>
          <cell r="AQ83">
            <v>109254.39999999999</v>
          </cell>
          <cell r="AR83">
            <v>0</v>
          </cell>
          <cell r="AS83">
            <v>0</v>
          </cell>
          <cell r="AT83">
            <v>1422</v>
          </cell>
          <cell r="AU83">
            <v>0</v>
          </cell>
          <cell r="AV83">
            <v>0</v>
          </cell>
          <cell r="AW83">
            <v>0</v>
          </cell>
          <cell r="AX83">
            <v>1422</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240</v>
          </cell>
          <cell r="BS83">
            <v>0</v>
          </cell>
          <cell r="BT83">
            <v>240</v>
          </cell>
          <cell r="BU83">
            <v>1.9638648860958365E-3</v>
          </cell>
          <cell r="BV83">
            <v>96</v>
          </cell>
          <cell r="BW83">
            <v>0</v>
          </cell>
          <cell r="BX83">
            <v>0</v>
          </cell>
          <cell r="BY83">
            <v>0</v>
          </cell>
          <cell r="BZ83">
            <v>0</v>
          </cell>
          <cell r="CA83">
            <v>0</v>
          </cell>
          <cell r="CB83">
            <v>240</v>
          </cell>
          <cell r="CC83">
            <v>0</v>
          </cell>
          <cell r="CD83">
            <v>240</v>
          </cell>
          <cell r="CE83">
            <v>0</v>
          </cell>
          <cell r="CF83">
            <v>0</v>
          </cell>
          <cell r="CG83">
            <v>14745.599999999999</v>
          </cell>
          <cell r="CH83">
            <v>9.5132903225806448E-2</v>
          </cell>
          <cell r="CI83">
            <v>0</v>
          </cell>
          <cell r="CJ83">
            <v>0</v>
          </cell>
        </row>
        <row r="84">
          <cell r="A84">
            <v>78</v>
          </cell>
          <cell r="B84" t="str">
            <v>Bình Hưng Hòa</v>
          </cell>
          <cell r="C84" t="str">
            <v>DSLAM</v>
          </cell>
          <cell r="D84">
            <v>7300</v>
          </cell>
          <cell r="E84" t="str">
            <v>An Lạc</v>
          </cell>
          <cell r="F84">
            <v>528</v>
          </cell>
          <cell r="G84">
            <v>24</v>
          </cell>
          <cell r="H84">
            <v>528</v>
          </cell>
          <cell r="I84">
            <v>24</v>
          </cell>
          <cell r="K84" t="str">
            <v>33 Mbps</v>
          </cell>
          <cell r="L84" t="str">
            <v>0 Mbps</v>
          </cell>
          <cell r="M84" t="str">
            <v>MR/LM</v>
          </cell>
          <cell r="N84">
            <v>648</v>
          </cell>
          <cell r="O84">
            <v>48</v>
          </cell>
          <cell r="Q84">
            <v>502</v>
          </cell>
          <cell r="R84">
            <v>26</v>
          </cell>
          <cell r="T84">
            <v>144</v>
          </cell>
          <cell r="U84">
            <v>0</v>
          </cell>
          <cell r="V84">
            <v>192</v>
          </cell>
          <cell r="W84">
            <v>0</v>
          </cell>
          <cell r="X84">
            <v>192</v>
          </cell>
          <cell r="Y84">
            <v>0</v>
          </cell>
          <cell r="Z84">
            <v>336</v>
          </cell>
          <cell r="AA84">
            <v>0</v>
          </cell>
          <cell r="AB84">
            <v>0</v>
          </cell>
          <cell r="AC84">
            <v>0</v>
          </cell>
          <cell r="AD84" t="str">
            <v>1 STM-1</v>
          </cell>
          <cell r="AE84"/>
          <cell r="AF84">
            <v>76.8</v>
          </cell>
          <cell r="AG84" t="str">
            <v>Ys</v>
          </cell>
          <cell r="AH84">
            <v>336</v>
          </cell>
          <cell r="AI84">
            <v>24</v>
          </cell>
          <cell r="AJ84">
            <v>360</v>
          </cell>
          <cell r="AK84">
            <v>0</v>
          </cell>
          <cell r="AL84" t="str">
            <v>1 STM-1</v>
          </cell>
          <cell r="AM84"/>
          <cell r="AN84" t="str">
            <v>Ys</v>
          </cell>
          <cell r="AO84">
            <v>155000</v>
          </cell>
          <cell r="AP84">
            <v>0</v>
          </cell>
          <cell r="AQ84">
            <v>98195.199999999997</v>
          </cell>
          <cell r="AR84">
            <v>0</v>
          </cell>
          <cell r="AS84">
            <v>0</v>
          </cell>
          <cell r="AT84">
            <v>1278</v>
          </cell>
          <cell r="AU84">
            <v>0</v>
          </cell>
          <cell r="AV84">
            <v>0</v>
          </cell>
          <cell r="AW84">
            <v>0</v>
          </cell>
          <cell r="AX84">
            <v>1278</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336</v>
          </cell>
          <cell r="BS84">
            <v>24</v>
          </cell>
          <cell r="BT84">
            <v>360</v>
          </cell>
          <cell r="BU84">
            <v>2.9457973291437548E-3</v>
          </cell>
          <cell r="BV84">
            <v>96</v>
          </cell>
          <cell r="BW84">
            <v>0</v>
          </cell>
          <cell r="BX84">
            <v>0</v>
          </cell>
          <cell r="BY84">
            <v>0</v>
          </cell>
          <cell r="BZ84">
            <v>0</v>
          </cell>
          <cell r="CA84">
            <v>0</v>
          </cell>
          <cell r="CB84">
            <v>336</v>
          </cell>
          <cell r="CC84">
            <v>24</v>
          </cell>
          <cell r="CD84">
            <v>360</v>
          </cell>
          <cell r="CE84">
            <v>0</v>
          </cell>
          <cell r="CF84">
            <v>0</v>
          </cell>
          <cell r="CG84">
            <v>25804.799999999999</v>
          </cell>
          <cell r="CH84">
            <v>0.16648258064516128</v>
          </cell>
          <cell r="CI84">
            <v>0</v>
          </cell>
          <cell r="CJ84">
            <v>0</v>
          </cell>
        </row>
        <row r="85">
          <cell r="A85">
            <v>79</v>
          </cell>
          <cell r="B85" t="str">
            <v>Bình Trị Đông</v>
          </cell>
          <cell r="C85" t="str">
            <v>DSLAM</v>
          </cell>
          <cell r="D85">
            <v>7300</v>
          </cell>
          <cell r="E85" t="str">
            <v>An Lạc</v>
          </cell>
          <cell r="F85">
            <v>480</v>
          </cell>
          <cell r="G85">
            <v>24</v>
          </cell>
          <cell r="H85">
            <v>480</v>
          </cell>
          <cell r="I85">
            <v>24</v>
          </cell>
          <cell r="K85" t="str">
            <v>26 Mbps</v>
          </cell>
          <cell r="L85" t="str">
            <v>0 Mbps</v>
          </cell>
          <cell r="M85" t="str">
            <v>MR/LM</v>
          </cell>
          <cell r="N85">
            <v>528</v>
          </cell>
          <cell r="O85">
            <v>48</v>
          </cell>
          <cell r="Q85">
            <v>413</v>
          </cell>
          <cell r="R85">
            <v>21</v>
          </cell>
          <cell r="T85">
            <v>72</v>
          </cell>
          <cell r="U85">
            <v>0</v>
          </cell>
          <cell r="V85">
            <v>168</v>
          </cell>
          <cell r="W85">
            <v>0</v>
          </cell>
          <cell r="X85">
            <v>168</v>
          </cell>
          <cell r="Y85">
            <v>0</v>
          </cell>
          <cell r="Z85">
            <v>240</v>
          </cell>
          <cell r="AA85">
            <v>0</v>
          </cell>
          <cell r="AB85">
            <v>0</v>
          </cell>
          <cell r="AC85">
            <v>0</v>
          </cell>
          <cell r="AD85" t="str">
            <v>1 STM-1</v>
          </cell>
          <cell r="AE85"/>
          <cell r="AF85">
            <v>76.8</v>
          </cell>
          <cell r="AG85" t="str">
            <v>Ys</v>
          </cell>
          <cell r="AH85">
            <v>312</v>
          </cell>
          <cell r="AI85">
            <v>24</v>
          </cell>
          <cell r="AJ85">
            <v>336</v>
          </cell>
          <cell r="AK85">
            <v>0</v>
          </cell>
          <cell r="AL85" t="str">
            <v>1 STM-1</v>
          </cell>
          <cell r="AM85"/>
          <cell r="AN85" t="str">
            <v>Ys</v>
          </cell>
          <cell r="AO85">
            <v>155000</v>
          </cell>
          <cell r="AP85">
            <v>0</v>
          </cell>
          <cell r="AQ85">
            <v>105568</v>
          </cell>
          <cell r="AR85">
            <v>0</v>
          </cell>
          <cell r="AS85">
            <v>0</v>
          </cell>
          <cell r="AT85">
            <v>1374</v>
          </cell>
          <cell r="AU85">
            <v>0</v>
          </cell>
          <cell r="AV85">
            <v>0</v>
          </cell>
          <cell r="AW85">
            <v>0</v>
          </cell>
          <cell r="AX85">
            <v>1374</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312</v>
          </cell>
          <cell r="BS85">
            <v>24</v>
          </cell>
          <cell r="BT85">
            <v>336</v>
          </cell>
          <cell r="BU85">
            <v>2.7494108405341712E-3</v>
          </cell>
          <cell r="BV85">
            <v>96</v>
          </cell>
          <cell r="BW85">
            <v>0</v>
          </cell>
          <cell r="BX85">
            <v>0</v>
          </cell>
          <cell r="BY85">
            <v>0</v>
          </cell>
          <cell r="BZ85">
            <v>0</v>
          </cell>
          <cell r="CA85">
            <v>0</v>
          </cell>
          <cell r="CB85">
            <v>312</v>
          </cell>
          <cell r="CC85">
            <v>24</v>
          </cell>
          <cell r="CD85">
            <v>336</v>
          </cell>
          <cell r="CE85">
            <v>0</v>
          </cell>
          <cell r="CF85">
            <v>0</v>
          </cell>
          <cell r="CG85">
            <v>18432</v>
          </cell>
          <cell r="CH85">
            <v>0.11891612903225807</v>
          </cell>
          <cell r="CI85">
            <v>0</v>
          </cell>
          <cell r="CJ85">
            <v>0</v>
          </cell>
        </row>
        <row r="86">
          <cell r="A86">
            <v>80</v>
          </cell>
          <cell r="B86" t="str">
            <v>Cầu Xáng</v>
          </cell>
          <cell r="C86" t="str">
            <v>DSLAM</v>
          </cell>
          <cell r="D86">
            <v>7300</v>
          </cell>
          <cell r="E86" t="str">
            <v>An Lạc</v>
          </cell>
          <cell r="F86">
            <v>432</v>
          </cell>
          <cell r="G86">
            <v>0</v>
          </cell>
          <cell r="H86">
            <v>432</v>
          </cell>
          <cell r="I86">
            <v>0</v>
          </cell>
          <cell r="K86" t="str">
            <v>23 Mbps</v>
          </cell>
          <cell r="L86" t="str">
            <v>0 Mbps</v>
          </cell>
          <cell r="M86" t="str">
            <v>MR/LM</v>
          </cell>
          <cell r="N86">
            <v>480</v>
          </cell>
          <cell r="O86">
            <v>24</v>
          </cell>
          <cell r="Q86">
            <v>374</v>
          </cell>
          <cell r="R86">
            <v>19</v>
          </cell>
          <cell r="T86">
            <v>72</v>
          </cell>
          <cell r="U86">
            <v>0</v>
          </cell>
          <cell r="V86">
            <v>120</v>
          </cell>
          <cell r="W86">
            <v>0</v>
          </cell>
          <cell r="X86">
            <v>120</v>
          </cell>
          <cell r="Y86">
            <v>0</v>
          </cell>
          <cell r="Z86">
            <v>192</v>
          </cell>
          <cell r="AA86">
            <v>0</v>
          </cell>
          <cell r="AB86">
            <v>0</v>
          </cell>
          <cell r="AC86">
            <v>0</v>
          </cell>
          <cell r="AD86" t="str">
            <v>1 STM-1</v>
          </cell>
          <cell r="AE86"/>
          <cell r="AF86">
            <v>76.8</v>
          </cell>
          <cell r="AG86" t="str">
            <v>Ys</v>
          </cell>
          <cell r="AH86">
            <v>312</v>
          </cell>
          <cell r="AI86">
            <v>0</v>
          </cell>
          <cell r="AJ86">
            <v>312</v>
          </cell>
          <cell r="AK86">
            <v>0</v>
          </cell>
          <cell r="AL86" t="str">
            <v>1 STM-1</v>
          </cell>
          <cell r="AM86"/>
          <cell r="AN86" t="str">
            <v>Ys</v>
          </cell>
          <cell r="AO86">
            <v>155000</v>
          </cell>
          <cell r="AP86">
            <v>0</v>
          </cell>
          <cell r="AQ86">
            <v>109254.39999999999</v>
          </cell>
          <cell r="AR86">
            <v>0</v>
          </cell>
          <cell r="AS86">
            <v>0</v>
          </cell>
          <cell r="AT86">
            <v>1422</v>
          </cell>
          <cell r="AU86">
            <v>0</v>
          </cell>
          <cell r="AV86">
            <v>0</v>
          </cell>
          <cell r="AW86">
            <v>0</v>
          </cell>
          <cell r="AX86">
            <v>1422</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312</v>
          </cell>
          <cell r="BS86">
            <v>0</v>
          </cell>
          <cell r="BT86">
            <v>312</v>
          </cell>
          <cell r="BU86">
            <v>2.5530243519245877E-3</v>
          </cell>
          <cell r="BV86">
            <v>96</v>
          </cell>
          <cell r="BW86">
            <v>0</v>
          </cell>
          <cell r="BX86">
            <v>0</v>
          </cell>
          <cell r="BY86">
            <v>0</v>
          </cell>
          <cell r="BZ86">
            <v>0</v>
          </cell>
          <cell r="CA86">
            <v>0</v>
          </cell>
          <cell r="CB86">
            <v>312</v>
          </cell>
          <cell r="CC86">
            <v>0</v>
          </cell>
          <cell r="CD86">
            <v>312</v>
          </cell>
          <cell r="CE86">
            <v>0</v>
          </cell>
          <cell r="CF86">
            <v>0</v>
          </cell>
          <cell r="CG86">
            <v>14745.599999999999</v>
          </cell>
          <cell r="CH86">
            <v>9.5132903225806448E-2</v>
          </cell>
          <cell r="CI86">
            <v>0</v>
          </cell>
          <cell r="CJ86">
            <v>0</v>
          </cell>
        </row>
        <row r="87">
          <cell r="A87">
            <v>81</v>
          </cell>
          <cell r="B87" t="str">
            <v>Lê Minh Xuân</v>
          </cell>
          <cell r="C87" t="str">
            <v>DSLAM</v>
          </cell>
          <cell r="D87">
            <v>7300</v>
          </cell>
          <cell r="E87" t="str">
            <v>An Lạc</v>
          </cell>
          <cell r="F87">
            <v>240</v>
          </cell>
          <cell r="G87">
            <v>0</v>
          </cell>
          <cell r="H87">
            <v>240</v>
          </cell>
          <cell r="I87">
            <v>0</v>
          </cell>
          <cell r="K87" t="str">
            <v>0 Mbps</v>
          </cell>
          <cell r="L87" t="str">
            <v>0 Mbps</v>
          </cell>
          <cell r="M87" t="str">
            <v>MR/LM</v>
          </cell>
          <cell r="N87">
            <v>360</v>
          </cell>
          <cell r="O87">
            <v>24</v>
          </cell>
          <cell r="Q87">
            <v>271</v>
          </cell>
          <cell r="R87">
            <v>14</v>
          </cell>
          <cell r="T87">
            <v>144</v>
          </cell>
          <cell r="U87">
            <v>0</v>
          </cell>
          <cell r="V87">
            <v>72</v>
          </cell>
          <cell r="W87">
            <v>0</v>
          </cell>
          <cell r="X87">
            <v>72</v>
          </cell>
          <cell r="Y87">
            <v>0</v>
          </cell>
          <cell r="Z87">
            <v>216</v>
          </cell>
          <cell r="AA87">
            <v>0</v>
          </cell>
          <cell r="AB87">
            <v>0</v>
          </cell>
          <cell r="AC87">
            <v>0</v>
          </cell>
          <cell r="AD87" t="str">
            <v>1 STM-1</v>
          </cell>
          <cell r="AE87"/>
          <cell r="AF87">
            <v>76.8</v>
          </cell>
          <cell r="AG87" t="str">
            <v>Ys</v>
          </cell>
          <cell r="AH87">
            <v>168</v>
          </cell>
          <cell r="AI87">
            <v>0</v>
          </cell>
          <cell r="AJ87">
            <v>168</v>
          </cell>
          <cell r="AK87">
            <v>0</v>
          </cell>
          <cell r="AL87" t="str">
            <v>1 STM-1</v>
          </cell>
          <cell r="AM87"/>
          <cell r="AN87" t="str">
            <v>Ys</v>
          </cell>
          <cell r="AO87">
            <v>155000</v>
          </cell>
          <cell r="AP87">
            <v>0</v>
          </cell>
          <cell r="AQ87">
            <v>107411.2</v>
          </cell>
          <cell r="AR87">
            <v>0</v>
          </cell>
          <cell r="AS87">
            <v>0</v>
          </cell>
          <cell r="AT87">
            <v>1398</v>
          </cell>
          <cell r="AU87">
            <v>0</v>
          </cell>
          <cell r="AV87">
            <v>0</v>
          </cell>
          <cell r="AW87">
            <v>0</v>
          </cell>
          <cell r="AX87">
            <v>1398</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168</v>
          </cell>
          <cell r="BS87">
            <v>0</v>
          </cell>
          <cell r="BT87">
            <v>168</v>
          </cell>
          <cell r="BU87">
            <v>1.3747054202670856E-3</v>
          </cell>
          <cell r="BV87">
            <v>48</v>
          </cell>
          <cell r="BW87">
            <v>0</v>
          </cell>
          <cell r="BX87">
            <v>0</v>
          </cell>
          <cell r="BY87">
            <v>0</v>
          </cell>
          <cell r="BZ87">
            <v>0</v>
          </cell>
          <cell r="CA87">
            <v>0</v>
          </cell>
          <cell r="CB87">
            <v>168</v>
          </cell>
          <cell r="CC87">
            <v>0</v>
          </cell>
          <cell r="CD87">
            <v>168</v>
          </cell>
          <cell r="CE87">
            <v>0</v>
          </cell>
          <cell r="CF87">
            <v>0</v>
          </cell>
          <cell r="CG87">
            <v>16588.8</v>
          </cell>
          <cell r="CH87">
            <v>0.10702451612903226</v>
          </cell>
          <cell r="CI87">
            <v>0</v>
          </cell>
          <cell r="CJ87">
            <v>0</v>
          </cell>
        </row>
        <row r="88">
          <cell r="A88">
            <v>82</v>
          </cell>
          <cell r="B88" t="str">
            <v>Lý Chiêu Hoàng</v>
          </cell>
          <cell r="C88" t="str">
            <v>DSLAM</v>
          </cell>
          <cell r="D88">
            <v>7300</v>
          </cell>
          <cell r="E88" t="str">
            <v>An Lạc</v>
          </cell>
          <cell r="F88">
            <v>1464</v>
          </cell>
          <cell r="G88">
            <v>72</v>
          </cell>
          <cell r="H88">
            <v>1488</v>
          </cell>
          <cell r="I88">
            <v>72</v>
          </cell>
          <cell r="K88" t="str">
            <v>0 Mbps</v>
          </cell>
          <cell r="L88" t="str">
            <v>0 Mbps</v>
          </cell>
          <cell r="M88" t="str">
            <v>MR/LM</v>
          </cell>
          <cell r="N88">
            <v>1800</v>
          </cell>
          <cell r="O88">
            <v>96</v>
          </cell>
          <cell r="Q88">
            <v>1428</v>
          </cell>
          <cell r="R88">
            <v>75</v>
          </cell>
          <cell r="T88">
            <v>360</v>
          </cell>
          <cell r="U88">
            <v>0</v>
          </cell>
          <cell r="V88">
            <v>432</v>
          </cell>
          <cell r="W88">
            <v>0</v>
          </cell>
          <cell r="X88">
            <v>432</v>
          </cell>
          <cell r="Y88">
            <v>0</v>
          </cell>
          <cell r="Z88">
            <v>792</v>
          </cell>
          <cell r="AA88">
            <v>0</v>
          </cell>
          <cell r="AB88">
            <v>0</v>
          </cell>
          <cell r="AC88">
            <v>0</v>
          </cell>
          <cell r="AD88" t="str">
            <v>1 STM-1</v>
          </cell>
          <cell r="AE88"/>
          <cell r="AF88">
            <v>76.8</v>
          </cell>
          <cell r="AG88" t="str">
            <v>Ys</v>
          </cell>
          <cell r="AH88">
            <v>1056</v>
          </cell>
          <cell r="AI88">
            <v>72</v>
          </cell>
          <cell r="AJ88">
            <v>1128</v>
          </cell>
          <cell r="AK88">
            <v>0</v>
          </cell>
          <cell r="AL88" t="str">
            <v>1 STM-1</v>
          </cell>
          <cell r="AM88"/>
          <cell r="AN88" t="str">
            <v>Ys</v>
          </cell>
          <cell r="AO88">
            <v>155000</v>
          </cell>
          <cell r="AP88">
            <v>0</v>
          </cell>
          <cell r="AQ88">
            <v>63174.400000000001</v>
          </cell>
          <cell r="AR88">
            <v>0</v>
          </cell>
          <cell r="AS88">
            <v>15</v>
          </cell>
          <cell r="AT88">
            <v>822</v>
          </cell>
          <cell r="AU88">
            <v>360</v>
          </cell>
          <cell r="AV88">
            <v>360</v>
          </cell>
          <cell r="AW88">
            <v>72</v>
          </cell>
          <cell r="AX88">
            <v>750</v>
          </cell>
          <cell r="AY88">
            <v>576</v>
          </cell>
          <cell r="AZ88">
            <v>576</v>
          </cell>
          <cell r="BA88">
            <v>576</v>
          </cell>
          <cell r="BB88">
            <v>576</v>
          </cell>
          <cell r="BC88">
            <v>72</v>
          </cell>
          <cell r="BD88">
            <v>648</v>
          </cell>
          <cell r="BE88">
            <v>0</v>
          </cell>
          <cell r="BF88">
            <v>0</v>
          </cell>
          <cell r="BG88">
            <v>0</v>
          </cell>
          <cell r="BH88">
            <v>0</v>
          </cell>
          <cell r="BI88">
            <v>0</v>
          </cell>
          <cell r="BJ88">
            <v>0</v>
          </cell>
          <cell r="BK88">
            <v>0</v>
          </cell>
          <cell r="BL88">
            <v>0</v>
          </cell>
          <cell r="BM88">
            <v>0</v>
          </cell>
          <cell r="BN88">
            <v>576</v>
          </cell>
          <cell r="BO88">
            <v>72</v>
          </cell>
          <cell r="BP88">
            <v>648</v>
          </cell>
          <cell r="BQ88">
            <v>0</v>
          </cell>
          <cell r="BR88">
            <v>480</v>
          </cell>
          <cell r="BS88">
            <v>0</v>
          </cell>
          <cell r="BT88">
            <v>480</v>
          </cell>
          <cell r="BU88">
            <v>3.927729772191673E-3</v>
          </cell>
          <cell r="BV88">
            <v>144</v>
          </cell>
          <cell r="BW88">
            <v>0</v>
          </cell>
          <cell r="BX88">
            <v>0</v>
          </cell>
          <cell r="BY88">
            <v>0</v>
          </cell>
          <cell r="BZ88">
            <v>0</v>
          </cell>
          <cell r="CA88">
            <v>0</v>
          </cell>
          <cell r="CB88">
            <v>480</v>
          </cell>
          <cell r="CC88">
            <v>0</v>
          </cell>
          <cell r="CD88">
            <v>480</v>
          </cell>
          <cell r="CE88">
            <v>0</v>
          </cell>
          <cell r="CF88">
            <v>49766.400000000001</v>
          </cell>
          <cell r="CG88">
            <v>110592</v>
          </cell>
          <cell r="CH88">
            <v>0.7134967741935484</v>
          </cell>
          <cell r="CI88">
            <v>15</v>
          </cell>
          <cell r="CJ88">
            <v>0</v>
          </cell>
        </row>
        <row r="89">
          <cell r="A89">
            <v>83</v>
          </cell>
          <cell r="B89" t="str">
            <v>Tân Tạo</v>
          </cell>
          <cell r="C89" t="str">
            <v>DSLAM</v>
          </cell>
          <cell r="D89">
            <v>7300</v>
          </cell>
          <cell r="E89" t="str">
            <v>An Lạc</v>
          </cell>
          <cell r="F89">
            <v>1368</v>
          </cell>
          <cell r="G89">
            <v>72</v>
          </cell>
          <cell r="H89">
            <v>1392</v>
          </cell>
          <cell r="I89">
            <v>72</v>
          </cell>
          <cell r="K89" t="str">
            <v>0 Mbps</v>
          </cell>
          <cell r="L89" t="str">
            <v>0 Mbps</v>
          </cell>
          <cell r="M89" t="str">
            <v>MR/LM</v>
          </cell>
          <cell r="N89">
            <v>1632</v>
          </cell>
          <cell r="O89">
            <v>96</v>
          </cell>
          <cell r="Q89">
            <v>1287</v>
          </cell>
          <cell r="R89">
            <v>67</v>
          </cell>
          <cell r="T89">
            <v>288</v>
          </cell>
          <cell r="U89">
            <v>0</v>
          </cell>
          <cell r="V89">
            <v>408</v>
          </cell>
          <cell r="W89">
            <v>0</v>
          </cell>
          <cell r="X89">
            <v>408</v>
          </cell>
          <cell r="Y89">
            <v>0</v>
          </cell>
          <cell r="Z89">
            <v>696</v>
          </cell>
          <cell r="AA89">
            <v>0</v>
          </cell>
          <cell r="AB89">
            <v>0</v>
          </cell>
          <cell r="AC89">
            <v>0</v>
          </cell>
          <cell r="AD89" t="str">
            <v>1 STM-1</v>
          </cell>
          <cell r="AE89"/>
          <cell r="AF89">
            <v>76.8</v>
          </cell>
          <cell r="AG89" t="str">
            <v>Ys</v>
          </cell>
          <cell r="AH89">
            <v>984</v>
          </cell>
          <cell r="AI89">
            <v>72</v>
          </cell>
          <cell r="AJ89">
            <v>1056</v>
          </cell>
          <cell r="AK89">
            <v>0</v>
          </cell>
          <cell r="AL89" t="str">
            <v>1 STM-1</v>
          </cell>
          <cell r="AM89"/>
          <cell r="AN89" t="str">
            <v>Ys</v>
          </cell>
          <cell r="AO89">
            <v>155000</v>
          </cell>
          <cell r="AP89">
            <v>0</v>
          </cell>
          <cell r="AQ89">
            <v>70547.200000000012</v>
          </cell>
          <cell r="AR89">
            <v>0</v>
          </cell>
          <cell r="AS89">
            <v>0</v>
          </cell>
          <cell r="AT89">
            <v>918</v>
          </cell>
          <cell r="AU89">
            <v>0</v>
          </cell>
          <cell r="AV89">
            <v>0</v>
          </cell>
          <cell r="AW89">
            <v>0</v>
          </cell>
          <cell r="AX89">
            <v>918</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984</v>
          </cell>
          <cell r="BS89">
            <v>72</v>
          </cell>
          <cell r="BT89">
            <v>1056</v>
          </cell>
          <cell r="BU89">
            <v>8.6410054988216804E-3</v>
          </cell>
          <cell r="BV89">
            <v>288</v>
          </cell>
          <cell r="BW89">
            <v>288</v>
          </cell>
          <cell r="BX89">
            <v>0</v>
          </cell>
          <cell r="BY89">
            <v>288</v>
          </cell>
          <cell r="BZ89">
            <v>0</v>
          </cell>
          <cell r="CA89">
            <v>0</v>
          </cell>
          <cell r="CB89">
            <v>696</v>
          </cell>
          <cell r="CC89">
            <v>72</v>
          </cell>
          <cell r="CD89">
            <v>768</v>
          </cell>
          <cell r="CE89">
            <v>0</v>
          </cell>
          <cell r="CF89">
            <v>0</v>
          </cell>
          <cell r="CG89">
            <v>53452.799999999996</v>
          </cell>
          <cell r="CH89">
            <v>0.34485677419354838</v>
          </cell>
          <cell r="CI89">
            <v>0</v>
          </cell>
          <cell r="CJ89">
            <v>0</v>
          </cell>
        </row>
        <row r="90">
          <cell r="A90">
            <v>84</v>
          </cell>
          <cell r="B90" t="str">
            <v>Vĩnh Lộc</v>
          </cell>
          <cell r="C90" t="str">
            <v>DSLAM</v>
          </cell>
          <cell r="D90">
            <v>7300</v>
          </cell>
          <cell r="E90" t="str">
            <v>An Lạc</v>
          </cell>
          <cell r="F90">
            <v>408</v>
          </cell>
          <cell r="G90">
            <v>24</v>
          </cell>
          <cell r="H90">
            <v>432</v>
          </cell>
          <cell r="I90">
            <v>24</v>
          </cell>
          <cell r="K90" t="str">
            <v>0 Mbps</v>
          </cell>
          <cell r="L90" t="str">
            <v>0 Mbps</v>
          </cell>
          <cell r="M90" t="str">
            <v>MR/LM</v>
          </cell>
          <cell r="N90">
            <v>528</v>
          </cell>
          <cell r="O90">
            <v>48</v>
          </cell>
          <cell r="Q90">
            <v>413</v>
          </cell>
          <cell r="R90">
            <v>21</v>
          </cell>
          <cell r="T90">
            <v>144</v>
          </cell>
          <cell r="U90">
            <v>0</v>
          </cell>
          <cell r="V90">
            <v>144</v>
          </cell>
          <cell r="W90">
            <v>0</v>
          </cell>
          <cell r="X90">
            <v>144</v>
          </cell>
          <cell r="Y90">
            <v>0</v>
          </cell>
          <cell r="Z90">
            <v>288</v>
          </cell>
          <cell r="AA90">
            <v>0</v>
          </cell>
          <cell r="AB90">
            <v>0</v>
          </cell>
          <cell r="AC90">
            <v>0</v>
          </cell>
          <cell r="AD90" t="str">
            <v>1 STM-1</v>
          </cell>
          <cell r="AE90"/>
          <cell r="AF90">
            <v>76.8</v>
          </cell>
          <cell r="AG90" t="str">
            <v>Ys</v>
          </cell>
          <cell r="AH90">
            <v>288</v>
          </cell>
          <cell r="AI90">
            <v>24</v>
          </cell>
          <cell r="AJ90">
            <v>312</v>
          </cell>
          <cell r="AK90">
            <v>0</v>
          </cell>
          <cell r="AL90" t="str">
            <v>1 STM-1</v>
          </cell>
          <cell r="AM90"/>
          <cell r="AN90" t="str">
            <v>Ys</v>
          </cell>
          <cell r="AO90">
            <v>155000</v>
          </cell>
          <cell r="AP90">
            <v>0</v>
          </cell>
          <cell r="AQ90">
            <v>101881.60000000001</v>
          </cell>
          <cell r="AR90">
            <v>0</v>
          </cell>
          <cell r="AS90">
            <v>0</v>
          </cell>
          <cell r="AT90">
            <v>1326</v>
          </cell>
          <cell r="AU90">
            <v>0</v>
          </cell>
          <cell r="AV90">
            <v>0</v>
          </cell>
          <cell r="AW90">
            <v>0</v>
          </cell>
          <cell r="AX90">
            <v>1326</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288</v>
          </cell>
          <cell r="BS90">
            <v>24</v>
          </cell>
          <cell r="BT90">
            <v>312</v>
          </cell>
          <cell r="BU90">
            <v>2.5530243519245877E-3</v>
          </cell>
          <cell r="BV90">
            <v>96</v>
          </cell>
          <cell r="BW90">
            <v>0</v>
          </cell>
          <cell r="BX90">
            <v>0</v>
          </cell>
          <cell r="BY90">
            <v>0</v>
          </cell>
          <cell r="BZ90">
            <v>0</v>
          </cell>
          <cell r="CA90">
            <v>0</v>
          </cell>
          <cell r="CB90">
            <v>288</v>
          </cell>
          <cell r="CC90">
            <v>24</v>
          </cell>
          <cell r="CD90">
            <v>312</v>
          </cell>
          <cell r="CE90">
            <v>0</v>
          </cell>
          <cell r="CF90">
            <v>0</v>
          </cell>
          <cell r="CG90">
            <v>22118.399999999998</v>
          </cell>
          <cell r="CH90">
            <v>0.14269935483870966</v>
          </cell>
          <cell r="CI90">
            <v>0</v>
          </cell>
          <cell r="CJ90">
            <v>0</v>
          </cell>
        </row>
        <row r="91">
          <cell r="A91">
            <v>85</v>
          </cell>
          <cell r="B91" t="str">
            <v>Chợ Lớn</v>
          </cell>
          <cell r="C91" t="str">
            <v>HUB</v>
          </cell>
          <cell r="D91">
            <v>7301</v>
          </cell>
          <cell r="E91" t="str">
            <v>Hưng Phú</v>
          </cell>
          <cell r="F91">
            <v>3072</v>
          </cell>
          <cell r="G91">
            <v>168</v>
          </cell>
          <cell r="H91">
            <v>3072</v>
          </cell>
          <cell r="I91">
            <v>168</v>
          </cell>
          <cell r="K91" t="str">
            <v>453 Mbps</v>
          </cell>
          <cell r="L91" t="str">
            <v>80 Mbps</v>
          </cell>
          <cell r="M91" t="str">
            <v>MR/LM</v>
          </cell>
          <cell r="N91">
            <v>3912</v>
          </cell>
          <cell r="O91">
            <v>216</v>
          </cell>
          <cell r="Q91">
            <v>3126</v>
          </cell>
          <cell r="R91">
            <v>164</v>
          </cell>
          <cell r="T91">
            <v>888</v>
          </cell>
          <cell r="U91">
            <v>2448</v>
          </cell>
          <cell r="V91">
            <v>912</v>
          </cell>
          <cell r="W91">
            <v>0</v>
          </cell>
          <cell r="X91">
            <v>912</v>
          </cell>
          <cell r="Y91">
            <v>2616</v>
          </cell>
          <cell r="Z91">
            <v>1800</v>
          </cell>
          <cell r="AA91">
            <v>5064</v>
          </cell>
          <cell r="AB91">
            <v>1312</v>
          </cell>
          <cell r="AC91">
            <v>3752</v>
          </cell>
          <cell r="AD91" t="str">
            <v>1 STM-1</v>
          </cell>
          <cell r="AE91" t="str">
            <v>1 GENT</v>
          </cell>
          <cell r="AF91">
            <v>76.8</v>
          </cell>
          <cell r="AG91" t="str">
            <v>Ys</v>
          </cell>
          <cell r="AH91">
            <v>2160</v>
          </cell>
          <cell r="AI91">
            <v>168</v>
          </cell>
          <cell r="AJ91">
            <v>2328</v>
          </cell>
          <cell r="AK91">
            <v>6456</v>
          </cell>
          <cell r="AL91" t="str">
            <v>1 STM-1</v>
          </cell>
          <cell r="AM91" t="str">
            <v>1 GENT</v>
          </cell>
          <cell r="AN91" t="str">
            <v>Ys</v>
          </cell>
          <cell r="AO91">
            <v>155000</v>
          </cell>
          <cell r="AP91">
            <v>1200000</v>
          </cell>
          <cell r="AQ91">
            <v>7738.4000000000087</v>
          </cell>
          <cell r="AR91">
            <v>551846.40000000002</v>
          </cell>
          <cell r="AS91">
            <v>20</v>
          </cell>
          <cell r="AT91">
            <v>0</v>
          </cell>
          <cell r="AU91">
            <v>0</v>
          </cell>
          <cell r="AV91">
            <v>0</v>
          </cell>
          <cell r="AW91">
            <v>0</v>
          </cell>
          <cell r="AX91">
            <v>0</v>
          </cell>
          <cell r="AY91">
            <v>0</v>
          </cell>
          <cell r="AZ91">
            <v>0</v>
          </cell>
          <cell r="BA91">
            <v>0</v>
          </cell>
          <cell r="BB91">
            <v>0</v>
          </cell>
          <cell r="BC91">
            <v>0</v>
          </cell>
          <cell r="BD91">
            <v>0</v>
          </cell>
          <cell r="BE91">
            <v>456</v>
          </cell>
          <cell r="BF91">
            <v>6729.5000000000009</v>
          </cell>
          <cell r="BG91">
            <v>480</v>
          </cell>
          <cell r="BH91">
            <v>480</v>
          </cell>
          <cell r="BI91">
            <v>168</v>
          </cell>
          <cell r="BJ91">
            <v>6561.5000000000009</v>
          </cell>
          <cell r="BK91">
            <v>624</v>
          </cell>
          <cell r="BL91">
            <v>624</v>
          </cell>
          <cell r="BM91">
            <v>624</v>
          </cell>
          <cell r="BN91">
            <v>624</v>
          </cell>
          <cell r="BO91">
            <v>168</v>
          </cell>
          <cell r="BP91">
            <v>792</v>
          </cell>
          <cell r="BQ91">
            <v>1248</v>
          </cell>
          <cell r="BR91">
            <v>1536</v>
          </cell>
          <cell r="BS91">
            <v>0</v>
          </cell>
          <cell r="BT91">
            <v>1536</v>
          </cell>
          <cell r="BU91">
            <v>1.2568735271013355E-2</v>
          </cell>
          <cell r="BV91">
            <v>384</v>
          </cell>
          <cell r="BW91">
            <v>384</v>
          </cell>
          <cell r="BX91">
            <v>0</v>
          </cell>
          <cell r="BY91">
            <v>384</v>
          </cell>
          <cell r="BZ91">
            <v>1104</v>
          </cell>
          <cell r="CA91">
            <v>0</v>
          </cell>
          <cell r="CB91">
            <v>1152</v>
          </cell>
          <cell r="CC91">
            <v>0</v>
          </cell>
          <cell r="CD91">
            <v>1152</v>
          </cell>
          <cell r="CE91">
            <v>4104</v>
          </cell>
          <cell r="CF91">
            <v>95846.399999999994</v>
          </cell>
          <cell r="CG91">
            <v>384000</v>
          </cell>
          <cell r="CH91">
            <v>0.32</v>
          </cell>
          <cell r="CI91">
            <v>20</v>
          </cell>
          <cell r="CJ91">
            <v>0</v>
          </cell>
        </row>
        <row r="92">
          <cell r="A92">
            <v>86</v>
          </cell>
          <cell r="B92" t="str">
            <v>Hưng Phú</v>
          </cell>
          <cell r="C92" t="str">
            <v>DSLAM</v>
          </cell>
          <cell r="D92">
            <v>7300</v>
          </cell>
          <cell r="E92" t="str">
            <v>Hưng Phú</v>
          </cell>
          <cell r="F92">
            <v>720</v>
          </cell>
          <cell r="G92">
            <v>24</v>
          </cell>
          <cell r="H92">
            <v>720</v>
          </cell>
          <cell r="I92">
            <v>24</v>
          </cell>
          <cell r="K92" t="str">
            <v>0 Mbps</v>
          </cell>
          <cell r="L92" t="str">
            <v>0 Mbps</v>
          </cell>
          <cell r="M92" t="str">
            <v>MR/LM</v>
          </cell>
          <cell r="N92">
            <v>888</v>
          </cell>
          <cell r="O92">
            <v>48</v>
          </cell>
          <cell r="Q92">
            <v>695</v>
          </cell>
          <cell r="R92">
            <v>36</v>
          </cell>
          <cell r="T92">
            <v>192</v>
          </cell>
          <cell r="U92">
            <v>0</v>
          </cell>
          <cell r="V92">
            <v>240</v>
          </cell>
          <cell r="W92">
            <v>0</v>
          </cell>
          <cell r="X92">
            <v>240</v>
          </cell>
          <cell r="Y92">
            <v>0</v>
          </cell>
          <cell r="Z92">
            <v>432</v>
          </cell>
          <cell r="AA92">
            <v>0</v>
          </cell>
          <cell r="AB92">
            <v>0</v>
          </cell>
          <cell r="AC92">
            <v>0</v>
          </cell>
          <cell r="AD92" t="str">
            <v>1 STM-1</v>
          </cell>
          <cell r="AE92"/>
          <cell r="AF92">
            <v>76.8</v>
          </cell>
          <cell r="AG92" t="str">
            <v>Ys</v>
          </cell>
          <cell r="AH92">
            <v>480</v>
          </cell>
          <cell r="AI92">
            <v>24</v>
          </cell>
          <cell r="AJ92">
            <v>504</v>
          </cell>
          <cell r="AK92">
            <v>0</v>
          </cell>
          <cell r="AL92" t="str">
            <v>1 STM-1</v>
          </cell>
          <cell r="AM92"/>
          <cell r="AN92" t="str">
            <v>Ys</v>
          </cell>
          <cell r="AO92">
            <v>155000</v>
          </cell>
          <cell r="AP92">
            <v>0</v>
          </cell>
          <cell r="AQ92">
            <v>90822.399999999994</v>
          </cell>
          <cell r="AR92">
            <v>0</v>
          </cell>
          <cell r="AS92">
            <v>0</v>
          </cell>
          <cell r="AT92">
            <v>1182</v>
          </cell>
          <cell r="AU92">
            <v>0</v>
          </cell>
          <cell r="AV92">
            <v>0</v>
          </cell>
          <cell r="AW92">
            <v>0</v>
          </cell>
          <cell r="AX92">
            <v>1182</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480</v>
          </cell>
          <cell r="BS92">
            <v>24</v>
          </cell>
          <cell r="BT92">
            <v>504</v>
          </cell>
          <cell r="BU92">
            <v>4.124116260801257E-3</v>
          </cell>
          <cell r="BV92">
            <v>144</v>
          </cell>
          <cell r="BW92">
            <v>0</v>
          </cell>
          <cell r="BX92">
            <v>0</v>
          </cell>
          <cell r="BY92">
            <v>0</v>
          </cell>
          <cell r="BZ92">
            <v>0</v>
          </cell>
          <cell r="CA92">
            <v>0</v>
          </cell>
          <cell r="CB92">
            <v>480</v>
          </cell>
          <cell r="CC92">
            <v>24</v>
          </cell>
          <cell r="CD92">
            <v>504</v>
          </cell>
          <cell r="CE92">
            <v>0</v>
          </cell>
          <cell r="CF92">
            <v>0</v>
          </cell>
          <cell r="CG92">
            <v>33177.599999999999</v>
          </cell>
          <cell r="CH92">
            <v>0.21404903225806451</v>
          </cell>
          <cell r="CI92">
            <v>0</v>
          </cell>
          <cell r="CJ92">
            <v>0</v>
          </cell>
        </row>
        <row r="93">
          <cell r="A93">
            <v>87</v>
          </cell>
          <cell r="B93" t="str">
            <v>Thống Nhất</v>
          </cell>
          <cell r="C93" t="str">
            <v>DSLAM</v>
          </cell>
          <cell r="D93">
            <v>7300</v>
          </cell>
          <cell r="E93" t="str">
            <v>Hưng Phú</v>
          </cell>
          <cell r="F93">
            <v>2424</v>
          </cell>
          <cell r="G93">
            <v>120</v>
          </cell>
          <cell r="H93">
            <v>2448</v>
          </cell>
          <cell r="I93">
            <v>120</v>
          </cell>
          <cell r="K93" t="str">
            <v>69 Mbps</v>
          </cell>
          <cell r="L93" t="str">
            <v>0 Mbps</v>
          </cell>
          <cell r="M93" t="str">
            <v>MR/LM</v>
          </cell>
          <cell r="N93">
            <v>3072</v>
          </cell>
          <cell r="O93">
            <v>168</v>
          </cell>
          <cell r="Q93">
            <v>2444</v>
          </cell>
          <cell r="R93">
            <v>128</v>
          </cell>
          <cell r="T93">
            <v>696</v>
          </cell>
          <cell r="U93">
            <v>0</v>
          </cell>
          <cell r="V93">
            <v>720</v>
          </cell>
          <cell r="W93">
            <v>0</v>
          </cell>
          <cell r="X93">
            <v>720</v>
          </cell>
          <cell r="Y93">
            <v>0</v>
          </cell>
          <cell r="Z93">
            <v>1416</v>
          </cell>
          <cell r="AA93">
            <v>0</v>
          </cell>
          <cell r="AB93">
            <v>0</v>
          </cell>
          <cell r="AC93">
            <v>0</v>
          </cell>
          <cell r="AD93" t="str">
            <v>1 STM-1</v>
          </cell>
          <cell r="AE93"/>
          <cell r="AF93">
            <v>76.8</v>
          </cell>
          <cell r="AG93" t="str">
            <v>Ys</v>
          </cell>
          <cell r="AH93">
            <v>1728</v>
          </cell>
          <cell r="AI93">
            <v>120</v>
          </cell>
          <cell r="AJ93">
            <v>1848</v>
          </cell>
          <cell r="AK93">
            <v>0</v>
          </cell>
          <cell r="AL93" t="str">
            <v>1 STM-1</v>
          </cell>
          <cell r="AM93"/>
          <cell r="AN93" t="str">
            <v>Ys</v>
          </cell>
          <cell r="AO93">
            <v>155000</v>
          </cell>
          <cell r="AP93">
            <v>0</v>
          </cell>
          <cell r="AQ93">
            <v>15251.199999999997</v>
          </cell>
          <cell r="AR93">
            <v>0</v>
          </cell>
          <cell r="AS93">
            <v>1</v>
          </cell>
          <cell r="AT93">
            <v>198</v>
          </cell>
          <cell r="AU93">
            <v>24</v>
          </cell>
          <cell r="AV93">
            <v>24</v>
          </cell>
          <cell r="AW93">
            <v>24</v>
          </cell>
          <cell r="AX93">
            <v>174</v>
          </cell>
          <cell r="AY93">
            <v>0</v>
          </cell>
          <cell r="AZ93">
            <v>0</v>
          </cell>
          <cell r="BA93">
            <v>0</v>
          </cell>
          <cell r="BB93">
            <v>0</v>
          </cell>
          <cell r="BC93">
            <v>24</v>
          </cell>
          <cell r="BD93">
            <v>24</v>
          </cell>
          <cell r="BE93">
            <v>0</v>
          </cell>
          <cell r="BF93">
            <v>0</v>
          </cell>
          <cell r="BG93">
            <v>0</v>
          </cell>
          <cell r="BH93">
            <v>0</v>
          </cell>
          <cell r="BI93">
            <v>0</v>
          </cell>
          <cell r="BJ93">
            <v>0</v>
          </cell>
          <cell r="BK93">
            <v>0</v>
          </cell>
          <cell r="BL93">
            <v>0</v>
          </cell>
          <cell r="BM93">
            <v>0</v>
          </cell>
          <cell r="BN93">
            <v>0</v>
          </cell>
          <cell r="BO93">
            <v>24</v>
          </cell>
          <cell r="BP93">
            <v>24</v>
          </cell>
          <cell r="BQ93">
            <v>0</v>
          </cell>
          <cell r="BR93">
            <v>1728</v>
          </cell>
          <cell r="BS93">
            <v>96</v>
          </cell>
          <cell r="BT93">
            <v>1824</v>
          </cell>
          <cell r="BU93">
            <v>1.4925373134328358E-2</v>
          </cell>
          <cell r="BV93">
            <v>480</v>
          </cell>
          <cell r="BW93">
            <v>480</v>
          </cell>
          <cell r="BX93">
            <v>0</v>
          </cell>
          <cell r="BY93">
            <v>480</v>
          </cell>
          <cell r="BZ93">
            <v>0</v>
          </cell>
          <cell r="CA93">
            <v>0</v>
          </cell>
          <cell r="CB93">
            <v>1248</v>
          </cell>
          <cell r="CC93">
            <v>96</v>
          </cell>
          <cell r="CD93">
            <v>1344</v>
          </cell>
          <cell r="CE93">
            <v>0</v>
          </cell>
          <cell r="CF93">
            <v>1843.1999999999998</v>
          </cell>
          <cell r="CG93">
            <v>110592</v>
          </cell>
          <cell r="CH93">
            <v>0.7134967741935484</v>
          </cell>
          <cell r="CI93">
            <v>1</v>
          </cell>
          <cell r="CJ93">
            <v>0</v>
          </cell>
        </row>
        <row r="94">
          <cell r="A94">
            <v>88</v>
          </cell>
          <cell r="B94" t="str">
            <v>Thuận Kiều</v>
          </cell>
          <cell r="C94" t="str">
            <v>DSLAM</v>
          </cell>
          <cell r="D94">
            <v>7300</v>
          </cell>
          <cell r="E94" t="str">
            <v>Hưng Phú</v>
          </cell>
          <cell r="F94">
            <v>1752</v>
          </cell>
          <cell r="G94">
            <v>96</v>
          </cell>
          <cell r="H94">
            <v>1776</v>
          </cell>
          <cell r="I94">
            <v>96</v>
          </cell>
          <cell r="K94" t="str">
            <v>12 Mbps</v>
          </cell>
          <cell r="L94" t="str">
            <v>0 Mbps</v>
          </cell>
          <cell r="M94" t="str">
            <v>MR/LM</v>
          </cell>
          <cell r="N94">
            <v>2184</v>
          </cell>
          <cell r="O94">
            <v>120</v>
          </cell>
          <cell r="Q94">
            <v>1737</v>
          </cell>
          <cell r="R94">
            <v>91</v>
          </cell>
          <cell r="T94">
            <v>456</v>
          </cell>
          <cell r="U94">
            <v>0</v>
          </cell>
          <cell r="V94">
            <v>552</v>
          </cell>
          <cell r="W94">
            <v>0</v>
          </cell>
          <cell r="X94">
            <v>552</v>
          </cell>
          <cell r="Y94">
            <v>0</v>
          </cell>
          <cell r="Z94">
            <v>1008</v>
          </cell>
          <cell r="AA94">
            <v>0</v>
          </cell>
          <cell r="AB94">
            <v>0</v>
          </cell>
          <cell r="AC94">
            <v>0</v>
          </cell>
          <cell r="AD94" t="str">
            <v>1 STM-1</v>
          </cell>
          <cell r="AE94"/>
          <cell r="AF94">
            <v>76.8</v>
          </cell>
          <cell r="AG94" t="str">
            <v>Ys</v>
          </cell>
          <cell r="AH94">
            <v>1224</v>
          </cell>
          <cell r="AI94">
            <v>96</v>
          </cell>
          <cell r="AJ94">
            <v>1320</v>
          </cell>
          <cell r="AK94">
            <v>0</v>
          </cell>
          <cell r="AL94" t="str">
            <v>1 STM-1</v>
          </cell>
          <cell r="AM94"/>
          <cell r="AN94" t="str">
            <v>Ys</v>
          </cell>
          <cell r="AO94">
            <v>155000</v>
          </cell>
          <cell r="AP94">
            <v>0</v>
          </cell>
          <cell r="AQ94">
            <v>46585.600000000006</v>
          </cell>
          <cell r="AR94">
            <v>0</v>
          </cell>
          <cell r="AS94">
            <v>11</v>
          </cell>
          <cell r="AT94">
            <v>606</v>
          </cell>
          <cell r="AU94">
            <v>264</v>
          </cell>
          <cell r="AV94">
            <v>264</v>
          </cell>
          <cell r="AW94">
            <v>96</v>
          </cell>
          <cell r="AX94">
            <v>510</v>
          </cell>
          <cell r="AY94">
            <v>336</v>
          </cell>
          <cell r="AZ94">
            <v>336</v>
          </cell>
          <cell r="BA94">
            <v>336</v>
          </cell>
          <cell r="BB94">
            <v>336</v>
          </cell>
          <cell r="BC94">
            <v>96</v>
          </cell>
          <cell r="BD94">
            <v>432</v>
          </cell>
          <cell r="BE94">
            <v>0</v>
          </cell>
          <cell r="BF94">
            <v>0</v>
          </cell>
          <cell r="BG94">
            <v>0</v>
          </cell>
          <cell r="BH94">
            <v>0</v>
          </cell>
          <cell r="BI94">
            <v>0</v>
          </cell>
          <cell r="BJ94">
            <v>0</v>
          </cell>
          <cell r="BK94">
            <v>0</v>
          </cell>
          <cell r="BL94">
            <v>0</v>
          </cell>
          <cell r="BM94">
            <v>0</v>
          </cell>
          <cell r="BN94">
            <v>336</v>
          </cell>
          <cell r="BO94">
            <v>96</v>
          </cell>
          <cell r="BP94">
            <v>432</v>
          </cell>
          <cell r="BQ94">
            <v>0</v>
          </cell>
          <cell r="BR94">
            <v>888</v>
          </cell>
          <cell r="BS94">
            <v>0</v>
          </cell>
          <cell r="BT94">
            <v>888</v>
          </cell>
          <cell r="BU94">
            <v>7.2663000785545958E-3</v>
          </cell>
          <cell r="BV94">
            <v>240</v>
          </cell>
          <cell r="BW94">
            <v>240</v>
          </cell>
          <cell r="BX94">
            <v>0</v>
          </cell>
          <cell r="BY94">
            <v>240</v>
          </cell>
          <cell r="BZ94">
            <v>0</v>
          </cell>
          <cell r="CA94">
            <v>0</v>
          </cell>
          <cell r="CB94">
            <v>648</v>
          </cell>
          <cell r="CC94">
            <v>0</v>
          </cell>
          <cell r="CD94">
            <v>648</v>
          </cell>
          <cell r="CE94">
            <v>0</v>
          </cell>
          <cell r="CF94">
            <v>33177.599999999999</v>
          </cell>
          <cell r="CG94">
            <v>110592</v>
          </cell>
          <cell r="CH94">
            <v>0.7134967741935484</v>
          </cell>
          <cell r="CI94">
            <v>11</v>
          </cell>
          <cell r="CJ94">
            <v>0</v>
          </cell>
        </row>
        <row r="95">
          <cell r="A95">
            <v>89</v>
          </cell>
          <cell r="B95" t="str">
            <v>Xóm Củi</v>
          </cell>
          <cell r="C95" t="str">
            <v>DSLAM</v>
          </cell>
          <cell r="D95">
            <v>7300</v>
          </cell>
          <cell r="E95" t="str">
            <v>Hưng Phú</v>
          </cell>
          <cell r="F95">
            <v>600</v>
          </cell>
          <cell r="G95">
            <v>24</v>
          </cell>
          <cell r="H95">
            <v>624</v>
          </cell>
          <cell r="I95">
            <v>24</v>
          </cell>
          <cell r="K95" t="str">
            <v>0 Mbps</v>
          </cell>
          <cell r="L95" t="str">
            <v>0 Mbps</v>
          </cell>
          <cell r="M95" t="str">
            <v>MR/LM</v>
          </cell>
          <cell r="N95">
            <v>792</v>
          </cell>
          <cell r="O95">
            <v>48</v>
          </cell>
          <cell r="Q95">
            <v>631</v>
          </cell>
          <cell r="R95">
            <v>33</v>
          </cell>
          <cell r="T95">
            <v>216</v>
          </cell>
          <cell r="U95">
            <v>0</v>
          </cell>
          <cell r="V95">
            <v>192</v>
          </cell>
          <cell r="W95">
            <v>0</v>
          </cell>
          <cell r="X95">
            <v>192</v>
          </cell>
          <cell r="Y95">
            <v>0</v>
          </cell>
          <cell r="Z95">
            <v>408</v>
          </cell>
          <cell r="AA95">
            <v>0</v>
          </cell>
          <cell r="AB95">
            <v>0</v>
          </cell>
          <cell r="AC95">
            <v>0</v>
          </cell>
          <cell r="AD95" t="str">
            <v>1 STM-1</v>
          </cell>
          <cell r="AE95"/>
          <cell r="AF95">
            <v>76.8</v>
          </cell>
          <cell r="AG95" t="str">
            <v>Ys</v>
          </cell>
          <cell r="AH95">
            <v>432</v>
          </cell>
          <cell r="AI95">
            <v>24</v>
          </cell>
          <cell r="AJ95">
            <v>456</v>
          </cell>
          <cell r="AK95">
            <v>0</v>
          </cell>
          <cell r="AL95" t="str">
            <v>1 STM-1</v>
          </cell>
          <cell r="AM95"/>
          <cell r="AN95" t="str">
            <v>Ys</v>
          </cell>
          <cell r="AO95">
            <v>155000</v>
          </cell>
          <cell r="AP95">
            <v>0</v>
          </cell>
          <cell r="AQ95">
            <v>92665.600000000006</v>
          </cell>
          <cell r="AR95">
            <v>0</v>
          </cell>
          <cell r="AS95">
            <v>0</v>
          </cell>
          <cell r="AT95">
            <v>1206</v>
          </cell>
          <cell r="AU95">
            <v>0</v>
          </cell>
          <cell r="AV95">
            <v>0</v>
          </cell>
          <cell r="AW95">
            <v>0</v>
          </cell>
          <cell r="AX95">
            <v>1206</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432</v>
          </cell>
          <cell r="BS95">
            <v>24</v>
          </cell>
          <cell r="BT95">
            <v>456</v>
          </cell>
          <cell r="BU95">
            <v>3.7313432835820895E-3</v>
          </cell>
          <cell r="BV95">
            <v>144</v>
          </cell>
          <cell r="BW95">
            <v>0</v>
          </cell>
          <cell r="BX95">
            <v>0</v>
          </cell>
          <cell r="BY95">
            <v>0</v>
          </cell>
          <cell r="BZ95">
            <v>0</v>
          </cell>
          <cell r="CA95">
            <v>0</v>
          </cell>
          <cell r="CB95">
            <v>432</v>
          </cell>
          <cell r="CC95">
            <v>24</v>
          </cell>
          <cell r="CD95">
            <v>456</v>
          </cell>
          <cell r="CE95">
            <v>0</v>
          </cell>
          <cell r="CF95">
            <v>0</v>
          </cell>
          <cell r="CG95">
            <v>31334.399999999998</v>
          </cell>
          <cell r="CH95">
            <v>0.20215741935483869</v>
          </cell>
          <cell r="CI95">
            <v>0</v>
          </cell>
          <cell r="CJ95">
            <v>0</v>
          </cell>
        </row>
        <row r="96">
          <cell r="A96">
            <v>90</v>
          </cell>
          <cell r="B96" t="str">
            <v>Củ Chi</v>
          </cell>
          <cell r="C96" t="str">
            <v>HUB</v>
          </cell>
          <cell r="D96">
            <v>7301</v>
          </cell>
          <cell r="E96" t="str">
            <v>An Nhơn Tây</v>
          </cell>
          <cell r="F96">
            <v>2352</v>
          </cell>
          <cell r="G96">
            <v>120</v>
          </cell>
          <cell r="H96">
            <v>2352</v>
          </cell>
          <cell r="I96">
            <v>120</v>
          </cell>
          <cell r="K96" t="str">
            <v>486 Mbps</v>
          </cell>
          <cell r="L96" t="str">
            <v>310 Mbps</v>
          </cell>
          <cell r="M96" t="str">
            <v>MR/LM</v>
          </cell>
          <cell r="N96">
            <v>2496</v>
          </cell>
          <cell r="O96">
            <v>144</v>
          </cell>
          <cell r="Q96">
            <v>1983</v>
          </cell>
          <cell r="R96">
            <v>104</v>
          </cell>
          <cell r="T96">
            <v>168</v>
          </cell>
          <cell r="U96">
            <v>456</v>
          </cell>
          <cell r="V96">
            <v>624</v>
          </cell>
          <cell r="W96">
            <v>0</v>
          </cell>
          <cell r="X96">
            <v>624</v>
          </cell>
          <cell r="Y96">
            <v>1584</v>
          </cell>
          <cell r="Z96">
            <v>792</v>
          </cell>
          <cell r="AA96">
            <v>2040</v>
          </cell>
          <cell r="AB96">
            <v>2040</v>
          </cell>
          <cell r="AC96">
            <v>0</v>
          </cell>
          <cell r="AD96" t="str">
            <v>1 STM-1</v>
          </cell>
          <cell r="AE96"/>
          <cell r="AF96">
            <v>76.8</v>
          </cell>
          <cell r="AG96" t="str">
            <v>No</v>
          </cell>
          <cell r="AH96">
            <v>1728</v>
          </cell>
          <cell r="AI96">
            <v>120</v>
          </cell>
          <cell r="AJ96">
            <v>1848</v>
          </cell>
          <cell r="AK96">
            <v>6480</v>
          </cell>
          <cell r="AL96" t="str">
            <v>1 STM-1</v>
          </cell>
          <cell r="AM96"/>
          <cell r="AN96" t="str">
            <v>No</v>
          </cell>
          <cell r="AO96">
            <v>155000</v>
          </cell>
          <cell r="AP96">
            <v>0</v>
          </cell>
          <cell r="AQ96">
            <v>0</v>
          </cell>
          <cell r="AR96">
            <v>0</v>
          </cell>
          <cell r="AS96">
            <v>19</v>
          </cell>
          <cell r="AT96">
            <v>0</v>
          </cell>
          <cell r="AU96">
            <v>0</v>
          </cell>
          <cell r="AV96">
            <v>0</v>
          </cell>
          <cell r="AW96">
            <v>0</v>
          </cell>
          <cell r="AX96">
            <v>0</v>
          </cell>
          <cell r="AY96">
            <v>0</v>
          </cell>
          <cell r="AZ96">
            <v>0</v>
          </cell>
          <cell r="BA96">
            <v>0</v>
          </cell>
          <cell r="BB96">
            <v>0</v>
          </cell>
          <cell r="BC96">
            <v>0</v>
          </cell>
          <cell r="BD96">
            <v>0</v>
          </cell>
          <cell r="BE96">
            <v>0</v>
          </cell>
          <cell r="BF96">
            <v>0</v>
          </cell>
          <cell r="BG96">
            <v>456</v>
          </cell>
          <cell r="BH96">
            <v>0</v>
          </cell>
          <cell r="BI96">
            <v>0</v>
          </cell>
          <cell r="BJ96">
            <v>0</v>
          </cell>
          <cell r="BK96">
            <v>912</v>
          </cell>
          <cell r="BL96">
            <v>0</v>
          </cell>
          <cell r="BM96">
            <v>0</v>
          </cell>
          <cell r="BN96">
            <v>0</v>
          </cell>
          <cell r="BO96">
            <v>0</v>
          </cell>
          <cell r="BP96">
            <v>0</v>
          </cell>
          <cell r="BQ96">
            <v>0</v>
          </cell>
          <cell r="BR96">
            <v>1728</v>
          </cell>
          <cell r="BS96">
            <v>120</v>
          </cell>
          <cell r="BT96">
            <v>1848</v>
          </cell>
          <cell r="BU96">
            <v>1.5121759622937941E-2</v>
          </cell>
          <cell r="BV96">
            <v>480</v>
          </cell>
          <cell r="BW96">
            <v>480</v>
          </cell>
          <cell r="BX96">
            <v>0</v>
          </cell>
          <cell r="BY96">
            <v>480</v>
          </cell>
          <cell r="BZ96">
            <v>1488</v>
          </cell>
          <cell r="CA96">
            <v>0</v>
          </cell>
          <cell r="CB96">
            <v>1248</v>
          </cell>
          <cell r="CC96">
            <v>120</v>
          </cell>
          <cell r="CD96">
            <v>1368</v>
          </cell>
          <cell r="CE96">
            <v>4992</v>
          </cell>
          <cell r="CF96">
            <v>0</v>
          </cell>
          <cell r="CG96">
            <v>156672</v>
          </cell>
          <cell r="CH96">
            <v>1.0107870967741936</v>
          </cell>
          <cell r="CI96">
            <v>0</v>
          </cell>
          <cell r="CJ96">
            <v>19</v>
          </cell>
        </row>
        <row r="97">
          <cell r="A97">
            <v>91</v>
          </cell>
          <cell r="B97" t="str">
            <v>An Nhơn Tây</v>
          </cell>
          <cell r="C97" t="str">
            <v>DSLAM</v>
          </cell>
          <cell r="D97">
            <v>7300</v>
          </cell>
          <cell r="E97" t="str">
            <v>An Nhơn Tây</v>
          </cell>
          <cell r="F97">
            <v>864</v>
          </cell>
          <cell r="G97">
            <v>24</v>
          </cell>
          <cell r="H97">
            <v>864</v>
          </cell>
          <cell r="I97">
            <v>24</v>
          </cell>
          <cell r="K97" t="str">
            <v>50 Mbps</v>
          </cell>
          <cell r="L97" t="str">
            <v>0 Mbps</v>
          </cell>
          <cell r="M97" t="str">
            <v>MR/LM</v>
          </cell>
          <cell r="N97">
            <v>888</v>
          </cell>
          <cell r="O97">
            <v>48</v>
          </cell>
          <cell r="Q97">
            <v>709</v>
          </cell>
          <cell r="R97">
            <v>37</v>
          </cell>
          <cell r="T97">
            <v>48</v>
          </cell>
          <cell r="U97">
            <v>0</v>
          </cell>
          <cell r="V97">
            <v>144</v>
          </cell>
          <cell r="W97">
            <v>0</v>
          </cell>
          <cell r="X97">
            <v>144</v>
          </cell>
          <cell r="Y97">
            <v>0</v>
          </cell>
          <cell r="Z97">
            <v>192</v>
          </cell>
          <cell r="AA97">
            <v>0</v>
          </cell>
          <cell r="AB97">
            <v>0</v>
          </cell>
          <cell r="AC97">
            <v>0</v>
          </cell>
          <cell r="AD97" t="str">
            <v>1 STM-1</v>
          </cell>
          <cell r="AE97"/>
          <cell r="AF97">
            <v>76.8</v>
          </cell>
          <cell r="AG97" t="str">
            <v>No</v>
          </cell>
          <cell r="AH97">
            <v>720</v>
          </cell>
          <cell r="AI97">
            <v>24</v>
          </cell>
          <cell r="AJ97">
            <v>744</v>
          </cell>
          <cell r="AK97">
            <v>0</v>
          </cell>
          <cell r="AL97" t="str">
            <v>1 STM-1</v>
          </cell>
          <cell r="AM97"/>
          <cell r="AN97" t="str">
            <v>No</v>
          </cell>
          <cell r="AO97">
            <v>155000</v>
          </cell>
          <cell r="AP97">
            <v>0</v>
          </cell>
          <cell r="AQ97">
            <v>109254.39999999999</v>
          </cell>
          <cell r="AR97">
            <v>0</v>
          </cell>
          <cell r="AS97">
            <v>0</v>
          </cell>
          <cell r="AT97">
            <v>1422</v>
          </cell>
          <cell r="AU97">
            <v>0</v>
          </cell>
          <cell r="AV97">
            <v>0</v>
          </cell>
          <cell r="AW97">
            <v>0</v>
          </cell>
          <cell r="AX97">
            <v>1422</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720</v>
          </cell>
          <cell r="BS97">
            <v>24</v>
          </cell>
          <cell r="BT97">
            <v>744</v>
          </cell>
          <cell r="BU97">
            <v>6.0879811468970936E-3</v>
          </cell>
          <cell r="BV97">
            <v>192</v>
          </cell>
          <cell r="BW97">
            <v>240</v>
          </cell>
          <cell r="BX97">
            <v>0</v>
          </cell>
          <cell r="BY97">
            <v>240</v>
          </cell>
          <cell r="BZ97">
            <v>0</v>
          </cell>
          <cell r="CA97">
            <v>0</v>
          </cell>
          <cell r="CB97">
            <v>480</v>
          </cell>
          <cell r="CC97">
            <v>24</v>
          </cell>
          <cell r="CD97">
            <v>504</v>
          </cell>
          <cell r="CE97">
            <v>0</v>
          </cell>
          <cell r="CF97">
            <v>0</v>
          </cell>
          <cell r="CG97">
            <v>14745.599999999999</v>
          </cell>
          <cell r="CH97">
            <v>9.5132903225806448E-2</v>
          </cell>
          <cell r="CI97">
            <v>0</v>
          </cell>
          <cell r="CJ97">
            <v>0</v>
          </cell>
        </row>
        <row r="98">
          <cell r="A98">
            <v>92</v>
          </cell>
          <cell r="B98" t="str">
            <v>Bình Mỹ</v>
          </cell>
          <cell r="C98" t="str">
            <v>DSLAM</v>
          </cell>
          <cell r="D98">
            <v>7300</v>
          </cell>
          <cell r="E98" t="str">
            <v>An Nhơn Tây</v>
          </cell>
          <cell r="F98">
            <v>888</v>
          </cell>
          <cell r="G98">
            <v>24</v>
          </cell>
          <cell r="H98">
            <v>912</v>
          </cell>
          <cell r="I98">
            <v>24</v>
          </cell>
          <cell r="K98" t="str">
            <v>51 Mbps</v>
          </cell>
          <cell r="L98" t="str">
            <v>0 Mbps</v>
          </cell>
          <cell r="M98" t="str">
            <v>MR/LM</v>
          </cell>
          <cell r="N98">
            <v>912</v>
          </cell>
          <cell r="O98">
            <v>48</v>
          </cell>
          <cell r="Q98">
            <v>722</v>
          </cell>
          <cell r="R98">
            <v>38</v>
          </cell>
          <cell r="T98">
            <v>48</v>
          </cell>
          <cell r="U98">
            <v>0</v>
          </cell>
          <cell r="V98">
            <v>168</v>
          </cell>
          <cell r="W98">
            <v>0</v>
          </cell>
          <cell r="X98">
            <v>168</v>
          </cell>
          <cell r="Y98">
            <v>0</v>
          </cell>
          <cell r="Z98">
            <v>216</v>
          </cell>
          <cell r="AA98">
            <v>0</v>
          </cell>
          <cell r="AB98">
            <v>0</v>
          </cell>
          <cell r="AC98">
            <v>0</v>
          </cell>
          <cell r="AD98" t="str">
            <v>1 STM-1</v>
          </cell>
          <cell r="AE98"/>
          <cell r="AF98">
            <v>76.8</v>
          </cell>
          <cell r="AG98" t="str">
            <v>No</v>
          </cell>
          <cell r="AH98">
            <v>744</v>
          </cell>
          <cell r="AI98">
            <v>24</v>
          </cell>
          <cell r="AJ98">
            <v>768</v>
          </cell>
          <cell r="AK98">
            <v>0</v>
          </cell>
          <cell r="AL98" t="str">
            <v>1 STM-1</v>
          </cell>
          <cell r="AM98"/>
          <cell r="AN98" t="str">
            <v>No</v>
          </cell>
          <cell r="AO98">
            <v>155000</v>
          </cell>
          <cell r="AP98">
            <v>0</v>
          </cell>
          <cell r="AQ98">
            <v>107411.2</v>
          </cell>
          <cell r="AR98">
            <v>0</v>
          </cell>
          <cell r="AS98">
            <v>0</v>
          </cell>
          <cell r="AT98">
            <v>1398</v>
          </cell>
          <cell r="AU98">
            <v>0</v>
          </cell>
          <cell r="AV98">
            <v>0</v>
          </cell>
          <cell r="AW98">
            <v>0</v>
          </cell>
          <cell r="AX98">
            <v>1398</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744</v>
          </cell>
          <cell r="BS98">
            <v>24</v>
          </cell>
          <cell r="BT98">
            <v>768</v>
          </cell>
          <cell r="BU98">
            <v>6.2843676355066776E-3</v>
          </cell>
          <cell r="BV98">
            <v>192</v>
          </cell>
          <cell r="BW98">
            <v>240</v>
          </cell>
          <cell r="BX98">
            <v>0</v>
          </cell>
          <cell r="BY98">
            <v>240</v>
          </cell>
          <cell r="BZ98">
            <v>0</v>
          </cell>
          <cell r="CA98">
            <v>0</v>
          </cell>
          <cell r="CB98">
            <v>504</v>
          </cell>
          <cell r="CC98">
            <v>24</v>
          </cell>
          <cell r="CD98">
            <v>528</v>
          </cell>
          <cell r="CE98">
            <v>0</v>
          </cell>
          <cell r="CF98">
            <v>0</v>
          </cell>
          <cell r="CG98">
            <v>16588.8</v>
          </cell>
          <cell r="CH98">
            <v>0.10702451612903226</v>
          </cell>
          <cell r="CI98">
            <v>0</v>
          </cell>
          <cell r="CJ98">
            <v>0</v>
          </cell>
        </row>
        <row r="99">
          <cell r="A99">
            <v>93</v>
          </cell>
          <cell r="B99" t="str">
            <v>Phú Hòa Đông</v>
          </cell>
          <cell r="C99" t="str">
            <v>DSLAM</v>
          </cell>
          <cell r="D99">
            <v>7300</v>
          </cell>
          <cell r="E99" t="str">
            <v>An Nhơn Tây</v>
          </cell>
          <cell r="F99">
            <v>672</v>
          </cell>
          <cell r="G99">
            <v>48</v>
          </cell>
          <cell r="H99">
            <v>672</v>
          </cell>
          <cell r="I99">
            <v>48</v>
          </cell>
          <cell r="K99" t="str">
            <v>44 Mbps</v>
          </cell>
          <cell r="L99" t="str">
            <v>0 Mbps</v>
          </cell>
          <cell r="M99" t="str">
            <v>MR/LM</v>
          </cell>
          <cell r="N99">
            <v>672</v>
          </cell>
          <cell r="O99">
            <v>48</v>
          </cell>
          <cell r="Q99">
            <v>535</v>
          </cell>
          <cell r="R99">
            <v>28</v>
          </cell>
          <cell r="T99">
            <v>0</v>
          </cell>
          <cell r="U99">
            <v>0</v>
          </cell>
          <cell r="V99">
            <v>96</v>
          </cell>
          <cell r="W99">
            <v>0</v>
          </cell>
          <cell r="X99">
            <v>96</v>
          </cell>
          <cell r="Y99">
            <v>0</v>
          </cell>
          <cell r="Z99">
            <v>96</v>
          </cell>
          <cell r="AA99">
            <v>0</v>
          </cell>
          <cell r="AB99">
            <v>0</v>
          </cell>
          <cell r="AC99">
            <v>0</v>
          </cell>
          <cell r="AD99" t="str">
            <v>4 E1</v>
          </cell>
          <cell r="AE99"/>
          <cell r="AF99">
            <v>76.8</v>
          </cell>
          <cell r="AG99" t="str">
            <v>No</v>
          </cell>
          <cell r="AH99">
            <v>576</v>
          </cell>
          <cell r="AI99">
            <v>48</v>
          </cell>
          <cell r="AJ99">
            <v>624</v>
          </cell>
          <cell r="AK99">
            <v>0</v>
          </cell>
          <cell r="AL99" t="str">
            <v>4 E1</v>
          </cell>
          <cell r="AM99"/>
          <cell r="AN99" t="str">
            <v>No</v>
          </cell>
          <cell r="AO99">
            <v>8000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576</v>
          </cell>
          <cell r="BS99">
            <v>48</v>
          </cell>
          <cell r="BT99">
            <v>624</v>
          </cell>
          <cell r="BU99">
            <v>5.1060487038491753E-3</v>
          </cell>
          <cell r="BV99">
            <v>192</v>
          </cell>
          <cell r="BW99">
            <v>240</v>
          </cell>
          <cell r="BX99">
            <v>0</v>
          </cell>
          <cell r="BY99">
            <v>240</v>
          </cell>
          <cell r="BZ99">
            <v>0</v>
          </cell>
          <cell r="CA99">
            <v>0</v>
          </cell>
          <cell r="CB99">
            <v>336</v>
          </cell>
          <cell r="CC99">
            <v>48</v>
          </cell>
          <cell r="CD99">
            <v>384</v>
          </cell>
          <cell r="CE99">
            <v>0</v>
          </cell>
          <cell r="CF99">
            <v>0</v>
          </cell>
          <cell r="CG99">
            <v>7372.7999999999993</v>
          </cell>
          <cell r="CH99">
            <v>0.92159999999999986</v>
          </cell>
          <cell r="CI99">
            <v>0</v>
          </cell>
          <cell r="CJ99">
            <v>0</v>
          </cell>
        </row>
        <row r="100">
          <cell r="A100">
            <v>94</v>
          </cell>
          <cell r="B100" t="str">
            <v>Phú Mỹ Hưng</v>
          </cell>
          <cell r="C100" t="str">
            <v>DSLAM</v>
          </cell>
          <cell r="D100">
            <v>7300</v>
          </cell>
          <cell r="E100" t="str">
            <v>An Nhơn Tây</v>
          </cell>
          <cell r="F100">
            <v>480</v>
          </cell>
          <cell r="G100">
            <v>24</v>
          </cell>
          <cell r="H100">
            <v>480</v>
          </cell>
          <cell r="I100">
            <v>24</v>
          </cell>
          <cell r="K100" t="str">
            <v>31 Mbps</v>
          </cell>
          <cell r="L100" t="str">
            <v>0 Mbps</v>
          </cell>
          <cell r="M100" t="str">
            <v>MR/LM</v>
          </cell>
          <cell r="N100">
            <v>480</v>
          </cell>
          <cell r="O100">
            <v>24</v>
          </cell>
          <cell r="Q100">
            <v>375</v>
          </cell>
          <cell r="R100">
            <v>19</v>
          </cell>
          <cell r="T100">
            <v>0</v>
          </cell>
          <cell r="U100">
            <v>0</v>
          </cell>
          <cell r="V100">
            <v>96</v>
          </cell>
          <cell r="W100">
            <v>0</v>
          </cell>
          <cell r="X100">
            <v>96</v>
          </cell>
          <cell r="Y100">
            <v>0</v>
          </cell>
          <cell r="Z100">
            <v>96</v>
          </cell>
          <cell r="AA100">
            <v>0</v>
          </cell>
          <cell r="AB100">
            <v>0</v>
          </cell>
          <cell r="AC100">
            <v>0</v>
          </cell>
          <cell r="AD100" t="str">
            <v>4 E1</v>
          </cell>
          <cell r="AE100"/>
          <cell r="AF100">
            <v>76.8</v>
          </cell>
          <cell r="AG100" t="str">
            <v>No</v>
          </cell>
          <cell r="AH100">
            <v>384</v>
          </cell>
          <cell r="AI100">
            <v>24</v>
          </cell>
          <cell r="AJ100">
            <v>408</v>
          </cell>
          <cell r="AK100">
            <v>0</v>
          </cell>
          <cell r="AL100" t="str">
            <v>4 E1</v>
          </cell>
          <cell r="AM100"/>
          <cell r="AN100" t="str">
            <v>No</v>
          </cell>
          <cell r="AO100">
            <v>8000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384</v>
          </cell>
          <cell r="BS100">
            <v>24</v>
          </cell>
          <cell r="BT100">
            <v>408</v>
          </cell>
          <cell r="BU100">
            <v>3.3385703063629223E-3</v>
          </cell>
          <cell r="BV100">
            <v>144</v>
          </cell>
          <cell r="BW100">
            <v>0</v>
          </cell>
          <cell r="BX100">
            <v>0</v>
          </cell>
          <cell r="BY100">
            <v>0</v>
          </cell>
          <cell r="BZ100">
            <v>0</v>
          </cell>
          <cell r="CA100">
            <v>0</v>
          </cell>
          <cell r="CB100">
            <v>384</v>
          </cell>
          <cell r="CC100">
            <v>24</v>
          </cell>
          <cell r="CD100">
            <v>408</v>
          </cell>
          <cell r="CE100">
            <v>0</v>
          </cell>
          <cell r="CF100">
            <v>0</v>
          </cell>
          <cell r="CG100">
            <v>7372.7999999999993</v>
          </cell>
          <cell r="CH100">
            <v>0.92159999999999986</v>
          </cell>
          <cell r="CI100">
            <v>0</v>
          </cell>
          <cell r="CJ100">
            <v>0</v>
          </cell>
        </row>
        <row r="101">
          <cell r="A101">
            <v>95</v>
          </cell>
          <cell r="B101" t="str">
            <v>Phước Thạnh</v>
          </cell>
          <cell r="C101" t="str">
            <v>DSLAM</v>
          </cell>
          <cell r="D101">
            <v>7300</v>
          </cell>
          <cell r="E101" t="str">
            <v>An Nhơn Tây</v>
          </cell>
          <cell r="F101">
            <v>288</v>
          </cell>
          <cell r="G101">
            <v>0</v>
          </cell>
          <cell r="H101">
            <v>288</v>
          </cell>
          <cell r="I101">
            <v>0</v>
          </cell>
          <cell r="K101" t="str">
            <v>14 Mbps</v>
          </cell>
          <cell r="L101" t="str">
            <v>0 Mbps</v>
          </cell>
          <cell r="M101" t="str">
            <v>MR/LM</v>
          </cell>
          <cell r="N101">
            <v>336</v>
          </cell>
          <cell r="O101">
            <v>24</v>
          </cell>
          <cell r="Q101">
            <v>268</v>
          </cell>
          <cell r="R101">
            <v>14</v>
          </cell>
          <cell r="T101">
            <v>72</v>
          </cell>
          <cell r="U101">
            <v>0</v>
          </cell>
          <cell r="V101">
            <v>96</v>
          </cell>
          <cell r="W101">
            <v>0</v>
          </cell>
          <cell r="X101">
            <v>96</v>
          </cell>
          <cell r="Y101">
            <v>0</v>
          </cell>
          <cell r="Z101">
            <v>168</v>
          </cell>
          <cell r="AA101">
            <v>0</v>
          </cell>
          <cell r="AB101">
            <v>0</v>
          </cell>
          <cell r="AC101">
            <v>0</v>
          </cell>
          <cell r="AD101" t="str">
            <v>1 STM-1</v>
          </cell>
          <cell r="AE101"/>
          <cell r="AF101">
            <v>76.8</v>
          </cell>
          <cell r="AG101" t="str">
            <v>No</v>
          </cell>
          <cell r="AH101">
            <v>192</v>
          </cell>
          <cell r="AI101">
            <v>0</v>
          </cell>
          <cell r="AJ101">
            <v>192</v>
          </cell>
          <cell r="AK101">
            <v>0</v>
          </cell>
          <cell r="AL101" t="str">
            <v>1 STM-1</v>
          </cell>
          <cell r="AM101"/>
          <cell r="AN101" t="str">
            <v>No</v>
          </cell>
          <cell r="AO101">
            <v>155000</v>
          </cell>
          <cell r="AP101">
            <v>0</v>
          </cell>
          <cell r="AQ101">
            <v>111097.60000000001</v>
          </cell>
          <cell r="AR101">
            <v>0</v>
          </cell>
          <cell r="AS101">
            <v>0</v>
          </cell>
          <cell r="AT101">
            <v>1446</v>
          </cell>
          <cell r="AU101">
            <v>0</v>
          </cell>
          <cell r="AV101">
            <v>0</v>
          </cell>
          <cell r="AW101">
            <v>0</v>
          </cell>
          <cell r="AX101">
            <v>1446</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192</v>
          </cell>
          <cell r="BS101">
            <v>0</v>
          </cell>
          <cell r="BT101">
            <v>192</v>
          </cell>
          <cell r="BU101">
            <v>1.5710919088766694E-3</v>
          </cell>
          <cell r="BV101">
            <v>48</v>
          </cell>
          <cell r="BW101">
            <v>0</v>
          </cell>
          <cell r="BX101">
            <v>0</v>
          </cell>
          <cell r="BY101">
            <v>0</v>
          </cell>
          <cell r="BZ101">
            <v>0</v>
          </cell>
          <cell r="CA101">
            <v>0</v>
          </cell>
          <cell r="CB101">
            <v>192</v>
          </cell>
          <cell r="CC101">
            <v>0</v>
          </cell>
          <cell r="CD101">
            <v>192</v>
          </cell>
          <cell r="CE101">
            <v>0</v>
          </cell>
          <cell r="CF101">
            <v>0</v>
          </cell>
          <cell r="CG101">
            <v>12902.4</v>
          </cell>
          <cell r="CH101">
            <v>8.3241290322580638E-2</v>
          </cell>
          <cell r="CI101">
            <v>0</v>
          </cell>
          <cell r="CJ101">
            <v>0</v>
          </cell>
        </row>
        <row r="102">
          <cell r="A102">
            <v>96</v>
          </cell>
          <cell r="B102" t="str">
            <v>Tân Phú Trung</v>
          </cell>
          <cell r="C102" t="str">
            <v>DSLAM</v>
          </cell>
          <cell r="D102">
            <v>7300</v>
          </cell>
          <cell r="E102" t="str">
            <v>An Nhơn Tây</v>
          </cell>
          <cell r="F102">
            <v>1200</v>
          </cell>
          <cell r="G102">
            <v>48</v>
          </cell>
          <cell r="H102">
            <v>1200</v>
          </cell>
          <cell r="I102">
            <v>48</v>
          </cell>
          <cell r="K102" t="str">
            <v>71 Mbps</v>
          </cell>
          <cell r="L102" t="str">
            <v>0 Mbps</v>
          </cell>
          <cell r="M102" t="str">
            <v>MR/LM</v>
          </cell>
          <cell r="N102">
            <v>1224</v>
          </cell>
          <cell r="O102">
            <v>72</v>
          </cell>
          <cell r="Q102">
            <v>973</v>
          </cell>
          <cell r="R102">
            <v>51</v>
          </cell>
          <cell r="T102">
            <v>48</v>
          </cell>
          <cell r="U102">
            <v>0</v>
          </cell>
          <cell r="V102">
            <v>144</v>
          </cell>
          <cell r="W102">
            <v>0</v>
          </cell>
          <cell r="X102">
            <v>144</v>
          </cell>
          <cell r="Y102">
            <v>0</v>
          </cell>
          <cell r="Z102">
            <v>192</v>
          </cell>
          <cell r="AA102">
            <v>0</v>
          </cell>
          <cell r="AB102">
            <v>0</v>
          </cell>
          <cell r="AC102">
            <v>0</v>
          </cell>
          <cell r="AD102" t="str">
            <v>1 STM-1</v>
          </cell>
          <cell r="AE102"/>
          <cell r="AF102">
            <v>76.8</v>
          </cell>
          <cell r="AG102" t="str">
            <v>No</v>
          </cell>
          <cell r="AH102">
            <v>1056</v>
          </cell>
          <cell r="AI102">
            <v>48</v>
          </cell>
          <cell r="AJ102">
            <v>1104</v>
          </cell>
          <cell r="AK102">
            <v>0</v>
          </cell>
          <cell r="AL102" t="str">
            <v>1 STM-1</v>
          </cell>
          <cell r="AM102"/>
          <cell r="AN102" t="str">
            <v>No</v>
          </cell>
          <cell r="AO102">
            <v>155000</v>
          </cell>
          <cell r="AP102">
            <v>0</v>
          </cell>
          <cell r="AQ102">
            <v>109254.39999999999</v>
          </cell>
          <cell r="AR102">
            <v>0</v>
          </cell>
          <cell r="AS102">
            <v>0</v>
          </cell>
          <cell r="AT102">
            <v>1422</v>
          </cell>
          <cell r="AU102">
            <v>0</v>
          </cell>
          <cell r="AV102">
            <v>0</v>
          </cell>
          <cell r="AW102">
            <v>0</v>
          </cell>
          <cell r="AX102">
            <v>1422</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1056</v>
          </cell>
          <cell r="BS102">
            <v>48</v>
          </cell>
          <cell r="BT102">
            <v>1104</v>
          </cell>
          <cell r="BU102">
            <v>9.0337784760408484E-3</v>
          </cell>
          <cell r="BV102">
            <v>288</v>
          </cell>
          <cell r="BW102">
            <v>288</v>
          </cell>
          <cell r="BX102">
            <v>0</v>
          </cell>
          <cell r="BY102">
            <v>288</v>
          </cell>
          <cell r="BZ102">
            <v>0</v>
          </cell>
          <cell r="CA102">
            <v>0</v>
          </cell>
          <cell r="CB102">
            <v>768</v>
          </cell>
          <cell r="CC102">
            <v>48</v>
          </cell>
          <cell r="CD102">
            <v>816</v>
          </cell>
          <cell r="CE102">
            <v>0</v>
          </cell>
          <cell r="CF102">
            <v>0</v>
          </cell>
          <cell r="CG102">
            <v>14745.599999999999</v>
          </cell>
          <cell r="CH102">
            <v>9.5132903225806448E-2</v>
          </cell>
          <cell r="CI102">
            <v>0</v>
          </cell>
          <cell r="CJ102">
            <v>0</v>
          </cell>
        </row>
        <row r="103">
          <cell r="A103">
            <v>97</v>
          </cell>
          <cell r="B103" t="str">
            <v>Tân Trung</v>
          </cell>
          <cell r="C103" t="str">
            <v>DSLAM</v>
          </cell>
          <cell r="D103">
            <v>7300</v>
          </cell>
          <cell r="E103" t="str">
            <v>An Nhơn Tây</v>
          </cell>
          <cell r="F103">
            <v>432</v>
          </cell>
          <cell r="G103">
            <v>0</v>
          </cell>
          <cell r="H103">
            <v>432</v>
          </cell>
          <cell r="I103">
            <v>0</v>
          </cell>
          <cell r="K103" t="str">
            <v>22 Mbps</v>
          </cell>
          <cell r="L103" t="str">
            <v>0 Mbps</v>
          </cell>
          <cell r="M103" t="str">
            <v>MR/LM</v>
          </cell>
          <cell r="N103">
            <v>480</v>
          </cell>
          <cell r="O103">
            <v>24</v>
          </cell>
          <cell r="Q103">
            <v>371</v>
          </cell>
          <cell r="R103">
            <v>19</v>
          </cell>
          <cell r="T103">
            <v>72</v>
          </cell>
          <cell r="U103">
            <v>0</v>
          </cell>
          <cell r="V103">
            <v>120</v>
          </cell>
          <cell r="W103">
            <v>0</v>
          </cell>
          <cell r="X103">
            <v>120</v>
          </cell>
          <cell r="Y103">
            <v>0</v>
          </cell>
          <cell r="Z103">
            <v>192</v>
          </cell>
          <cell r="AA103">
            <v>0</v>
          </cell>
          <cell r="AB103">
            <v>0</v>
          </cell>
          <cell r="AC103">
            <v>0</v>
          </cell>
          <cell r="AD103" t="str">
            <v>1 STM-1</v>
          </cell>
          <cell r="AE103"/>
          <cell r="AF103">
            <v>76.8</v>
          </cell>
          <cell r="AG103" t="str">
            <v>No</v>
          </cell>
          <cell r="AH103">
            <v>312</v>
          </cell>
          <cell r="AI103">
            <v>0</v>
          </cell>
          <cell r="AJ103">
            <v>312</v>
          </cell>
          <cell r="AK103">
            <v>0</v>
          </cell>
          <cell r="AL103" t="str">
            <v>1 STM-1</v>
          </cell>
          <cell r="AM103"/>
          <cell r="AN103" t="str">
            <v>No</v>
          </cell>
          <cell r="AO103">
            <v>155000</v>
          </cell>
          <cell r="AP103">
            <v>0</v>
          </cell>
          <cell r="AQ103">
            <v>109254.39999999999</v>
          </cell>
          <cell r="AR103">
            <v>0</v>
          </cell>
          <cell r="AS103">
            <v>0</v>
          </cell>
          <cell r="AT103">
            <v>1422</v>
          </cell>
          <cell r="AU103">
            <v>0</v>
          </cell>
          <cell r="AV103">
            <v>0</v>
          </cell>
          <cell r="AW103">
            <v>0</v>
          </cell>
          <cell r="AX103">
            <v>1422</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312</v>
          </cell>
          <cell r="BS103">
            <v>0</v>
          </cell>
          <cell r="BT103">
            <v>312</v>
          </cell>
          <cell r="BU103">
            <v>2.5530243519245877E-3</v>
          </cell>
          <cell r="BV103">
            <v>96</v>
          </cell>
          <cell r="BW103">
            <v>0</v>
          </cell>
          <cell r="BX103">
            <v>0</v>
          </cell>
          <cell r="BY103">
            <v>0</v>
          </cell>
          <cell r="BZ103">
            <v>0</v>
          </cell>
          <cell r="CA103">
            <v>0</v>
          </cell>
          <cell r="CB103">
            <v>312</v>
          </cell>
          <cell r="CC103">
            <v>0</v>
          </cell>
          <cell r="CD103">
            <v>312</v>
          </cell>
          <cell r="CE103">
            <v>0</v>
          </cell>
          <cell r="CF103">
            <v>0</v>
          </cell>
          <cell r="CG103">
            <v>14745.599999999999</v>
          </cell>
          <cell r="CH103">
            <v>9.5132903225806448E-2</v>
          </cell>
          <cell r="CI103">
            <v>0</v>
          </cell>
          <cell r="CJ103">
            <v>0</v>
          </cell>
        </row>
        <row r="104">
          <cell r="A104">
            <v>98</v>
          </cell>
          <cell r="B104" t="str">
            <v>Trung Lập Thượng</v>
          </cell>
          <cell r="C104" t="str">
            <v>DSLAM</v>
          </cell>
          <cell r="D104">
            <v>7300</v>
          </cell>
          <cell r="E104" t="str">
            <v>An Nhơn Tây</v>
          </cell>
          <cell r="F104">
            <v>504</v>
          </cell>
          <cell r="G104">
            <v>48</v>
          </cell>
          <cell r="H104">
            <v>528</v>
          </cell>
          <cell r="I104">
            <v>48</v>
          </cell>
          <cell r="K104" t="str">
            <v>32 Mbps</v>
          </cell>
          <cell r="L104" t="str">
            <v>0 Mbps</v>
          </cell>
          <cell r="M104" t="str">
            <v>MR/LM</v>
          </cell>
          <cell r="N104">
            <v>504</v>
          </cell>
          <cell r="O104">
            <v>48</v>
          </cell>
          <cell r="Q104">
            <v>387</v>
          </cell>
          <cell r="R104">
            <v>20</v>
          </cell>
          <cell r="T104">
            <v>0</v>
          </cell>
          <cell r="U104">
            <v>0</v>
          </cell>
          <cell r="V104">
            <v>96</v>
          </cell>
          <cell r="W104">
            <v>0</v>
          </cell>
          <cell r="X104">
            <v>96</v>
          </cell>
          <cell r="Y104">
            <v>0</v>
          </cell>
          <cell r="Z104">
            <v>96</v>
          </cell>
          <cell r="AA104">
            <v>0</v>
          </cell>
          <cell r="AB104">
            <v>0</v>
          </cell>
          <cell r="AC104">
            <v>0</v>
          </cell>
          <cell r="AD104" t="str">
            <v>4 E1</v>
          </cell>
          <cell r="AE104"/>
          <cell r="AF104">
            <v>76.8</v>
          </cell>
          <cell r="AG104" t="str">
            <v>No</v>
          </cell>
          <cell r="AH104">
            <v>432</v>
          </cell>
          <cell r="AI104">
            <v>48</v>
          </cell>
          <cell r="AJ104">
            <v>480</v>
          </cell>
          <cell r="AK104">
            <v>0</v>
          </cell>
          <cell r="AL104" t="str">
            <v>4 E1</v>
          </cell>
          <cell r="AM104"/>
          <cell r="AN104" t="str">
            <v>No</v>
          </cell>
          <cell r="AO104">
            <v>8000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432</v>
          </cell>
          <cell r="BS104">
            <v>48</v>
          </cell>
          <cell r="BT104">
            <v>480</v>
          </cell>
          <cell r="BU104">
            <v>3.927729772191673E-3</v>
          </cell>
          <cell r="BV104">
            <v>144</v>
          </cell>
          <cell r="BW104">
            <v>0</v>
          </cell>
          <cell r="BX104">
            <v>0</v>
          </cell>
          <cell r="BY104">
            <v>0</v>
          </cell>
          <cell r="BZ104">
            <v>0</v>
          </cell>
          <cell r="CA104">
            <v>0</v>
          </cell>
          <cell r="CB104">
            <v>432</v>
          </cell>
          <cell r="CC104">
            <v>48</v>
          </cell>
          <cell r="CD104">
            <v>480</v>
          </cell>
          <cell r="CE104">
            <v>0</v>
          </cell>
          <cell r="CF104">
            <v>0</v>
          </cell>
          <cell r="CG104">
            <v>7372.7999999999993</v>
          </cell>
          <cell r="CH104">
            <v>0.92159999999999986</v>
          </cell>
          <cell r="CI104">
            <v>0</v>
          </cell>
          <cell r="CJ104">
            <v>0</v>
          </cell>
        </row>
        <row r="105">
          <cell r="A105">
            <v>99</v>
          </cell>
          <cell r="B105" t="str">
            <v>Hùng Vương</v>
          </cell>
          <cell r="C105" t="str">
            <v>HUB</v>
          </cell>
          <cell r="D105">
            <v>7301</v>
          </cell>
          <cell r="E105" t="str">
            <v>Bà Hạt</v>
          </cell>
          <cell r="F105">
            <v>3216</v>
          </cell>
          <cell r="G105">
            <v>168</v>
          </cell>
          <cell r="H105">
            <v>3216</v>
          </cell>
          <cell r="I105">
            <v>168</v>
          </cell>
          <cell r="K105" t="str">
            <v>490 Mbps</v>
          </cell>
          <cell r="L105" t="str">
            <v>197 Mbps</v>
          </cell>
          <cell r="M105" t="str">
            <v>MR/LM</v>
          </cell>
          <cell r="N105">
            <v>4584</v>
          </cell>
          <cell r="O105">
            <v>240</v>
          </cell>
          <cell r="Q105">
            <v>3652</v>
          </cell>
          <cell r="R105">
            <v>192</v>
          </cell>
          <cell r="T105">
            <v>1440</v>
          </cell>
          <cell r="U105">
            <v>3696</v>
          </cell>
          <cell r="V105">
            <v>936</v>
          </cell>
          <cell r="W105">
            <v>0</v>
          </cell>
          <cell r="X105">
            <v>936</v>
          </cell>
          <cell r="Y105">
            <v>2808</v>
          </cell>
          <cell r="Z105">
            <v>2376</v>
          </cell>
          <cell r="AA105">
            <v>6504</v>
          </cell>
          <cell r="AB105">
            <v>6504</v>
          </cell>
          <cell r="AC105">
            <v>0</v>
          </cell>
          <cell r="AD105" t="str">
            <v>1 STM-4</v>
          </cell>
          <cell r="AE105"/>
          <cell r="AF105">
            <v>76.8</v>
          </cell>
          <cell r="AG105" t="str">
            <v>No</v>
          </cell>
          <cell r="AH105">
            <v>2280</v>
          </cell>
          <cell r="AI105">
            <v>168</v>
          </cell>
          <cell r="AJ105">
            <v>2448</v>
          </cell>
          <cell r="AK105">
            <v>7152</v>
          </cell>
          <cell r="AL105" t="str">
            <v>1 STM-4</v>
          </cell>
          <cell r="AM105"/>
          <cell r="AN105" t="str">
            <v>No</v>
          </cell>
          <cell r="AO105">
            <v>622000</v>
          </cell>
          <cell r="AP105">
            <v>0</v>
          </cell>
          <cell r="AQ105">
            <v>0</v>
          </cell>
          <cell r="AR105">
            <v>0</v>
          </cell>
          <cell r="AS105">
            <v>13</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312</v>
          </cell>
          <cell r="BH105">
            <v>0</v>
          </cell>
          <cell r="BI105">
            <v>0</v>
          </cell>
          <cell r="BJ105">
            <v>0</v>
          </cell>
          <cell r="BK105">
            <v>624</v>
          </cell>
          <cell r="BL105">
            <v>0</v>
          </cell>
          <cell r="BM105">
            <v>0</v>
          </cell>
          <cell r="BN105">
            <v>0</v>
          </cell>
          <cell r="BO105">
            <v>0</v>
          </cell>
          <cell r="BP105">
            <v>0</v>
          </cell>
          <cell r="BQ105">
            <v>0</v>
          </cell>
          <cell r="BR105">
            <v>2280</v>
          </cell>
          <cell r="BS105">
            <v>168</v>
          </cell>
          <cell r="BT105">
            <v>2448</v>
          </cell>
          <cell r="BU105">
            <v>2.0031421838177535E-2</v>
          </cell>
          <cell r="BV105">
            <v>624</v>
          </cell>
          <cell r="BW105">
            <v>624</v>
          </cell>
          <cell r="BX105">
            <v>0</v>
          </cell>
          <cell r="BY105">
            <v>624</v>
          </cell>
          <cell r="BZ105">
            <v>1872</v>
          </cell>
          <cell r="CA105">
            <v>0</v>
          </cell>
          <cell r="CB105">
            <v>1656</v>
          </cell>
          <cell r="CC105">
            <v>168</v>
          </cell>
          <cell r="CD105">
            <v>1824</v>
          </cell>
          <cell r="CE105">
            <v>5280</v>
          </cell>
          <cell r="CF105">
            <v>0</v>
          </cell>
          <cell r="CG105">
            <v>499507.19999999995</v>
          </cell>
          <cell r="CH105">
            <v>0.80306623794212206</v>
          </cell>
          <cell r="CI105">
            <v>0</v>
          </cell>
          <cell r="CJ105">
            <v>13</v>
          </cell>
        </row>
        <row r="106">
          <cell r="A106">
            <v>100</v>
          </cell>
          <cell r="B106" t="str">
            <v>Bà Hạt</v>
          </cell>
          <cell r="C106" t="str">
            <v>DSLAM</v>
          </cell>
          <cell r="D106">
            <v>7300</v>
          </cell>
          <cell r="E106" t="str">
            <v>Bà Hạt</v>
          </cell>
          <cell r="F106">
            <v>960</v>
          </cell>
          <cell r="G106">
            <v>48</v>
          </cell>
          <cell r="H106">
            <v>960</v>
          </cell>
          <cell r="I106">
            <v>48</v>
          </cell>
          <cell r="K106" t="str">
            <v>0 Mbps</v>
          </cell>
          <cell r="L106" t="str">
            <v>0 Mbps</v>
          </cell>
          <cell r="M106" t="str">
            <v>MR/LM</v>
          </cell>
          <cell r="N106">
            <v>1272</v>
          </cell>
          <cell r="O106">
            <v>72</v>
          </cell>
          <cell r="Q106">
            <v>1004</v>
          </cell>
          <cell r="R106">
            <v>52</v>
          </cell>
          <cell r="T106">
            <v>336</v>
          </cell>
          <cell r="U106">
            <v>0</v>
          </cell>
          <cell r="V106">
            <v>288</v>
          </cell>
          <cell r="W106">
            <v>0</v>
          </cell>
          <cell r="X106">
            <v>288</v>
          </cell>
          <cell r="Y106">
            <v>0</v>
          </cell>
          <cell r="Z106">
            <v>624</v>
          </cell>
          <cell r="AA106">
            <v>0</v>
          </cell>
          <cell r="AB106">
            <v>0</v>
          </cell>
          <cell r="AC106">
            <v>0</v>
          </cell>
          <cell r="AD106" t="str">
            <v>1 STM-1</v>
          </cell>
          <cell r="AE106"/>
          <cell r="AF106">
            <v>76.8</v>
          </cell>
          <cell r="AG106" t="str">
            <v>No</v>
          </cell>
          <cell r="AH106">
            <v>672</v>
          </cell>
          <cell r="AI106">
            <v>48</v>
          </cell>
          <cell r="AJ106">
            <v>720</v>
          </cell>
          <cell r="AK106">
            <v>0</v>
          </cell>
          <cell r="AL106" t="str">
            <v>1 STM-1</v>
          </cell>
          <cell r="AM106"/>
          <cell r="AN106" t="str">
            <v>No</v>
          </cell>
          <cell r="AO106">
            <v>155000</v>
          </cell>
          <cell r="AP106">
            <v>0</v>
          </cell>
          <cell r="AQ106">
            <v>76076.800000000003</v>
          </cell>
          <cell r="AR106">
            <v>0</v>
          </cell>
          <cell r="AS106">
            <v>0</v>
          </cell>
          <cell r="AT106">
            <v>990</v>
          </cell>
          <cell r="AU106">
            <v>0</v>
          </cell>
          <cell r="AV106">
            <v>0</v>
          </cell>
          <cell r="AW106">
            <v>0</v>
          </cell>
          <cell r="AX106">
            <v>990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672</v>
          </cell>
          <cell r="BS106">
            <v>48</v>
          </cell>
          <cell r="BT106">
            <v>720</v>
          </cell>
          <cell r="BU106">
            <v>5.8915946582875096E-3</v>
          </cell>
          <cell r="BV106">
            <v>192</v>
          </cell>
          <cell r="BW106">
            <v>240</v>
          </cell>
          <cell r="BX106">
            <v>0</v>
          </cell>
          <cell r="BY106">
            <v>240</v>
          </cell>
          <cell r="BZ106">
            <v>0</v>
          </cell>
          <cell r="CA106">
            <v>0</v>
          </cell>
          <cell r="CB106">
            <v>432</v>
          </cell>
          <cell r="CC106">
            <v>48</v>
          </cell>
          <cell r="CD106">
            <v>480</v>
          </cell>
          <cell r="CE106">
            <v>0</v>
          </cell>
          <cell r="CF106">
            <v>0</v>
          </cell>
          <cell r="CG106">
            <v>47923.199999999997</v>
          </cell>
          <cell r="CH106">
            <v>0.30918193548387096</v>
          </cell>
          <cell r="CI106">
            <v>0</v>
          </cell>
          <cell r="CJ106">
            <v>0</v>
          </cell>
        </row>
        <row r="107">
          <cell r="A107">
            <v>101</v>
          </cell>
          <cell r="B107" t="str">
            <v>Cống Quỳnh</v>
          </cell>
          <cell r="C107" t="str">
            <v>DSLAM</v>
          </cell>
          <cell r="D107">
            <v>7300</v>
          </cell>
          <cell r="E107" t="str">
            <v>Bà Hạt</v>
          </cell>
          <cell r="F107">
            <v>2520</v>
          </cell>
          <cell r="G107">
            <v>144</v>
          </cell>
          <cell r="H107">
            <v>2544</v>
          </cell>
          <cell r="I107">
            <v>144</v>
          </cell>
          <cell r="K107" t="str">
            <v>95 Mbps</v>
          </cell>
          <cell r="L107" t="str">
            <v>0 Mbps</v>
          </cell>
          <cell r="M107" t="str">
            <v>MR/LM</v>
          </cell>
          <cell r="N107">
            <v>3480</v>
          </cell>
          <cell r="O107">
            <v>192</v>
          </cell>
          <cell r="Q107">
            <v>2766</v>
          </cell>
          <cell r="R107">
            <v>145</v>
          </cell>
          <cell r="T107">
            <v>1008</v>
          </cell>
          <cell r="U107">
            <v>0</v>
          </cell>
          <cell r="V107">
            <v>768</v>
          </cell>
          <cell r="W107">
            <v>0</v>
          </cell>
          <cell r="X107">
            <v>768</v>
          </cell>
          <cell r="Y107">
            <v>0</v>
          </cell>
          <cell r="Z107">
            <v>1776</v>
          </cell>
          <cell r="AA107">
            <v>0</v>
          </cell>
          <cell r="AB107">
            <v>0</v>
          </cell>
          <cell r="AC107">
            <v>0</v>
          </cell>
          <cell r="AD107" t="str">
            <v>1 STM-1</v>
          </cell>
          <cell r="AE107"/>
          <cell r="AF107">
            <v>76.8</v>
          </cell>
          <cell r="AG107" t="str">
            <v>No</v>
          </cell>
          <cell r="AH107">
            <v>1776</v>
          </cell>
          <cell r="AI107">
            <v>144</v>
          </cell>
          <cell r="AJ107">
            <v>1920</v>
          </cell>
          <cell r="AK107">
            <v>0</v>
          </cell>
          <cell r="AL107" t="str">
            <v>1 STM-1</v>
          </cell>
          <cell r="AM107"/>
          <cell r="AN107" t="str">
            <v>No</v>
          </cell>
          <cell r="AO107">
            <v>155000</v>
          </cell>
          <cell r="AP107">
            <v>0</v>
          </cell>
          <cell r="AQ107">
            <v>0</v>
          </cell>
          <cell r="AR107">
            <v>0</v>
          </cell>
          <cell r="AS107">
            <v>30</v>
          </cell>
          <cell r="AT107">
            <v>0</v>
          </cell>
          <cell r="AU107">
            <v>720</v>
          </cell>
          <cell r="AV107">
            <v>0</v>
          </cell>
          <cell r="AW107">
            <v>0</v>
          </cell>
          <cell r="AX107">
            <v>0</v>
          </cell>
          <cell r="AY107">
            <v>1440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1776</v>
          </cell>
          <cell r="BS107">
            <v>144</v>
          </cell>
          <cell r="BT107">
            <v>1920</v>
          </cell>
          <cell r="BU107">
            <v>1.5710919088766692E-2</v>
          </cell>
          <cell r="BV107">
            <v>480</v>
          </cell>
          <cell r="BW107">
            <v>480</v>
          </cell>
          <cell r="BX107">
            <v>0</v>
          </cell>
          <cell r="BY107">
            <v>480</v>
          </cell>
          <cell r="BZ107">
            <v>0</v>
          </cell>
          <cell r="CA107">
            <v>0</v>
          </cell>
          <cell r="CB107">
            <v>1296</v>
          </cell>
          <cell r="CC107">
            <v>144</v>
          </cell>
          <cell r="CD107">
            <v>1440</v>
          </cell>
          <cell r="CE107">
            <v>0</v>
          </cell>
          <cell r="CF107">
            <v>0</v>
          </cell>
          <cell r="CG107">
            <v>136396.79999999999</v>
          </cell>
          <cell r="CH107">
            <v>0.87997935483870959</v>
          </cell>
          <cell r="CI107">
            <v>0</v>
          </cell>
          <cell r="CJ107">
            <v>30</v>
          </cell>
        </row>
        <row r="108">
          <cell r="A108">
            <v>102</v>
          </cell>
          <cell r="B108" t="str">
            <v>Cư Xá Đô Thành</v>
          </cell>
          <cell r="C108" t="str">
            <v>DSLAM</v>
          </cell>
          <cell r="D108">
            <v>7300</v>
          </cell>
          <cell r="E108" t="str">
            <v>Bà Hạt</v>
          </cell>
          <cell r="F108">
            <v>2712</v>
          </cell>
          <cell r="G108">
            <v>144</v>
          </cell>
          <cell r="H108">
            <v>2736</v>
          </cell>
          <cell r="I108">
            <v>144</v>
          </cell>
          <cell r="K108" t="str">
            <v>102 Mbps</v>
          </cell>
          <cell r="L108" t="str">
            <v>0 Mbps</v>
          </cell>
          <cell r="M108" t="str">
            <v>MR/LM</v>
          </cell>
          <cell r="N108">
            <v>3576</v>
          </cell>
          <cell r="O108">
            <v>192</v>
          </cell>
          <cell r="Q108">
            <v>2856</v>
          </cell>
          <cell r="R108">
            <v>150</v>
          </cell>
          <cell r="T108">
            <v>912</v>
          </cell>
          <cell r="U108">
            <v>0</v>
          </cell>
          <cell r="V108">
            <v>816</v>
          </cell>
          <cell r="W108">
            <v>0</v>
          </cell>
          <cell r="X108">
            <v>816</v>
          </cell>
          <cell r="Y108">
            <v>0</v>
          </cell>
          <cell r="Z108">
            <v>1728</v>
          </cell>
          <cell r="AA108">
            <v>0</v>
          </cell>
          <cell r="AB108">
            <v>0</v>
          </cell>
          <cell r="AC108">
            <v>0</v>
          </cell>
          <cell r="AD108" t="str">
            <v>1 STM-1</v>
          </cell>
          <cell r="AE108"/>
          <cell r="AF108">
            <v>76.8</v>
          </cell>
          <cell r="AG108" t="str">
            <v>No</v>
          </cell>
          <cell r="AH108">
            <v>1920</v>
          </cell>
          <cell r="AI108">
            <v>144</v>
          </cell>
          <cell r="AJ108">
            <v>2064</v>
          </cell>
          <cell r="AK108">
            <v>0</v>
          </cell>
          <cell r="AL108" t="str">
            <v>1 STM-1</v>
          </cell>
          <cell r="AM108"/>
          <cell r="AN108" t="str">
            <v>No</v>
          </cell>
          <cell r="AO108">
            <v>155000</v>
          </cell>
          <cell r="AP108">
            <v>0</v>
          </cell>
          <cell r="AQ108">
            <v>0</v>
          </cell>
          <cell r="AR108">
            <v>0</v>
          </cell>
          <cell r="AS108">
            <v>23</v>
          </cell>
          <cell r="AT108">
            <v>0</v>
          </cell>
          <cell r="AU108">
            <v>552</v>
          </cell>
          <cell r="AV108">
            <v>0</v>
          </cell>
          <cell r="AW108">
            <v>0</v>
          </cell>
          <cell r="AX108">
            <v>0</v>
          </cell>
          <cell r="AY108">
            <v>1104</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1920</v>
          </cell>
          <cell r="BS108">
            <v>144</v>
          </cell>
          <cell r="BT108">
            <v>2064</v>
          </cell>
          <cell r="BU108">
            <v>1.6889238020424194E-2</v>
          </cell>
          <cell r="BV108">
            <v>528</v>
          </cell>
          <cell r="BW108">
            <v>528</v>
          </cell>
          <cell r="BX108">
            <v>0</v>
          </cell>
          <cell r="BY108">
            <v>528</v>
          </cell>
          <cell r="BZ108">
            <v>0</v>
          </cell>
          <cell r="CA108">
            <v>0</v>
          </cell>
          <cell r="CB108">
            <v>1392</v>
          </cell>
          <cell r="CC108">
            <v>144</v>
          </cell>
          <cell r="CD108">
            <v>1536</v>
          </cell>
          <cell r="CE108">
            <v>0</v>
          </cell>
          <cell r="CF108">
            <v>0</v>
          </cell>
          <cell r="CG108">
            <v>132710.39999999999</v>
          </cell>
          <cell r="CH108">
            <v>0.85619612903225806</v>
          </cell>
          <cell r="CI108">
            <v>0</v>
          </cell>
          <cell r="CJ108">
            <v>23</v>
          </cell>
        </row>
        <row r="109">
          <cell r="A109">
            <v>103</v>
          </cell>
          <cell r="B109" t="str">
            <v>Lê Quang Định</v>
          </cell>
          <cell r="C109" t="str">
            <v>HUB</v>
          </cell>
          <cell r="D109">
            <v>7301</v>
          </cell>
          <cell r="E109" t="str">
            <v>An Hội</v>
          </cell>
          <cell r="F109">
            <v>3120</v>
          </cell>
          <cell r="G109">
            <v>168</v>
          </cell>
          <cell r="H109">
            <v>3120</v>
          </cell>
          <cell r="I109">
            <v>168</v>
          </cell>
          <cell r="K109" t="str">
            <v>443 Mbps</v>
          </cell>
          <cell r="L109" t="str">
            <v>0 Mbps</v>
          </cell>
          <cell r="M109" t="str">
            <v>MR/LM</v>
          </cell>
          <cell r="N109">
            <v>3936</v>
          </cell>
          <cell r="O109">
            <v>216</v>
          </cell>
          <cell r="Q109">
            <v>3138</v>
          </cell>
          <cell r="R109">
            <v>165</v>
          </cell>
          <cell r="T109">
            <v>864</v>
          </cell>
          <cell r="U109">
            <v>2232</v>
          </cell>
          <cell r="V109">
            <v>912</v>
          </cell>
          <cell r="W109">
            <v>0</v>
          </cell>
          <cell r="X109">
            <v>912</v>
          </cell>
          <cell r="Y109">
            <v>2592</v>
          </cell>
          <cell r="Z109">
            <v>1776</v>
          </cell>
          <cell r="AA109">
            <v>4824</v>
          </cell>
          <cell r="AB109">
            <v>4824</v>
          </cell>
          <cell r="AC109">
            <v>0</v>
          </cell>
          <cell r="AD109" t="str">
            <v>1 STM-4</v>
          </cell>
          <cell r="AE109"/>
          <cell r="AF109">
            <v>76.8</v>
          </cell>
          <cell r="AG109" t="str">
            <v>No</v>
          </cell>
          <cell r="AH109">
            <v>2208</v>
          </cell>
          <cell r="AI109">
            <v>168</v>
          </cell>
          <cell r="AJ109">
            <v>2376</v>
          </cell>
          <cell r="AK109">
            <v>6504</v>
          </cell>
          <cell r="AL109" t="str">
            <v>1 STM-4</v>
          </cell>
          <cell r="AM109"/>
          <cell r="AN109" t="str">
            <v>No</v>
          </cell>
          <cell r="AO109">
            <v>622000</v>
          </cell>
          <cell r="AP109">
            <v>0</v>
          </cell>
          <cell r="AQ109">
            <v>64916.799999999988</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845.27083333333326</v>
          </cell>
          <cell r="BG109">
            <v>0</v>
          </cell>
          <cell r="BH109">
            <v>0</v>
          </cell>
          <cell r="BI109">
            <v>0</v>
          </cell>
          <cell r="BJ109">
            <v>845.27083333333326</v>
          </cell>
          <cell r="BK109">
            <v>0</v>
          </cell>
          <cell r="BL109">
            <v>0</v>
          </cell>
          <cell r="BM109">
            <v>0</v>
          </cell>
          <cell r="BN109">
            <v>0</v>
          </cell>
          <cell r="BO109">
            <v>0</v>
          </cell>
          <cell r="BP109">
            <v>0</v>
          </cell>
          <cell r="BQ109">
            <v>0</v>
          </cell>
          <cell r="BR109">
            <v>2208</v>
          </cell>
          <cell r="BS109">
            <v>168</v>
          </cell>
          <cell r="BT109">
            <v>2376</v>
          </cell>
          <cell r="BU109">
            <v>1.9442262372348782E-2</v>
          </cell>
          <cell r="BV109">
            <v>624</v>
          </cell>
          <cell r="BW109">
            <v>624</v>
          </cell>
          <cell r="BX109">
            <v>0</v>
          </cell>
          <cell r="BY109">
            <v>624</v>
          </cell>
          <cell r="BZ109">
            <v>1872</v>
          </cell>
          <cell r="CA109">
            <v>0</v>
          </cell>
          <cell r="CB109">
            <v>1584</v>
          </cell>
          <cell r="CC109">
            <v>168</v>
          </cell>
          <cell r="CD109">
            <v>1752</v>
          </cell>
          <cell r="CE109">
            <v>4632</v>
          </cell>
          <cell r="CF109">
            <v>0</v>
          </cell>
          <cell r="CG109">
            <v>370483.20000000001</v>
          </cell>
          <cell r="CH109">
            <v>0.59563215434083605</v>
          </cell>
          <cell r="CI109">
            <v>0</v>
          </cell>
          <cell r="CJ109">
            <v>0</v>
          </cell>
        </row>
        <row r="110">
          <cell r="A110">
            <v>104</v>
          </cell>
          <cell r="B110" t="str">
            <v>An Hội</v>
          </cell>
          <cell r="C110" t="str">
            <v>DSLAM</v>
          </cell>
          <cell r="D110">
            <v>7300</v>
          </cell>
          <cell r="E110" t="str">
            <v>An Hội</v>
          </cell>
          <cell r="F110">
            <v>792</v>
          </cell>
          <cell r="G110">
            <v>48</v>
          </cell>
          <cell r="H110">
            <v>816</v>
          </cell>
          <cell r="I110">
            <v>48</v>
          </cell>
          <cell r="K110" t="str">
            <v>0 Mbps</v>
          </cell>
          <cell r="L110" t="str">
            <v>0 Mbps</v>
          </cell>
          <cell r="M110" t="str">
            <v>MR/LM</v>
          </cell>
          <cell r="N110">
            <v>960</v>
          </cell>
          <cell r="O110">
            <v>72</v>
          </cell>
          <cell r="Q110">
            <v>760</v>
          </cell>
          <cell r="R110">
            <v>39</v>
          </cell>
          <cell r="T110">
            <v>192</v>
          </cell>
          <cell r="U110">
            <v>0</v>
          </cell>
          <cell r="V110">
            <v>264</v>
          </cell>
          <cell r="W110">
            <v>0</v>
          </cell>
          <cell r="X110">
            <v>264</v>
          </cell>
          <cell r="Y110">
            <v>0</v>
          </cell>
          <cell r="Z110">
            <v>456</v>
          </cell>
          <cell r="AA110">
            <v>0</v>
          </cell>
          <cell r="AB110">
            <v>0</v>
          </cell>
          <cell r="AC110">
            <v>0</v>
          </cell>
          <cell r="AD110" t="str">
            <v>1 STM-1</v>
          </cell>
          <cell r="AE110"/>
          <cell r="AF110">
            <v>76.8</v>
          </cell>
          <cell r="AG110" t="str">
            <v>No</v>
          </cell>
          <cell r="AH110">
            <v>552</v>
          </cell>
          <cell r="AI110">
            <v>48</v>
          </cell>
          <cell r="AJ110">
            <v>600</v>
          </cell>
          <cell r="AK110">
            <v>0</v>
          </cell>
          <cell r="AL110" t="str">
            <v>1 STM-1</v>
          </cell>
          <cell r="AM110"/>
          <cell r="AN110" t="str">
            <v>No</v>
          </cell>
          <cell r="AO110">
            <v>155000</v>
          </cell>
          <cell r="AP110">
            <v>0</v>
          </cell>
          <cell r="AQ110">
            <v>88979.200000000012</v>
          </cell>
          <cell r="AR110">
            <v>0</v>
          </cell>
          <cell r="AS110">
            <v>0</v>
          </cell>
          <cell r="AT110">
            <v>1158</v>
          </cell>
          <cell r="AU110">
            <v>0</v>
          </cell>
          <cell r="AV110">
            <v>0</v>
          </cell>
          <cell r="AW110">
            <v>0</v>
          </cell>
          <cell r="AX110">
            <v>1158</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552</v>
          </cell>
          <cell r="BS110">
            <v>48</v>
          </cell>
          <cell r="BT110">
            <v>600</v>
          </cell>
          <cell r="BU110">
            <v>4.9096622152395913E-3</v>
          </cell>
          <cell r="BV110">
            <v>192</v>
          </cell>
          <cell r="BW110">
            <v>240</v>
          </cell>
          <cell r="BX110">
            <v>0</v>
          </cell>
          <cell r="BY110">
            <v>240</v>
          </cell>
          <cell r="BZ110">
            <v>0</v>
          </cell>
          <cell r="CA110">
            <v>0</v>
          </cell>
          <cell r="CB110">
            <v>312</v>
          </cell>
          <cell r="CC110">
            <v>48</v>
          </cell>
          <cell r="CD110">
            <v>360</v>
          </cell>
          <cell r="CE110">
            <v>0</v>
          </cell>
          <cell r="CF110">
            <v>0</v>
          </cell>
          <cell r="CG110">
            <v>35020.799999999996</v>
          </cell>
          <cell r="CH110">
            <v>0.22594064516129028</v>
          </cell>
          <cell r="CI110">
            <v>0</v>
          </cell>
          <cell r="CJ110">
            <v>0</v>
          </cell>
        </row>
        <row r="111">
          <cell r="A111">
            <v>105</v>
          </cell>
          <cell r="B111" t="str">
            <v>An Nhơn</v>
          </cell>
          <cell r="C111" t="str">
            <v>DSLAM</v>
          </cell>
          <cell r="D111">
            <v>7300</v>
          </cell>
          <cell r="E111" t="str">
            <v>An Hội</v>
          </cell>
          <cell r="F111">
            <v>1224</v>
          </cell>
          <cell r="G111">
            <v>72</v>
          </cell>
          <cell r="H111">
            <v>1248</v>
          </cell>
          <cell r="I111">
            <v>72</v>
          </cell>
          <cell r="K111" t="str">
            <v>0 Mbps</v>
          </cell>
          <cell r="L111" t="str">
            <v>0 Mbps</v>
          </cell>
          <cell r="M111" t="str">
            <v>MR/LM</v>
          </cell>
          <cell r="N111">
            <v>1512</v>
          </cell>
          <cell r="O111">
            <v>96</v>
          </cell>
          <cell r="Q111">
            <v>1197</v>
          </cell>
          <cell r="R111">
            <v>62</v>
          </cell>
          <cell r="T111">
            <v>312</v>
          </cell>
          <cell r="U111">
            <v>0</v>
          </cell>
          <cell r="V111">
            <v>384</v>
          </cell>
          <cell r="W111">
            <v>0</v>
          </cell>
          <cell r="X111">
            <v>384</v>
          </cell>
          <cell r="Y111">
            <v>0</v>
          </cell>
          <cell r="Z111">
            <v>696</v>
          </cell>
          <cell r="AA111">
            <v>0</v>
          </cell>
          <cell r="AB111">
            <v>0</v>
          </cell>
          <cell r="AC111">
            <v>0</v>
          </cell>
          <cell r="AD111" t="str">
            <v>1 STM-1</v>
          </cell>
          <cell r="AE111"/>
          <cell r="AF111">
            <v>76.8</v>
          </cell>
          <cell r="AG111" t="str">
            <v>No</v>
          </cell>
          <cell r="AH111">
            <v>864</v>
          </cell>
          <cell r="AI111">
            <v>72</v>
          </cell>
          <cell r="AJ111">
            <v>936</v>
          </cell>
          <cell r="AK111">
            <v>0</v>
          </cell>
          <cell r="AL111" t="str">
            <v>1 STM-1</v>
          </cell>
          <cell r="AM111"/>
          <cell r="AN111" t="str">
            <v>No</v>
          </cell>
          <cell r="AO111">
            <v>155000</v>
          </cell>
          <cell r="AP111">
            <v>0</v>
          </cell>
          <cell r="AQ111">
            <v>70547.200000000012</v>
          </cell>
          <cell r="AR111">
            <v>0</v>
          </cell>
          <cell r="AS111">
            <v>0</v>
          </cell>
          <cell r="AT111">
            <v>918</v>
          </cell>
          <cell r="AU111">
            <v>0</v>
          </cell>
          <cell r="AV111">
            <v>0</v>
          </cell>
          <cell r="AW111">
            <v>0</v>
          </cell>
          <cell r="AX111">
            <v>918</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864</v>
          </cell>
          <cell r="BS111">
            <v>72</v>
          </cell>
          <cell r="BT111">
            <v>936</v>
          </cell>
          <cell r="BU111">
            <v>7.659073055773763E-3</v>
          </cell>
          <cell r="BV111">
            <v>240</v>
          </cell>
          <cell r="BW111">
            <v>240</v>
          </cell>
          <cell r="BX111">
            <v>0</v>
          </cell>
          <cell r="BY111">
            <v>240</v>
          </cell>
          <cell r="BZ111">
            <v>0</v>
          </cell>
          <cell r="CA111">
            <v>0</v>
          </cell>
          <cell r="CB111">
            <v>624</v>
          </cell>
          <cell r="CC111">
            <v>72</v>
          </cell>
          <cell r="CD111">
            <v>696</v>
          </cell>
          <cell r="CE111">
            <v>0</v>
          </cell>
          <cell r="CF111">
            <v>0</v>
          </cell>
          <cell r="CG111">
            <v>53452.799999999996</v>
          </cell>
          <cell r="CH111">
            <v>0.34485677419354838</v>
          </cell>
          <cell r="CI111">
            <v>0</v>
          </cell>
          <cell r="CJ111">
            <v>0</v>
          </cell>
        </row>
        <row r="112">
          <cell r="A112">
            <v>106</v>
          </cell>
          <cell r="B112" t="str">
            <v>Gò Vấp</v>
          </cell>
          <cell r="C112" t="str">
            <v>DSLAM</v>
          </cell>
          <cell r="D112">
            <v>7300</v>
          </cell>
          <cell r="E112" t="str">
            <v>An Hội</v>
          </cell>
          <cell r="F112">
            <v>1032</v>
          </cell>
          <cell r="G112">
            <v>48</v>
          </cell>
          <cell r="H112">
            <v>1056</v>
          </cell>
          <cell r="I112">
            <v>48</v>
          </cell>
          <cell r="K112" t="str">
            <v>0 Mbps</v>
          </cell>
          <cell r="L112" t="str">
            <v>0 Mbps</v>
          </cell>
          <cell r="M112" t="str">
            <v>MR/LM</v>
          </cell>
          <cell r="N112">
            <v>1296</v>
          </cell>
          <cell r="O112">
            <v>72</v>
          </cell>
          <cell r="Q112">
            <v>1029</v>
          </cell>
          <cell r="R112">
            <v>54</v>
          </cell>
          <cell r="T112">
            <v>288</v>
          </cell>
          <cell r="U112">
            <v>0</v>
          </cell>
          <cell r="V112">
            <v>312</v>
          </cell>
          <cell r="W112">
            <v>0</v>
          </cell>
          <cell r="X112">
            <v>312</v>
          </cell>
          <cell r="Y112">
            <v>0</v>
          </cell>
          <cell r="Z112">
            <v>600</v>
          </cell>
          <cell r="AA112">
            <v>0</v>
          </cell>
          <cell r="AB112">
            <v>0</v>
          </cell>
          <cell r="AC112">
            <v>0</v>
          </cell>
          <cell r="AD112" t="str">
            <v>1 STM-1</v>
          </cell>
          <cell r="AE112"/>
          <cell r="AF112">
            <v>76.8</v>
          </cell>
          <cell r="AG112" t="str">
            <v>No</v>
          </cell>
          <cell r="AH112">
            <v>744</v>
          </cell>
          <cell r="AI112">
            <v>48</v>
          </cell>
          <cell r="AJ112">
            <v>792</v>
          </cell>
          <cell r="AK112">
            <v>0</v>
          </cell>
          <cell r="AL112" t="str">
            <v>1 STM-1</v>
          </cell>
          <cell r="AM112"/>
          <cell r="AN112" t="str">
            <v>No</v>
          </cell>
          <cell r="AO112">
            <v>155000</v>
          </cell>
          <cell r="AP112">
            <v>0</v>
          </cell>
          <cell r="AQ112">
            <v>77920</v>
          </cell>
          <cell r="AR112">
            <v>0</v>
          </cell>
          <cell r="AS112">
            <v>0</v>
          </cell>
          <cell r="AT112">
            <v>1014</v>
          </cell>
          <cell r="AU112">
            <v>0</v>
          </cell>
          <cell r="AV112">
            <v>0</v>
          </cell>
          <cell r="AW112">
            <v>0</v>
          </cell>
          <cell r="AX112">
            <v>1014</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744</v>
          </cell>
          <cell r="BS112">
            <v>48</v>
          </cell>
          <cell r="BT112">
            <v>792</v>
          </cell>
          <cell r="BU112">
            <v>6.4807541241162607E-3</v>
          </cell>
          <cell r="BV112">
            <v>240</v>
          </cell>
          <cell r="BW112">
            <v>240</v>
          </cell>
          <cell r="BX112">
            <v>0</v>
          </cell>
          <cell r="BY112">
            <v>240</v>
          </cell>
          <cell r="BZ112">
            <v>0</v>
          </cell>
          <cell r="CA112">
            <v>0</v>
          </cell>
          <cell r="CB112">
            <v>504</v>
          </cell>
          <cell r="CC112">
            <v>48</v>
          </cell>
          <cell r="CD112">
            <v>552</v>
          </cell>
          <cell r="CE112">
            <v>0</v>
          </cell>
          <cell r="CF112">
            <v>0</v>
          </cell>
          <cell r="CG112">
            <v>46080</v>
          </cell>
          <cell r="CH112">
            <v>0.29729032258064514</v>
          </cell>
          <cell r="CI112">
            <v>0</v>
          </cell>
          <cell r="CJ112">
            <v>0</v>
          </cell>
        </row>
        <row r="113">
          <cell r="A113">
            <v>107</v>
          </cell>
          <cell r="B113" t="str">
            <v>Hạnh Thông Tây</v>
          </cell>
          <cell r="C113" t="str">
            <v>DSLAM</v>
          </cell>
          <cell r="D113">
            <v>7300</v>
          </cell>
          <cell r="E113" t="str">
            <v>An Hội</v>
          </cell>
          <cell r="F113">
            <v>1464</v>
          </cell>
          <cell r="G113">
            <v>72</v>
          </cell>
          <cell r="H113">
            <v>1488</v>
          </cell>
          <cell r="I113">
            <v>72</v>
          </cell>
          <cell r="K113" t="str">
            <v>0 Mbps</v>
          </cell>
          <cell r="L113" t="str">
            <v>0 Mbps</v>
          </cell>
          <cell r="M113" t="str">
            <v>MR/LM</v>
          </cell>
          <cell r="N113">
            <v>1800</v>
          </cell>
          <cell r="O113">
            <v>96</v>
          </cell>
          <cell r="Q113">
            <v>1428</v>
          </cell>
          <cell r="R113">
            <v>75</v>
          </cell>
          <cell r="T113">
            <v>360</v>
          </cell>
          <cell r="U113">
            <v>0</v>
          </cell>
          <cell r="V113">
            <v>432</v>
          </cell>
          <cell r="W113">
            <v>0</v>
          </cell>
          <cell r="X113">
            <v>432</v>
          </cell>
          <cell r="Y113">
            <v>0</v>
          </cell>
          <cell r="Z113">
            <v>792</v>
          </cell>
          <cell r="AA113">
            <v>0</v>
          </cell>
          <cell r="AB113">
            <v>0</v>
          </cell>
          <cell r="AC113">
            <v>0</v>
          </cell>
          <cell r="AD113" t="str">
            <v>1 STM-1</v>
          </cell>
          <cell r="AE113"/>
          <cell r="AF113">
            <v>76.8</v>
          </cell>
          <cell r="AG113" t="str">
            <v>No</v>
          </cell>
          <cell r="AH113">
            <v>1056</v>
          </cell>
          <cell r="AI113">
            <v>72</v>
          </cell>
          <cell r="AJ113">
            <v>1128</v>
          </cell>
          <cell r="AK113">
            <v>0</v>
          </cell>
          <cell r="AL113" t="str">
            <v>1 STM-1</v>
          </cell>
          <cell r="AM113"/>
          <cell r="AN113" t="str">
            <v>No</v>
          </cell>
          <cell r="AO113">
            <v>155000</v>
          </cell>
          <cell r="AP113">
            <v>0</v>
          </cell>
          <cell r="AQ113">
            <v>63174.400000000001</v>
          </cell>
          <cell r="AR113">
            <v>0</v>
          </cell>
          <cell r="AS113">
            <v>0</v>
          </cell>
          <cell r="AT113">
            <v>822</v>
          </cell>
          <cell r="AU113">
            <v>0</v>
          </cell>
          <cell r="AV113">
            <v>0</v>
          </cell>
          <cell r="AW113">
            <v>0</v>
          </cell>
          <cell r="AX113">
            <v>822</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1056</v>
          </cell>
          <cell r="BS113">
            <v>72</v>
          </cell>
          <cell r="BT113">
            <v>1128</v>
          </cell>
          <cell r="BU113">
            <v>9.2301649646504315E-3</v>
          </cell>
          <cell r="BV113">
            <v>288</v>
          </cell>
          <cell r="BW113">
            <v>288</v>
          </cell>
          <cell r="BX113">
            <v>0</v>
          </cell>
          <cell r="BY113">
            <v>288</v>
          </cell>
          <cell r="BZ113">
            <v>0</v>
          </cell>
          <cell r="CA113">
            <v>0</v>
          </cell>
          <cell r="CB113">
            <v>768</v>
          </cell>
          <cell r="CC113">
            <v>72</v>
          </cell>
          <cell r="CD113">
            <v>840</v>
          </cell>
          <cell r="CE113">
            <v>0</v>
          </cell>
          <cell r="CF113">
            <v>0</v>
          </cell>
          <cell r="CG113">
            <v>60825.599999999999</v>
          </cell>
          <cell r="CH113">
            <v>0.39242322580645161</v>
          </cell>
          <cell r="CI113">
            <v>0</v>
          </cell>
          <cell r="CJ113">
            <v>0</v>
          </cell>
        </row>
        <row r="114">
          <cell r="A114">
            <v>108</v>
          </cell>
          <cell r="B114" t="str">
            <v>Xóm Mới</v>
          </cell>
          <cell r="C114" t="str">
            <v>DSLAM</v>
          </cell>
          <cell r="D114">
            <v>7300</v>
          </cell>
          <cell r="E114" t="str">
            <v>An Hội</v>
          </cell>
          <cell r="F114">
            <v>912</v>
          </cell>
          <cell r="G114">
            <v>48</v>
          </cell>
          <cell r="H114">
            <v>912</v>
          </cell>
          <cell r="I114">
            <v>48</v>
          </cell>
          <cell r="K114" t="str">
            <v>0 Mbps</v>
          </cell>
          <cell r="L114" t="str">
            <v>0 Mbps</v>
          </cell>
          <cell r="M114" t="str">
            <v>MR/LM</v>
          </cell>
          <cell r="N114">
            <v>1104</v>
          </cell>
          <cell r="O114">
            <v>72</v>
          </cell>
          <cell r="Q114">
            <v>875</v>
          </cell>
          <cell r="R114">
            <v>46</v>
          </cell>
          <cell r="T114">
            <v>216</v>
          </cell>
          <cell r="U114">
            <v>0</v>
          </cell>
          <cell r="V114">
            <v>288</v>
          </cell>
          <cell r="W114">
            <v>0</v>
          </cell>
          <cell r="X114">
            <v>288</v>
          </cell>
          <cell r="Y114">
            <v>0</v>
          </cell>
          <cell r="Z114">
            <v>504</v>
          </cell>
          <cell r="AA114">
            <v>0</v>
          </cell>
          <cell r="AB114">
            <v>0</v>
          </cell>
          <cell r="AC114">
            <v>0</v>
          </cell>
          <cell r="AD114" t="str">
            <v>1 STM-1</v>
          </cell>
          <cell r="AE114"/>
          <cell r="AF114">
            <v>76.8</v>
          </cell>
          <cell r="AG114" t="str">
            <v>No</v>
          </cell>
          <cell r="AH114">
            <v>624</v>
          </cell>
          <cell r="AI114">
            <v>48</v>
          </cell>
          <cell r="AJ114">
            <v>672</v>
          </cell>
          <cell r="AK114">
            <v>0</v>
          </cell>
          <cell r="AL114" t="str">
            <v>1 STM-1</v>
          </cell>
          <cell r="AM114"/>
          <cell r="AN114" t="str">
            <v>No</v>
          </cell>
          <cell r="AO114">
            <v>155000</v>
          </cell>
          <cell r="AP114">
            <v>0</v>
          </cell>
          <cell r="AQ114">
            <v>85292.800000000003</v>
          </cell>
          <cell r="AR114">
            <v>0</v>
          </cell>
          <cell r="AS114">
            <v>0</v>
          </cell>
          <cell r="AT114">
            <v>1110</v>
          </cell>
          <cell r="AU114">
            <v>0</v>
          </cell>
          <cell r="AV114">
            <v>0</v>
          </cell>
          <cell r="AW114">
            <v>0</v>
          </cell>
          <cell r="AX114">
            <v>1110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624</v>
          </cell>
          <cell r="BS114">
            <v>48</v>
          </cell>
          <cell r="BT114">
            <v>672</v>
          </cell>
          <cell r="BU114">
            <v>5.4988216810683424E-3</v>
          </cell>
          <cell r="BV114">
            <v>192</v>
          </cell>
          <cell r="BW114">
            <v>240</v>
          </cell>
          <cell r="BX114">
            <v>0</v>
          </cell>
          <cell r="BY114">
            <v>240</v>
          </cell>
          <cell r="BZ114">
            <v>0</v>
          </cell>
          <cell r="CA114">
            <v>0</v>
          </cell>
          <cell r="CB114">
            <v>384</v>
          </cell>
          <cell r="CC114">
            <v>48</v>
          </cell>
          <cell r="CD114">
            <v>432</v>
          </cell>
          <cell r="CE114">
            <v>0</v>
          </cell>
          <cell r="CF114">
            <v>0</v>
          </cell>
          <cell r="CG114">
            <v>38707.199999999997</v>
          </cell>
          <cell r="CH114">
            <v>0.24972387096774193</v>
          </cell>
          <cell r="CI114">
            <v>0</v>
          </cell>
          <cell r="CJ114">
            <v>0</v>
          </cell>
        </row>
        <row r="115">
          <cell r="A115">
            <v>109</v>
          </cell>
          <cell r="B115" t="str">
            <v>Phạm Thế Hiển 1</v>
          </cell>
          <cell r="C115" t="str">
            <v>HUB</v>
          </cell>
          <cell r="D115">
            <v>7300</v>
          </cell>
          <cell r="E115" t="str">
            <v>Cần Giuộc</v>
          </cell>
          <cell r="F115">
            <v>768</v>
          </cell>
          <cell r="G115">
            <v>48</v>
          </cell>
          <cell r="H115">
            <v>768</v>
          </cell>
          <cell r="I115">
            <v>48</v>
          </cell>
          <cell r="K115" t="str">
            <v>137 Mbps</v>
          </cell>
          <cell r="L115" t="str">
            <v>39 Mbps</v>
          </cell>
          <cell r="M115" t="str">
            <v>MR/LM</v>
          </cell>
          <cell r="N115">
            <v>960</v>
          </cell>
          <cell r="O115">
            <v>72</v>
          </cell>
          <cell r="Q115">
            <v>760</v>
          </cell>
          <cell r="R115">
            <v>39</v>
          </cell>
          <cell r="T115">
            <v>216</v>
          </cell>
          <cell r="U115">
            <v>672</v>
          </cell>
          <cell r="V115">
            <v>240</v>
          </cell>
          <cell r="W115">
            <v>0</v>
          </cell>
          <cell r="X115">
            <v>240</v>
          </cell>
          <cell r="Y115">
            <v>816</v>
          </cell>
          <cell r="Z115">
            <v>456</v>
          </cell>
          <cell r="AA115">
            <v>1488</v>
          </cell>
          <cell r="AB115">
            <v>1488</v>
          </cell>
          <cell r="AC115">
            <v>0</v>
          </cell>
          <cell r="AD115" t="str">
            <v>1 STM-1</v>
          </cell>
          <cell r="AE115"/>
          <cell r="AF115">
            <v>76.8</v>
          </cell>
          <cell r="AG115" t="str">
            <v>No</v>
          </cell>
          <cell r="AH115">
            <v>528</v>
          </cell>
          <cell r="AI115">
            <v>48</v>
          </cell>
          <cell r="AJ115">
            <v>576</v>
          </cell>
          <cell r="AK115">
            <v>1872</v>
          </cell>
          <cell r="AL115" t="str">
            <v>1 STM-1</v>
          </cell>
          <cell r="AM115"/>
          <cell r="AN115" t="str">
            <v>No</v>
          </cell>
          <cell r="AO115">
            <v>155000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528</v>
          </cell>
          <cell r="BS115">
            <v>48</v>
          </cell>
          <cell r="BT115">
            <v>576</v>
          </cell>
          <cell r="BU115">
            <v>4.7132757266300082E-3</v>
          </cell>
          <cell r="BV115">
            <v>144</v>
          </cell>
          <cell r="BW115">
            <v>0</v>
          </cell>
          <cell r="BX115">
            <v>0</v>
          </cell>
          <cell r="BY115">
            <v>0</v>
          </cell>
          <cell r="BZ115">
            <v>240</v>
          </cell>
          <cell r="CA115">
            <v>528</v>
          </cell>
          <cell r="CB115">
            <v>0</v>
          </cell>
          <cell r="CC115">
            <v>48</v>
          </cell>
          <cell r="CD115">
            <v>48</v>
          </cell>
          <cell r="CE115">
            <v>1104</v>
          </cell>
          <cell r="CF115">
            <v>0</v>
          </cell>
          <cell r="CG115">
            <v>114278.39999999999</v>
          </cell>
          <cell r="CH115">
            <v>0.73727999999999994</v>
          </cell>
          <cell r="CI115">
            <v>0</v>
          </cell>
          <cell r="CJ115">
            <v>0</v>
          </cell>
        </row>
        <row r="116">
          <cell r="A116">
            <v>110</v>
          </cell>
          <cell r="B116" t="str">
            <v>Cần Giuộc</v>
          </cell>
          <cell r="C116" t="str">
            <v>DSLAM</v>
          </cell>
          <cell r="D116">
            <v>7300</v>
          </cell>
          <cell r="E116" t="str">
            <v>Cần Giuộc</v>
          </cell>
          <cell r="F116">
            <v>624</v>
          </cell>
          <cell r="G116">
            <v>24</v>
          </cell>
          <cell r="H116">
            <v>624</v>
          </cell>
          <cell r="I116">
            <v>24</v>
          </cell>
          <cell r="K116" t="str">
            <v>39 Mbps</v>
          </cell>
          <cell r="L116" t="str">
            <v>0 Mbps</v>
          </cell>
          <cell r="M116" t="str">
            <v>MR/LM</v>
          </cell>
          <cell r="N116">
            <v>744</v>
          </cell>
          <cell r="O116">
            <v>48</v>
          </cell>
          <cell r="Q116">
            <v>578</v>
          </cell>
          <cell r="R116">
            <v>30</v>
          </cell>
          <cell r="T116">
            <v>144</v>
          </cell>
          <cell r="U116">
            <v>0</v>
          </cell>
          <cell r="V116">
            <v>216</v>
          </cell>
          <cell r="W116">
            <v>0</v>
          </cell>
          <cell r="X116">
            <v>216</v>
          </cell>
          <cell r="Y116">
            <v>0</v>
          </cell>
          <cell r="Z116">
            <v>360</v>
          </cell>
          <cell r="AA116">
            <v>0</v>
          </cell>
          <cell r="AB116">
            <v>0</v>
          </cell>
          <cell r="AC116">
            <v>0</v>
          </cell>
          <cell r="AD116" t="str">
            <v>1 STM-1</v>
          </cell>
          <cell r="AE116"/>
          <cell r="AF116">
            <v>76.8</v>
          </cell>
          <cell r="AG116" t="str">
            <v>No</v>
          </cell>
          <cell r="AH116">
            <v>408</v>
          </cell>
          <cell r="AI116">
            <v>24</v>
          </cell>
          <cell r="AJ116">
            <v>432</v>
          </cell>
          <cell r="AK116">
            <v>0</v>
          </cell>
          <cell r="AL116" t="str">
            <v>1 STM-1</v>
          </cell>
          <cell r="AM116"/>
          <cell r="AN116" t="str">
            <v>No</v>
          </cell>
          <cell r="AO116">
            <v>155000</v>
          </cell>
          <cell r="AP116">
            <v>0</v>
          </cell>
          <cell r="AQ116">
            <v>96352</v>
          </cell>
          <cell r="AR116">
            <v>0</v>
          </cell>
          <cell r="AS116">
            <v>11</v>
          </cell>
          <cell r="AT116">
            <v>1254</v>
          </cell>
          <cell r="AU116">
            <v>264</v>
          </cell>
          <cell r="AV116">
            <v>264</v>
          </cell>
          <cell r="AW116">
            <v>24</v>
          </cell>
          <cell r="AX116">
            <v>1230</v>
          </cell>
          <cell r="AY116">
            <v>480</v>
          </cell>
          <cell r="AZ116">
            <v>480</v>
          </cell>
          <cell r="BA116">
            <v>408</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408</v>
          </cell>
          <cell r="BS116">
            <v>24</v>
          </cell>
          <cell r="BT116">
            <v>432</v>
          </cell>
          <cell r="BU116">
            <v>3.5349567949725059E-3</v>
          </cell>
          <cell r="BV116">
            <v>144</v>
          </cell>
          <cell r="BW116">
            <v>0</v>
          </cell>
          <cell r="BX116">
            <v>0</v>
          </cell>
          <cell r="BY116">
            <v>0</v>
          </cell>
          <cell r="BZ116">
            <v>0</v>
          </cell>
          <cell r="CA116">
            <v>0</v>
          </cell>
          <cell r="CB116">
            <v>408</v>
          </cell>
          <cell r="CC116">
            <v>24</v>
          </cell>
          <cell r="CD116">
            <v>432</v>
          </cell>
          <cell r="CE116">
            <v>0</v>
          </cell>
          <cell r="CF116">
            <v>0</v>
          </cell>
          <cell r="CG116">
            <v>27648</v>
          </cell>
          <cell r="CH116">
            <v>0.1783741935483871</v>
          </cell>
          <cell r="CI116">
            <v>0</v>
          </cell>
          <cell r="CJ116">
            <v>11</v>
          </cell>
        </row>
        <row r="117">
          <cell r="A117">
            <v>111</v>
          </cell>
          <cell r="B117" t="str">
            <v>Phạm Thế Hiển 2</v>
          </cell>
          <cell r="C117" t="str">
            <v>DSLAM</v>
          </cell>
          <cell r="D117">
            <v>7300</v>
          </cell>
          <cell r="E117" t="str">
            <v>Cần Giuộc</v>
          </cell>
          <cell r="F117">
            <v>1152</v>
          </cell>
          <cell r="G117">
            <v>72</v>
          </cell>
          <cell r="H117">
            <v>1152</v>
          </cell>
          <cell r="I117">
            <v>72</v>
          </cell>
          <cell r="K117" t="str">
            <v>0 Mbps</v>
          </cell>
          <cell r="L117" t="str">
            <v>0 Mbps</v>
          </cell>
          <cell r="M117" t="str">
            <v>MR/LM</v>
          </cell>
          <cell r="N117">
            <v>1440</v>
          </cell>
          <cell r="O117">
            <v>96</v>
          </cell>
          <cell r="Q117">
            <v>1133</v>
          </cell>
          <cell r="R117">
            <v>59</v>
          </cell>
          <cell r="T117">
            <v>312</v>
          </cell>
          <cell r="U117">
            <v>0</v>
          </cell>
          <cell r="V117">
            <v>360</v>
          </cell>
          <cell r="W117">
            <v>0</v>
          </cell>
          <cell r="X117">
            <v>360</v>
          </cell>
          <cell r="Y117">
            <v>0</v>
          </cell>
          <cell r="Z117">
            <v>672</v>
          </cell>
          <cell r="AA117">
            <v>0</v>
          </cell>
          <cell r="AB117">
            <v>0</v>
          </cell>
          <cell r="AC117">
            <v>0</v>
          </cell>
          <cell r="AD117" t="str">
            <v>1 STM-1</v>
          </cell>
          <cell r="AE117"/>
          <cell r="AF117">
            <v>76.8</v>
          </cell>
          <cell r="AG117" t="str">
            <v>No</v>
          </cell>
          <cell r="AH117">
            <v>792</v>
          </cell>
          <cell r="AI117">
            <v>72</v>
          </cell>
          <cell r="AJ117">
            <v>864</v>
          </cell>
          <cell r="AK117">
            <v>0</v>
          </cell>
          <cell r="AL117" t="str">
            <v>1 STM-1</v>
          </cell>
          <cell r="AM117"/>
          <cell r="AN117" t="str">
            <v>No</v>
          </cell>
          <cell r="AO117">
            <v>155000</v>
          </cell>
          <cell r="AP117">
            <v>0</v>
          </cell>
          <cell r="AQ117">
            <v>72390.399999999994</v>
          </cell>
          <cell r="AR117">
            <v>0</v>
          </cell>
          <cell r="AS117">
            <v>0</v>
          </cell>
          <cell r="AT117">
            <v>942</v>
          </cell>
          <cell r="AU117">
            <v>0</v>
          </cell>
          <cell r="AV117">
            <v>0</v>
          </cell>
          <cell r="AW117">
            <v>0</v>
          </cell>
          <cell r="AX117">
            <v>942</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792</v>
          </cell>
          <cell r="BS117">
            <v>72</v>
          </cell>
          <cell r="BT117">
            <v>864</v>
          </cell>
          <cell r="BU117">
            <v>7.0699135899450118E-3</v>
          </cell>
          <cell r="BV117">
            <v>240</v>
          </cell>
          <cell r="BW117">
            <v>240</v>
          </cell>
          <cell r="BX117">
            <v>0</v>
          </cell>
          <cell r="BY117">
            <v>240</v>
          </cell>
          <cell r="BZ117">
            <v>0</v>
          </cell>
          <cell r="CA117">
            <v>0</v>
          </cell>
          <cell r="CB117">
            <v>552</v>
          </cell>
          <cell r="CC117">
            <v>72</v>
          </cell>
          <cell r="CD117">
            <v>624</v>
          </cell>
          <cell r="CE117">
            <v>0</v>
          </cell>
          <cell r="CF117">
            <v>0</v>
          </cell>
          <cell r="CG117">
            <v>51609.599999999999</v>
          </cell>
          <cell r="CH117">
            <v>0.33296516129032255</v>
          </cell>
          <cell r="CI117">
            <v>0</v>
          </cell>
          <cell r="CJ117">
            <v>0</v>
          </cell>
        </row>
        <row r="118">
          <cell r="A118">
            <v>112</v>
          </cell>
          <cell r="B118" t="str">
            <v>Quang Trung</v>
          </cell>
          <cell r="C118" t="str">
            <v>HUB</v>
          </cell>
          <cell r="D118">
            <v>7301</v>
          </cell>
          <cell r="E118" t="str">
            <v>An Phú Đông</v>
          </cell>
          <cell r="F118">
            <v>1008</v>
          </cell>
          <cell r="G118">
            <v>48</v>
          </cell>
          <cell r="H118">
            <v>1008</v>
          </cell>
          <cell r="I118">
            <v>48</v>
          </cell>
          <cell r="K118" t="str">
            <v>266 Mbps</v>
          </cell>
          <cell r="L118" t="str">
            <v>145 Mbps</v>
          </cell>
          <cell r="M118" t="str">
            <v>MR/LM</v>
          </cell>
          <cell r="N118">
            <v>1272</v>
          </cell>
          <cell r="O118">
            <v>72</v>
          </cell>
          <cell r="Q118">
            <v>1017</v>
          </cell>
          <cell r="R118">
            <v>53</v>
          </cell>
          <cell r="T118">
            <v>288</v>
          </cell>
          <cell r="U118">
            <v>1176</v>
          </cell>
          <cell r="V118">
            <v>312</v>
          </cell>
          <cell r="W118">
            <v>0</v>
          </cell>
          <cell r="X118">
            <v>312</v>
          </cell>
          <cell r="Y118">
            <v>1584</v>
          </cell>
          <cell r="Z118">
            <v>600</v>
          </cell>
          <cell r="AA118">
            <v>2760</v>
          </cell>
          <cell r="AB118">
            <v>1312</v>
          </cell>
          <cell r="AC118">
            <v>1448</v>
          </cell>
          <cell r="AD118" t="str">
            <v>1 STM-1</v>
          </cell>
          <cell r="AE118" t="str">
            <v>1 GENT</v>
          </cell>
          <cell r="AF118">
            <v>76.8</v>
          </cell>
          <cell r="AG118" t="str">
            <v>Ys</v>
          </cell>
          <cell r="AH118">
            <v>696</v>
          </cell>
          <cell r="AI118">
            <v>48</v>
          </cell>
          <cell r="AJ118">
            <v>744</v>
          </cell>
          <cell r="AK118">
            <v>3504</v>
          </cell>
          <cell r="AL118" t="str">
            <v>1 STM-1</v>
          </cell>
          <cell r="AM118" t="str">
            <v>1 GENT</v>
          </cell>
          <cell r="AN118" t="str">
            <v>Ys</v>
          </cell>
          <cell r="AO118">
            <v>155000</v>
          </cell>
          <cell r="AP118">
            <v>1200000</v>
          </cell>
          <cell r="AQ118">
            <v>7738.4000000000087</v>
          </cell>
          <cell r="AR118">
            <v>728793.59999999998</v>
          </cell>
          <cell r="AS118">
            <v>10</v>
          </cell>
          <cell r="AT118">
            <v>0</v>
          </cell>
          <cell r="AU118">
            <v>0</v>
          </cell>
          <cell r="AV118">
            <v>0</v>
          </cell>
          <cell r="AW118">
            <v>0</v>
          </cell>
          <cell r="AX118">
            <v>0</v>
          </cell>
          <cell r="AY118">
            <v>0</v>
          </cell>
          <cell r="AZ118">
            <v>0</v>
          </cell>
          <cell r="BA118">
            <v>0</v>
          </cell>
          <cell r="BB118">
            <v>0</v>
          </cell>
          <cell r="BC118">
            <v>0</v>
          </cell>
          <cell r="BD118">
            <v>0</v>
          </cell>
          <cell r="BE118">
            <v>0</v>
          </cell>
          <cell r="BF118">
            <v>9489.5</v>
          </cell>
          <cell r="BG118">
            <v>240</v>
          </cell>
          <cell r="BH118">
            <v>240</v>
          </cell>
          <cell r="BI118">
            <v>48</v>
          </cell>
          <cell r="BJ118">
            <v>9441.5</v>
          </cell>
          <cell r="BK118">
            <v>384</v>
          </cell>
          <cell r="BL118">
            <v>384</v>
          </cell>
          <cell r="BM118">
            <v>384</v>
          </cell>
          <cell r="BN118">
            <v>384</v>
          </cell>
          <cell r="BO118">
            <v>48</v>
          </cell>
          <cell r="BP118">
            <v>432</v>
          </cell>
          <cell r="BQ118">
            <v>432</v>
          </cell>
          <cell r="BR118">
            <v>312</v>
          </cell>
          <cell r="BS118">
            <v>0</v>
          </cell>
          <cell r="BT118">
            <v>312</v>
          </cell>
          <cell r="BU118">
            <v>2.5530243519245877E-3</v>
          </cell>
          <cell r="BV118">
            <v>96</v>
          </cell>
          <cell r="BW118">
            <v>0</v>
          </cell>
          <cell r="BX118">
            <v>0</v>
          </cell>
          <cell r="BY118">
            <v>0</v>
          </cell>
          <cell r="BZ118">
            <v>0</v>
          </cell>
          <cell r="CA118">
            <v>0</v>
          </cell>
          <cell r="CB118">
            <v>312</v>
          </cell>
          <cell r="CC118">
            <v>0</v>
          </cell>
          <cell r="CD118">
            <v>312</v>
          </cell>
          <cell r="CE118">
            <v>3072</v>
          </cell>
          <cell r="CF118">
            <v>33177.599999999999</v>
          </cell>
          <cell r="CG118">
            <v>144384</v>
          </cell>
          <cell r="CH118">
            <v>0.12032</v>
          </cell>
          <cell r="CI118">
            <v>10</v>
          </cell>
          <cell r="CJ118">
            <v>0</v>
          </cell>
        </row>
        <row r="119">
          <cell r="A119">
            <v>113</v>
          </cell>
          <cell r="B119" t="str">
            <v>An Phú Đông</v>
          </cell>
          <cell r="C119" t="str">
            <v>DSLAM</v>
          </cell>
          <cell r="D119">
            <v>7300</v>
          </cell>
          <cell r="E119" t="str">
            <v>An Phú Đông</v>
          </cell>
          <cell r="F119">
            <v>144</v>
          </cell>
          <cell r="G119">
            <v>0</v>
          </cell>
          <cell r="H119">
            <v>144</v>
          </cell>
          <cell r="I119">
            <v>0</v>
          </cell>
          <cell r="K119" t="str">
            <v>2 Mbps</v>
          </cell>
          <cell r="L119" t="str">
            <v>0 Mbps</v>
          </cell>
          <cell r="M119" t="str">
            <v>MR/LM</v>
          </cell>
          <cell r="N119">
            <v>168</v>
          </cell>
          <cell r="O119">
            <v>24</v>
          </cell>
          <cell r="Q119">
            <v>116</v>
          </cell>
          <cell r="R119">
            <v>6</v>
          </cell>
          <cell r="T119">
            <v>48</v>
          </cell>
          <cell r="U119">
            <v>0</v>
          </cell>
          <cell r="V119">
            <v>48</v>
          </cell>
          <cell r="W119">
            <v>0</v>
          </cell>
          <cell r="X119">
            <v>48</v>
          </cell>
          <cell r="Y119">
            <v>0</v>
          </cell>
          <cell r="Z119">
            <v>96</v>
          </cell>
          <cell r="AA119">
            <v>0</v>
          </cell>
          <cell r="AB119">
            <v>0</v>
          </cell>
          <cell r="AC119">
            <v>0</v>
          </cell>
          <cell r="AD119" t="str">
            <v>4 E1</v>
          </cell>
          <cell r="AE119"/>
          <cell r="AF119">
            <v>76.8</v>
          </cell>
          <cell r="AG119" t="str">
            <v>Ys</v>
          </cell>
          <cell r="AH119">
            <v>96</v>
          </cell>
          <cell r="AI119">
            <v>0</v>
          </cell>
          <cell r="AJ119">
            <v>96</v>
          </cell>
          <cell r="AK119">
            <v>0</v>
          </cell>
          <cell r="AL119" t="str">
            <v>4 E1</v>
          </cell>
          <cell r="AM119"/>
          <cell r="AN119" t="str">
            <v>Ys</v>
          </cell>
          <cell r="AO119">
            <v>8000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96</v>
          </cell>
          <cell r="BS119">
            <v>0</v>
          </cell>
          <cell r="BT119">
            <v>96</v>
          </cell>
          <cell r="BU119">
            <v>7.855459544383347E-4</v>
          </cell>
          <cell r="BV119">
            <v>48</v>
          </cell>
          <cell r="BW119">
            <v>0</v>
          </cell>
          <cell r="BX119">
            <v>0</v>
          </cell>
          <cell r="BY119">
            <v>0</v>
          </cell>
          <cell r="BZ119">
            <v>0</v>
          </cell>
          <cell r="CA119">
            <v>0</v>
          </cell>
          <cell r="CB119">
            <v>96</v>
          </cell>
          <cell r="CC119">
            <v>0</v>
          </cell>
          <cell r="CD119">
            <v>96</v>
          </cell>
          <cell r="CE119">
            <v>0</v>
          </cell>
          <cell r="CF119">
            <v>0</v>
          </cell>
          <cell r="CG119">
            <v>7372.7999999999993</v>
          </cell>
          <cell r="CH119">
            <v>0.92159999999999986</v>
          </cell>
          <cell r="CI119">
            <v>0</v>
          </cell>
          <cell r="CJ119">
            <v>0</v>
          </cell>
        </row>
        <row r="120">
          <cell r="A120">
            <v>114</v>
          </cell>
          <cell r="B120" t="str">
            <v>Bà Điểm</v>
          </cell>
          <cell r="C120" t="str">
            <v>DSLAM</v>
          </cell>
          <cell r="D120">
            <v>7300</v>
          </cell>
          <cell r="E120" t="str">
            <v>An Phú Đông</v>
          </cell>
          <cell r="F120">
            <v>264</v>
          </cell>
          <cell r="G120">
            <v>0</v>
          </cell>
          <cell r="H120">
            <v>288</v>
          </cell>
          <cell r="I120">
            <v>0</v>
          </cell>
          <cell r="K120" t="str">
            <v>12 Mbps</v>
          </cell>
          <cell r="L120" t="str">
            <v>0 Mbps</v>
          </cell>
          <cell r="M120" t="str">
            <v>MR/LM</v>
          </cell>
          <cell r="N120">
            <v>312</v>
          </cell>
          <cell r="O120">
            <v>24</v>
          </cell>
          <cell r="Q120">
            <v>246</v>
          </cell>
          <cell r="R120">
            <v>12</v>
          </cell>
          <cell r="T120">
            <v>72</v>
          </cell>
          <cell r="U120">
            <v>0</v>
          </cell>
          <cell r="V120">
            <v>96</v>
          </cell>
          <cell r="W120">
            <v>0</v>
          </cell>
          <cell r="X120">
            <v>96</v>
          </cell>
          <cell r="Y120">
            <v>0</v>
          </cell>
          <cell r="Z120">
            <v>168</v>
          </cell>
          <cell r="AA120">
            <v>0</v>
          </cell>
          <cell r="AB120">
            <v>0</v>
          </cell>
          <cell r="AC120">
            <v>0</v>
          </cell>
          <cell r="AD120" t="str">
            <v>1 STM-1</v>
          </cell>
          <cell r="AE120"/>
          <cell r="AF120">
            <v>76.8</v>
          </cell>
          <cell r="AG120" t="str">
            <v>Ys</v>
          </cell>
          <cell r="AH120">
            <v>192</v>
          </cell>
          <cell r="AI120">
            <v>0</v>
          </cell>
          <cell r="AJ120">
            <v>192</v>
          </cell>
          <cell r="AK120">
            <v>0</v>
          </cell>
          <cell r="AL120" t="str">
            <v>1 STM-1</v>
          </cell>
          <cell r="AM120"/>
          <cell r="AN120" t="str">
            <v>Ys</v>
          </cell>
          <cell r="AO120">
            <v>155000</v>
          </cell>
          <cell r="AP120">
            <v>0</v>
          </cell>
          <cell r="AQ120">
            <v>111097.60000000001</v>
          </cell>
          <cell r="AR120">
            <v>0</v>
          </cell>
          <cell r="AS120">
            <v>0</v>
          </cell>
          <cell r="AT120">
            <v>1446</v>
          </cell>
          <cell r="AU120">
            <v>0</v>
          </cell>
          <cell r="AV120">
            <v>0</v>
          </cell>
          <cell r="AW120">
            <v>0</v>
          </cell>
          <cell r="AX120">
            <v>1446</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192</v>
          </cell>
          <cell r="BS120">
            <v>0</v>
          </cell>
          <cell r="BT120">
            <v>192</v>
          </cell>
          <cell r="BU120">
            <v>1.5710919088766694E-3</v>
          </cell>
          <cell r="BV120">
            <v>48</v>
          </cell>
          <cell r="BW120">
            <v>0</v>
          </cell>
          <cell r="BX120">
            <v>0</v>
          </cell>
          <cell r="BY120">
            <v>0</v>
          </cell>
          <cell r="BZ120">
            <v>0</v>
          </cell>
          <cell r="CA120">
            <v>0</v>
          </cell>
          <cell r="CB120">
            <v>192</v>
          </cell>
          <cell r="CC120">
            <v>0</v>
          </cell>
          <cell r="CD120">
            <v>192</v>
          </cell>
          <cell r="CE120">
            <v>0</v>
          </cell>
          <cell r="CF120">
            <v>0</v>
          </cell>
          <cell r="CG120">
            <v>12902.4</v>
          </cell>
          <cell r="CH120">
            <v>8.3241290322580638E-2</v>
          </cell>
          <cell r="CI120">
            <v>0</v>
          </cell>
          <cell r="CJ120">
            <v>0</v>
          </cell>
        </row>
        <row r="121">
          <cell r="A121">
            <v>115</v>
          </cell>
          <cell r="B121" t="str">
            <v>Bàu Nai</v>
          </cell>
          <cell r="C121" t="str">
            <v>DSLAM</v>
          </cell>
          <cell r="D121">
            <v>7300</v>
          </cell>
          <cell r="E121" t="str">
            <v>An Phú Đông</v>
          </cell>
          <cell r="F121">
            <v>504</v>
          </cell>
          <cell r="G121">
            <v>24</v>
          </cell>
          <cell r="H121">
            <v>528</v>
          </cell>
          <cell r="I121">
            <v>24</v>
          </cell>
          <cell r="K121" t="str">
            <v>28 Mbps</v>
          </cell>
          <cell r="L121" t="str">
            <v>0 Mbps</v>
          </cell>
          <cell r="M121" t="str">
            <v>MR/LM</v>
          </cell>
          <cell r="N121">
            <v>552</v>
          </cell>
          <cell r="O121">
            <v>48</v>
          </cell>
          <cell r="Q121">
            <v>438</v>
          </cell>
          <cell r="R121">
            <v>23</v>
          </cell>
          <cell r="T121">
            <v>72</v>
          </cell>
          <cell r="U121">
            <v>0</v>
          </cell>
          <cell r="V121">
            <v>168</v>
          </cell>
          <cell r="W121">
            <v>0</v>
          </cell>
          <cell r="X121">
            <v>168</v>
          </cell>
          <cell r="Y121">
            <v>0</v>
          </cell>
          <cell r="Z121">
            <v>240</v>
          </cell>
          <cell r="AA121">
            <v>0</v>
          </cell>
          <cell r="AB121">
            <v>0</v>
          </cell>
          <cell r="AC121">
            <v>0</v>
          </cell>
          <cell r="AD121" t="str">
            <v>1 STM-1</v>
          </cell>
          <cell r="AE121"/>
          <cell r="AF121">
            <v>76.8</v>
          </cell>
          <cell r="AG121" t="str">
            <v>Ys</v>
          </cell>
          <cell r="AH121">
            <v>360</v>
          </cell>
          <cell r="AI121">
            <v>24</v>
          </cell>
          <cell r="AJ121">
            <v>384</v>
          </cell>
          <cell r="AK121">
            <v>0</v>
          </cell>
          <cell r="AL121" t="str">
            <v>1 STM-1</v>
          </cell>
          <cell r="AM121"/>
          <cell r="AN121" t="str">
            <v>Ys</v>
          </cell>
          <cell r="AO121">
            <v>155000</v>
          </cell>
          <cell r="AP121">
            <v>0</v>
          </cell>
          <cell r="AQ121">
            <v>105568</v>
          </cell>
          <cell r="AR121">
            <v>0</v>
          </cell>
          <cell r="AS121">
            <v>0</v>
          </cell>
          <cell r="AT121">
            <v>1374</v>
          </cell>
          <cell r="AU121">
            <v>0</v>
          </cell>
          <cell r="AV121">
            <v>0</v>
          </cell>
          <cell r="AW121">
            <v>0</v>
          </cell>
          <cell r="AX121">
            <v>1374</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360</v>
          </cell>
          <cell r="BS121">
            <v>24</v>
          </cell>
          <cell r="BT121">
            <v>384</v>
          </cell>
          <cell r="BU121">
            <v>3.1421838177533388E-3</v>
          </cell>
          <cell r="BV121">
            <v>96</v>
          </cell>
          <cell r="BW121">
            <v>0</v>
          </cell>
          <cell r="BX121">
            <v>0</v>
          </cell>
          <cell r="BY121">
            <v>0</v>
          </cell>
          <cell r="BZ121">
            <v>0</v>
          </cell>
          <cell r="CA121">
            <v>0</v>
          </cell>
          <cell r="CB121">
            <v>360</v>
          </cell>
          <cell r="CC121">
            <v>24</v>
          </cell>
          <cell r="CD121">
            <v>384</v>
          </cell>
          <cell r="CE121">
            <v>0</v>
          </cell>
          <cell r="CF121">
            <v>0</v>
          </cell>
          <cell r="CG121">
            <v>18432</v>
          </cell>
          <cell r="CH121">
            <v>0.11891612903225807</v>
          </cell>
          <cell r="CI121">
            <v>0</v>
          </cell>
          <cell r="CJ121">
            <v>0</v>
          </cell>
        </row>
        <row r="122">
          <cell r="A122">
            <v>116</v>
          </cell>
          <cell r="B122" t="str">
            <v>Đông Thạnh</v>
          </cell>
          <cell r="C122" t="str">
            <v>DSLAM</v>
          </cell>
          <cell r="D122">
            <v>7300</v>
          </cell>
          <cell r="E122" t="str">
            <v>An Phú Đông</v>
          </cell>
          <cell r="F122">
            <v>144</v>
          </cell>
          <cell r="G122">
            <v>0</v>
          </cell>
          <cell r="H122">
            <v>144</v>
          </cell>
          <cell r="I122">
            <v>0</v>
          </cell>
          <cell r="K122" t="str">
            <v>3 Mbps</v>
          </cell>
          <cell r="L122" t="str">
            <v>0 Mbps</v>
          </cell>
          <cell r="M122" t="str">
            <v>MR/LM</v>
          </cell>
          <cell r="N122">
            <v>168</v>
          </cell>
          <cell r="O122">
            <v>24</v>
          </cell>
          <cell r="Q122">
            <v>133</v>
          </cell>
          <cell r="R122">
            <v>7</v>
          </cell>
          <cell r="T122">
            <v>48</v>
          </cell>
          <cell r="U122">
            <v>0</v>
          </cell>
          <cell r="V122">
            <v>48</v>
          </cell>
          <cell r="W122">
            <v>0</v>
          </cell>
          <cell r="X122">
            <v>48</v>
          </cell>
          <cell r="Y122">
            <v>0</v>
          </cell>
          <cell r="Z122">
            <v>96</v>
          </cell>
          <cell r="AA122">
            <v>0</v>
          </cell>
          <cell r="AB122">
            <v>0</v>
          </cell>
          <cell r="AC122">
            <v>0</v>
          </cell>
          <cell r="AD122" t="str">
            <v>4 E1</v>
          </cell>
          <cell r="AE122"/>
          <cell r="AF122">
            <v>76.8</v>
          </cell>
          <cell r="AG122" t="str">
            <v>Ys</v>
          </cell>
          <cell r="AH122">
            <v>96</v>
          </cell>
          <cell r="AI122">
            <v>0</v>
          </cell>
          <cell r="AJ122">
            <v>96</v>
          </cell>
          <cell r="AK122">
            <v>0</v>
          </cell>
          <cell r="AL122" t="str">
            <v>4 E1</v>
          </cell>
          <cell r="AM122"/>
          <cell r="AN122" t="str">
            <v>Ys</v>
          </cell>
          <cell r="AO122">
            <v>8000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96</v>
          </cell>
          <cell r="BS122">
            <v>0</v>
          </cell>
          <cell r="BT122">
            <v>96</v>
          </cell>
          <cell r="BU122">
            <v>7.855459544383347E-4</v>
          </cell>
          <cell r="BV122">
            <v>48</v>
          </cell>
          <cell r="BW122">
            <v>0</v>
          </cell>
          <cell r="BX122">
            <v>0</v>
          </cell>
          <cell r="BY122">
            <v>0</v>
          </cell>
          <cell r="BZ122">
            <v>0</v>
          </cell>
          <cell r="CA122">
            <v>0</v>
          </cell>
          <cell r="CB122">
            <v>96</v>
          </cell>
          <cell r="CC122">
            <v>0</v>
          </cell>
          <cell r="CD122">
            <v>96</v>
          </cell>
          <cell r="CE122">
            <v>0</v>
          </cell>
          <cell r="CF122">
            <v>0</v>
          </cell>
          <cell r="CG122">
            <v>7372.7999999999993</v>
          </cell>
          <cell r="CH122">
            <v>0.92159999999999986</v>
          </cell>
          <cell r="CI122">
            <v>0</v>
          </cell>
          <cell r="CJ122">
            <v>0</v>
          </cell>
        </row>
        <row r="123">
          <cell r="A123">
            <v>117</v>
          </cell>
          <cell r="B123" t="str">
            <v>Hốc Môn</v>
          </cell>
          <cell r="C123" t="str">
            <v>DSLAM</v>
          </cell>
          <cell r="D123">
            <v>7300</v>
          </cell>
          <cell r="E123" t="str">
            <v>An Phú Đông</v>
          </cell>
          <cell r="F123">
            <v>696</v>
          </cell>
          <cell r="G123">
            <v>24</v>
          </cell>
          <cell r="H123">
            <v>720</v>
          </cell>
          <cell r="I123">
            <v>24</v>
          </cell>
          <cell r="K123" t="str">
            <v>45 Mbps</v>
          </cell>
          <cell r="L123" t="str">
            <v>0 Mbps</v>
          </cell>
          <cell r="M123" t="str">
            <v>MR/LM</v>
          </cell>
          <cell r="N123">
            <v>816</v>
          </cell>
          <cell r="O123">
            <v>48</v>
          </cell>
          <cell r="Q123">
            <v>651</v>
          </cell>
          <cell r="R123">
            <v>34</v>
          </cell>
          <cell r="T123">
            <v>144</v>
          </cell>
          <cell r="U123">
            <v>0</v>
          </cell>
          <cell r="V123">
            <v>216</v>
          </cell>
          <cell r="W123">
            <v>0</v>
          </cell>
          <cell r="X123">
            <v>216</v>
          </cell>
          <cell r="Y123">
            <v>0</v>
          </cell>
          <cell r="Z123">
            <v>360</v>
          </cell>
          <cell r="AA123">
            <v>0</v>
          </cell>
          <cell r="AB123">
            <v>0</v>
          </cell>
          <cell r="AC123">
            <v>0</v>
          </cell>
          <cell r="AD123" t="str">
            <v>1 STM-1</v>
          </cell>
          <cell r="AE123"/>
          <cell r="AF123">
            <v>76.8</v>
          </cell>
          <cell r="AG123" t="str">
            <v>Ys</v>
          </cell>
          <cell r="AH123">
            <v>504</v>
          </cell>
          <cell r="AI123">
            <v>24</v>
          </cell>
          <cell r="AJ123">
            <v>528</v>
          </cell>
          <cell r="AK123">
            <v>0</v>
          </cell>
          <cell r="AL123" t="str">
            <v>1 STM-1</v>
          </cell>
          <cell r="AM123"/>
          <cell r="AN123" t="str">
            <v>Ys</v>
          </cell>
          <cell r="AO123">
            <v>155000</v>
          </cell>
          <cell r="AP123">
            <v>0</v>
          </cell>
          <cell r="AQ123">
            <v>96352</v>
          </cell>
          <cell r="AR123">
            <v>0</v>
          </cell>
          <cell r="AS123">
            <v>0</v>
          </cell>
          <cell r="AT123">
            <v>1254</v>
          </cell>
          <cell r="AU123">
            <v>0</v>
          </cell>
          <cell r="AV123">
            <v>0</v>
          </cell>
          <cell r="AW123">
            <v>0</v>
          </cell>
          <cell r="AX123">
            <v>1254</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504</v>
          </cell>
          <cell r="BS123">
            <v>24</v>
          </cell>
          <cell r="BT123">
            <v>528</v>
          </cell>
          <cell r="BU123">
            <v>4.3205027494108402E-3</v>
          </cell>
          <cell r="BV123">
            <v>144</v>
          </cell>
          <cell r="BW123">
            <v>0</v>
          </cell>
          <cell r="BX123">
            <v>0</v>
          </cell>
          <cell r="BY123">
            <v>0</v>
          </cell>
          <cell r="BZ123">
            <v>0</v>
          </cell>
          <cell r="CA123">
            <v>0</v>
          </cell>
          <cell r="CB123">
            <v>504</v>
          </cell>
          <cell r="CC123">
            <v>24</v>
          </cell>
          <cell r="CD123">
            <v>528</v>
          </cell>
          <cell r="CE123">
            <v>0</v>
          </cell>
          <cell r="CF123">
            <v>0</v>
          </cell>
          <cell r="CG123">
            <v>27648</v>
          </cell>
          <cell r="CH123">
            <v>0.1783741935483871</v>
          </cell>
          <cell r="CI123">
            <v>0</v>
          </cell>
          <cell r="CJ123">
            <v>0</v>
          </cell>
        </row>
        <row r="124">
          <cell r="A124">
            <v>118</v>
          </cell>
          <cell r="B124" t="str">
            <v>Nhị Bình</v>
          </cell>
          <cell r="C124" t="str">
            <v>DSLAM</v>
          </cell>
          <cell r="D124">
            <v>7300</v>
          </cell>
          <cell r="E124" t="str">
            <v>An Phú Đông</v>
          </cell>
          <cell r="F124">
            <v>72</v>
          </cell>
          <cell r="G124">
            <v>0</v>
          </cell>
          <cell r="H124">
            <v>96</v>
          </cell>
          <cell r="I124">
            <v>0</v>
          </cell>
          <cell r="K124" t="str">
            <v>0 Mbps</v>
          </cell>
          <cell r="L124" t="str">
            <v>0 Mbps</v>
          </cell>
          <cell r="M124" t="str">
            <v>MR/LM</v>
          </cell>
          <cell r="N124">
            <v>96</v>
          </cell>
          <cell r="O124">
            <v>24</v>
          </cell>
          <cell r="Q124">
            <v>68</v>
          </cell>
          <cell r="R124">
            <v>3</v>
          </cell>
          <cell r="T124">
            <v>48</v>
          </cell>
          <cell r="U124">
            <v>0</v>
          </cell>
          <cell r="V124">
            <v>24</v>
          </cell>
          <cell r="W124">
            <v>0</v>
          </cell>
          <cell r="X124">
            <v>24</v>
          </cell>
          <cell r="Y124">
            <v>0</v>
          </cell>
          <cell r="Z124">
            <v>72</v>
          </cell>
          <cell r="AA124">
            <v>0</v>
          </cell>
          <cell r="AB124">
            <v>0</v>
          </cell>
          <cell r="AC124">
            <v>0</v>
          </cell>
          <cell r="AD124" t="str">
            <v>4 E1</v>
          </cell>
          <cell r="AE124"/>
          <cell r="AF124">
            <v>76.8</v>
          </cell>
          <cell r="AG124" t="str">
            <v>Ys</v>
          </cell>
          <cell r="AH124">
            <v>72</v>
          </cell>
          <cell r="AI124">
            <v>0</v>
          </cell>
          <cell r="AJ124">
            <v>72</v>
          </cell>
          <cell r="AK124">
            <v>0</v>
          </cell>
          <cell r="AL124" t="str">
            <v>4 E1</v>
          </cell>
          <cell r="AM124"/>
          <cell r="AN124" t="str">
            <v>Ys</v>
          </cell>
          <cell r="AO124">
            <v>8000</v>
          </cell>
          <cell r="AP124">
            <v>0</v>
          </cell>
          <cell r="AQ124">
            <v>870.40000000000055</v>
          </cell>
          <cell r="AR124">
            <v>0</v>
          </cell>
          <cell r="AS124">
            <v>0</v>
          </cell>
          <cell r="AT124">
            <v>11</v>
          </cell>
          <cell r="AU124">
            <v>0</v>
          </cell>
          <cell r="AV124">
            <v>0</v>
          </cell>
          <cell r="AW124">
            <v>0</v>
          </cell>
          <cell r="AX124">
            <v>11</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72</v>
          </cell>
          <cell r="BS124">
            <v>0</v>
          </cell>
          <cell r="BT124">
            <v>72</v>
          </cell>
          <cell r="BU124">
            <v>5.8915946582875102E-4</v>
          </cell>
          <cell r="BV124">
            <v>48</v>
          </cell>
          <cell r="BW124">
            <v>0</v>
          </cell>
          <cell r="BX124">
            <v>0</v>
          </cell>
          <cell r="BY124">
            <v>0</v>
          </cell>
          <cell r="BZ124">
            <v>0</v>
          </cell>
          <cell r="CA124">
            <v>0</v>
          </cell>
          <cell r="CB124">
            <v>72</v>
          </cell>
          <cell r="CC124">
            <v>0</v>
          </cell>
          <cell r="CD124">
            <v>72</v>
          </cell>
          <cell r="CE124">
            <v>0</v>
          </cell>
          <cell r="CF124">
            <v>0</v>
          </cell>
          <cell r="CG124">
            <v>5529.5999999999995</v>
          </cell>
          <cell r="CH124">
            <v>0.69119999999999993</v>
          </cell>
          <cell r="CI124">
            <v>0</v>
          </cell>
          <cell r="CJ124">
            <v>0</v>
          </cell>
        </row>
        <row r="125">
          <cell r="A125">
            <v>119</v>
          </cell>
          <cell r="B125" t="str">
            <v>Tân Thới Hiệp</v>
          </cell>
          <cell r="C125" t="str">
            <v>DSLAM</v>
          </cell>
          <cell r="D125">
            <v>7300</v>
          </cell>
          <cell r="E125" t="str">
            <v>An Phú Đông</v>
          </cell>
          <cell r="F125">
            <v>768</v>
          </cell>
          <cell r="G125">
            <v>24</v>
          </cell>
          <cell r="H125">
            <v>768</v>
          </cell>
          <cell r="I125">
            <v>24</v>
          </cell>
          <cell r="K125" t="str">
            <v>0 Mbps</v>
          </cell>
          <cell r="L125" t="str">
            <v>0 Mbps</v>
          </cell>
          <cell r="M125" t="str">
            <v>MR/LM</v>
          </cell>
          <cell r="N125">
            <v>912</v>
          </cell>
          <cell r="O125">
            <v>48</v>
          </cell>
          <cell r="Q125">
            <v>722</v>
          </cell>
          <cell r="R125">
            <v>37</v>
          </cell>
          <cell r="T125">
            <v>168</v>
          </cell>
          <cell r="U125">
            <v>0</v>
          </cell>
          <cell r="V125">
            <v>240</v>
          </cell>
          <cell r="W125">
            <v>0</v>
          </cell>
          <cell r="X125">
            <v>240</v>
          </cell>
          <cell r="Y125">
            <v>0</v>
          </cell>
          <cell r="Z125">
            <v>408</v>
          </cell>
          <cell r="AA125">
            <v>0</v>
          </cell>
          <cell r="AB125">
            <v>0</v>
          </cell>
          <cell r="AC125">
            <v>0</v>
          </cell>
          <cell r="AD125" t="str">
            <v>1 STM-1</v>
          </cell>
          <cell r="AE125"/>
          <cell r="AF125">
            <v>76.8</v>
          </cell>
          <cell r="AG125" t="str">
            <v>Ys</v>
          </cell>
          <cell r="AH125">
            <v>528</v>
          </cell>
          <cell r="AI125">
            <v>24</v>
          </cell>
          <cell r="AJ125">
            <v>552</v>
          </cell>
          <cell r="AK125">
            <v>0</v>
          </cell>
          <cell r="AL125" t="str">
            <v>1 STM-1</v>
          </cell>
          <cell r="AM125"/>
          <cell r="AN125" t="str">
            <v>Ys</v>
          </cell>
          <cell r="AO125">
            <v>155000</v>
          </cell>
          <cell r="AP125">
            <v>0</v>
          </cell>
          <cell r="AQ125">
            <v>92665.600000000006</v>
          </cell>
          <cell r="AR125">
            <v>0</v>
          </cell>
          <cell r="AS125">
            <v>0</v>
          </cell>
          <cell r="AT125">
            <v>1206</v>
          </cell>
          <cell r="AU125">
            <v>0</v>
          </cell>
          <cell r="AV125">
            <v>0</v>
          </cell>
          <cell r="AW125">
            <v>0</v>
          </cell>
          <cell r="AX125">
            <v>1206</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528</v>
          </cell>
          <cell r="BS125">
            <v>24</v>
          </cell>
          <cell r="BT125">
            <v>552</v>
          </cell>
          <cell r="BU125">
            <v>4.5168892380204242E-3</v>
          </cell>
          <cell r="BV125">
            <v>144</v>
          </cell>
          <cell r="BW125">
            <v>0</v>
          </cell>
          <cell r="BX125">
            <v>0</v>
          </cell>
          <cell r="BY125">
            <v>0</v>
          </cell>
          <cell r="BZ125">
            <v>0</v>
          </cell>
          <cell r="CA125">
            <v>0</v>
          </cell>
          <cell r="CB125">
            <v>528</v>
          </cell>
          <cell r="CC125">
            <v>24</v>
          </cell>
          <cell r="CD125">
            <v>552</v>
          </cell>
          <cell r="CE125">
            <v>0</v>
          </cell>
          <cell r="CF125">
            <v>0</v>
          </cell>
          <cell r="CG125">
            <v>31334.399999999998</v>
          </cell>
          <cell r="CH125">
            <v>0.20215741935483869</v>
          </cell>
          <cell r="CI125">
            <v>0</v>
          </cell>
          <cell r="CJ125">
            <v>0</v>
          </cell>
        </row>
        <row r="126">
          <cell r="A126">
            <v>120</v>
          </cell>
          <cell r="B126" t="str">
            <v>Tân Thới Nhì</v>
          </cell>
          <cell r="C126" t="str">
            <v>DSLAM</v>
          </cell>
          <cell r="D126">
            <v>7300</v>
          </cell>
          <cell r="E126" t="str">
            <v>An Phú Đông</v>
          </cell>
          <cell r="F126">
            <v>192</v>
          </cell>
          <cell r="G126">
            <v>0</v>
          </cell>
          <cell r="H126">
            <v>192</v>
          </cell>
          <cell r="I126">
            <v>0</v>
          </cell>
          <cell r="K126" t="str">
            <v>5 Mbps</v>
          </cell>
          <cell r="L126" t="str">
            <v>0 Mbps</v>
          </cell>
          <cell r="M126" t="str">
            <v>MR/LM</v>
          </cell>
          <cell r="N126">
            <v>216</v>
          </cell>
          <cell r="O126">
            <v>24</v>
          </cell>
          <cell r="Q126">
            <v>158</v>
          </cell>
          <cell r="R126">
            <v>8</v>
          </cell>
          <cell r="T126">
            <v>48</v>
          </cell>
          <cell r="U126">
            <v>0</v>
          </cell>
          <cell r="V126">
            <v>72</v>
          </cell>
          <cell r="W126">
            <v>0</v>
          </cell>
          <cell r="X126">
            <v>72</v>
          </cell>
          <cell r="Y126">
            <v>0</v>
          </cell>
          <cell r="Z126">
            <v>120</v>
          </cell>
          <cell r="AA126">
            <v>0</v>
          </cell>
          <cell r="AB126">
            <v>0</v>
          </cell>
          <cell r="AC126">
            <v>0</v>
          </cell>
          <cell r="AD126" t="str">
            <v>1 STM-1</v>
          </cell>
          <cell r="AE126"/>
          <cell r="AF126">
            <v>76.8</v>
          </cell>
          <cell r="AG126" t="str">
            <v>Ys</v>
          </cell>
          <cell r="AH126">
            <v>120</v>
          </cell>
          <cell r="AI126">
            <v>0</v>
          </cell>
          <cell r="AJ126">
            <v>120</v>
          </cell>
          <cell r="AK126">
            <v>0</v>
          </cell>
          <cell r="AL126" t="str">
            <v>1 STM-1</v>
          </cell>
          <cell r="AM126"/>
          <cell r="AN126" t="str">
            <v>Ys</v>
          </cell>
          <cell r="AO126">
            <v>155000</v>
          </cell>
          <cell r="AP126">
            <v>0</v>
          </cell>
          <cell r="AQ126">
            <v>114784</v>
          </cell>
          <cell r="AR126">
            <v>0</v>
          </cell>
          <cell r="AS126">
            <v>0</v>
          </cell>
          <cell r="AT126">
            <v>1494</v>
          </cell>
          <cell r="AU126">
            <v>0</v>
          </cell>
          <cell r="AV126">
            <v>0</v>
          </cell>
          <cell r="AW126">
            <v>0</v>
          </cell>
          <cell r="AX126">
            <v>1494</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120</v>
          </cell>
          <cell r="BS126">
            <v>0</v>
          </cell>
          <cell r="BT126">
            <v>120</v>
          </cell>
          <cell r="BU126">
            <v>9.8193244304791826E-4</v>
          </cell>
          <cell r="BV126">
            <v>48</v>
          </cell>
          <cell r="BW126">
            <v>0</v>
          </cell>
          <cell r="BX126">
            <v>0</v>
          </cell>
          <cell r="BY126">
            <v>0</v>
          </cell>
          <cell r="BZ126">
            <v>0</v>
          </cell>
          <cell r="CA126">
            <v>0</v>
          </cell>
          <cell r="CB126">
            <v>120</v>
          </cell>
          <cell r="CC126">
            <v>0</v>
          </cell>
          <cell r="CD126">
            <v>120</v>
          </cell>
          <cell r="CE126">
            <v>0</v>
          </cell>
          <cell r="CF126">
            <v>0</v>
          </cell>
          <cell r="CG126">
            <v>9216</v>
          </cell>
          <cell r="CH126">
            <v>5.9458064516129033E-2</v>
          </cell>
          <cell r="CI126">
            <v>0</v>
          </cell>
          <cell r="CJ126">
            <v>0</v>
          </cell>
        </row>
        <row r="127">
          <cell r="A127">
            <v>121</v>
          </cell>
          <cell r="B127" t="str">
            <v>Thạnh Lộc</v>
          </cell>
          <cell r="C127" t="str">
            <v>DSLAM</v>
          </cell>
          <cell r="D127">
            <v>7300</v>
          </cell>
          <cell r="E127" t="str">
            <v>An Phú Đông</v>
          </cell>
          <cell r="F127">
            <v>288</v>
          </cell>
          <cell r="G127">
            <v>0</v>
          </cell>
          <cell r="H127">
            <v>288</v>
          </cell>
          <cell r="I127">
            <v>0</v>
          </cell>
          <cell r="K127" t="str">
            <v>13 Mbps</v>
          </cell>
          <cell r="L127" t="str">
            <v>0 Mbps</v>
          </cell>
          <cell r="M127" t="str">
            <v>MR/LM</v>
          </cell>
          <cell r="N127">
            <v>336</v>
          </cell>
          <cell r="O127">
            <v>24</v>
          </cell>
          <cell r="Q127">
            <v>258</v>
          </cell>
          <cell r="R127">
            <v>13</v>
          </cell>
          <cell r="T127">
            <v>72</v>
          </cell>
          <cell r="U127">
            <v>0</v>
          </cell>
          <cell r="V127">
            <v>96</v>
          </cell>
          <cell r="W127">
            <v>0</v>
          </cell>
          <cell r="X127">
            <v>96</v>
          </cell>
          <cell r="Y127">
            <v>0</v>
          </cell>
          <cell r="Z127">
            <v>168</v>
          </cell>
          <cell r="AA127">
            <v>0</v>
          </cell>
          <cell r="AB127">
            <v>0</v>
          </cell>
          <cell r="AC127">
            <v>0</v>
          </cell>
          <cell r="AD127" t="str">
            <v>1 STM-1</v>
          </cell>
          <cell r="AE127"/>
          <cell r="AF127">
            <v>76.8</v>
          </cell>
          <cell r="AG127" t="str">
            <v>Ys</v>
          </cell>
          <cell r="AH127">
            <v>192</v>
          </cell>
          <cell r="AI127">
            <v>0</v>
          </cell>
          <cell r="AJ127">
            <v>192</v>
          </cell>
          <cell r="AK127">
            <v>0</v>
          </cell>
          <cell r="AL127" t="str">
            <v>1 STM-1</v>
          </cell>
          <cell r="AM127"/>
          <cell r="AN127" t="str">
            <v>Ys</v>
          </cell>
          <cell r="AO127">
            <v>155000</v>
          </cell>
          <cell r="AP127">
            <v>0</v>
          </cell>
          <cell r="AQ127">
            <v>111097.60000000001</v>
          </cell>
          <cell r="AR127">
            <v>0</v>
          </cell>
          <cell r="AS127">
            <v>0</v>
          </cell>
          <cell r="AT127">
            <v>1446</v>
          </cell>
          <cell r="AU127">
            <v>0</v>
          </cell>
          <cell r="AV127">
            <v>0</v>
          </cell>
          <cell r="AW127">
            <v>0</v>
          </cell>
          <cell r="AX127">
            <v>1446</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192</v>
          </cell>
          <cell r="BS127">
            <v>0</v>
          </cell>
          <cell r="BT127">
            <v>192</v>
          </cell>
          <cell r="BU127">
            <v>1.5710919088766694E-3</v>
          </cell>
          <cell r="BV127">
            <v>48</v>
          </cell>
          <cell r="BW127">
            <v>0</v>
          </cell>
          <cell r="BX127">
            <v>0</v>
          </cell>
          <cell r="BY127">
            <v>0</v>
          </cell>
          <cell r="BZ127">
            <v>0</v>
          </cell>
          <cell r="CA127">
            <v>0</v>
          </cell>
          <cell r="CB127">
            <v>192</v>
          </cell>
          <cell r="CC127">
            <v>0</v>
          </cell>
          <cell r="CD127">
            <v>192</v>
          </cell>
          <cell r="CE127">
            <v>0</v>
          </cell>
          <cell r="CF127">
            <v>0</v>
          </cell>
          <cell r="CG127">
            <v>12902.4</v>
          </cell>
          <cell r="CH127">
            <v>8.3241290322580638E-2</v>
          </cell>
          <cell r="CI127">
            <v>0</v>
          </cell>
          <cell r="CJ127">
            <v>0</v>
          </cell>
        </row>
        <row r="128">
          <cell r="A128">
            <v>122</v>
          </cell>
          <cell r="B128" t="str">
            <v>Trung Chánh</v>
          </cell>
          <cell r="C128" t="str">
            <v>DSLAM</v>
          </cell>
          <cell r="D128">
            <v>7300</v>
          </cell>
          <cell r="E128" t="str">
            <v>An Phú Đông</v>
          </cell>
          <cell r="F128">
            <v>288</v>
          </cell>
          <cell r="G128">
            <v>0</v>
          </cell>
          <cell r="H128">
            <v>288</v>
          </cell>
          <cell r="I128">
            <v>0</v>
          </cell>
          <cell r="K128" t="str">
            <v>15 Mbps</v>
          </cell>
          <cell r="L128" t="str">
            <v>0 Mbps</v>
          </cell>
          <cell r="M128" t="str">
            <v>MR/LM</v>
          </cell>
          <cell r="N128">
            <v>360</v>
          </cell>
          <cell r="O128">
            <v>24</v>
          </cell>
          <cell r="Q128">
            <v>284</v>
          </cell>
          <cell r="R128">
            <v>14</v>
          </cell>
          <cell r="T128">
            <v>96</v>
          </cell>
          <cell r="U128">
            <v>0</v>
          </cell>
          <cell r="V128">
            <v>96</v>
          </cell>
          <cell r="W128">
            <v>0</v>
          </cell>
          <cell r="X128">
            <v>96</v>
          </cell>
          <cell r="Y128">
            <v>0</v>
          </cell>
          <cell r="Z128">
            <v>192</v>
          </cell>
          <cell r="AA128">
            <v>0</v>
          </cell>
          <cell r="AB128">
            <v>0</v>
          </cell>
          <cell r="AC128">
            <v>0</v>
          </cell>
          <cell r="AD128" t="str">
            <v>1 STM-1</v>
          </cell>
          <cell r="AE128"/>
          <cell r="AF128">
            <v>76.8</v>
          </cell>
          <cell r="AG128" t="str">
            <v>Ys</v>
          </cell>
          <cell r="AH128">
            <v>192</v>
          </cell>
          <cell r="AI128">
            <v>0</v>
          </cell>
          <cell r="AJ128">
            <v>192</v>
          </cell>
          <cell r="AK128">
            <v>0</v>
          </cell>
          <cell r="AL128" t="str">
            <v>1 STM-1</v>
          </cell>
          <cell r="AM128"/>
          <cell r="AN128" t="str">
            <v>Ys</v>
          </cell>
          <cell r="AO128">
            <v>155000</v>
          </cell>
          <cell r="AP128">
            <v>0</v>
          </cell>
          <cell r="AQ128">
            <v>109254.39999999999</v>
          </cell>
          <cell r="AR128">
            <v>0</v>
          </cell>
          <cell r="AS128">
            <v>0</v>
          </cell>
          <cell r="AT128">
            <v>1422</v>
          </cell>
          <cell r="AU128">
            <v>0</v>
          </cell>
          <cell r="AV128">
            <v>0</v>
          </cell>
          <cell r="AW128">
            <v>0</v>
          </cell>
          <cell r="AX128">
            <v>1422</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192</v>
          </cell>
          <cell r="BS128">
            <v>0</v>
          </cell>
          <cell r="BT128">
            <v>192</v>
          </cell>
          <cell r="BU128">
            <v>1.5710919088766694E-3</v>
          </cell>
          <cell r="BV128">
            <v>48</v>
          </cell>
          <cell r="BW128">
            <v>0</v>
          </cell>
          <cell r="BX128">
            <v>0</v>
          </cell>
          <cell r="BY128">
            <v>0</v>
          </cell>
          <cell r="BZ128">
            <v>0</v>
          </cell>
          <cell r="CA128">
            <v>0</v>
          </cell>
          <cell r="CB128">
            <v>192</v>
          </cell>
          <cell r="CC128">
            <v>0</v>
          </cell>
          <cell r="CD128">
            <v>192</v>
          </cell>
          <cell r="CE128">
            <v>0</v>
          </cell>
          <cell r="CF128">
            <v>0</v>
          </cell>
          <cell r="CG128">
            <v>14745.599999999999</v>
          </cell>
          <cell r="CH128">
            <v>9.5132903225806448E-2</v>
          </cell>
          <cell r="CI128">
            <v>0</v>
          </cell>
          <cell r="CJ128">
            <v>0</v>
          </cell>
        </row>
        <row r="129">
          <cell r="A129">
            <v>123</v>
          </cell>
          <cell r="B129" t="str">
            <v>Xuân Thới Thượng</v>
          </cell>
          <cell r="C129" t="str">
            <v>DSLAM</v>
          </cell>
          <cell r="D129">
            <v>7300</v>
          </cell>
          <cell r="E129" t="str">
            <v>An Phú Đông</v>
          </cell>
          <cell r="F129">
            <v>480</v>
          </cell>
          <cell r="G129">
            <v>24</v>
          </cell>
          <cell r="H129">
            <v>480</v>
          </cell>
          <cell r="I129">
            <v>24</v>
          </cell>
          <cell r="K129" t="str">
            <v>26 Mbps</v>
          </cell>
          <cell r="L129" t="str">
            <v>0 Mbps</v>
          </cell>
          <cell r="M129" t="str">
            <v>MR/LM</v>
          </cell>
          <cell r="N129">
            <v>528</v>
          </cell>
          <cell r="O129">
            <v>48</v>
          </cell>
          <cell r="Q129">
            <v>417</v>
          </cell>
          <cell r="R129">
            <v>21</v>
          </cell>
          <cell r="T129">
            <v>72</v>
          </cell>
          <cell r="U129">
            <v>0</v>
          </cell>
          <cell r="V129">
            <v>168</v>
          </cell>
          <cell r="W129">
            <v>0</v>
          </cell>
          <cell r="X129">
            <v>168</v>
          </cell>
          <cell r="Y129">
            <v>0</v>
          </cell>
          <cell r="Z129">
            <v>240</v>
          </cell>
          <cell r="AA129">
            <v>0</v>
          </cell>
          <cell r="AB129">
            <v>0</v>
          </cell>
          <cell r="AC129">
            <v>0</v>
          </cell>
          <cell r="AD129" t="str">
            <v>1 STM-1</v>
          </cell>
          <cell r="AE129"/>
          <cell r="AF129">
            <v>76.8</v>
          </cell>
          <cell r="AG129" t="str">
            <v>Ys</v>
          </cell>
          <cell r="AH129">
            <v>312</v>
          </cell>
          <cell r="AI129">
            <v>24</v>
          </cell>
          <cell r="AJ129">
            <v>336</v>
          </cell>
          <cell r="AK129">
            <v>0</v>
          </cell>
          <cell r="AL129" t="str">
            <v>1 STM-1</v>
          </cell>
          <cell r="AM129"/>
          <cell r="AN129" t="str">
            <v>Ys</v>
          </cell>
          <cell r="AO129">
            <v>155000</v>
          </cell>
          <cell r="AP129">
            <v>0</v>
          </cell>
          <cell r="AQ129">
            <v>105568</v>
          </cell>
          <cell r="AR129">
            <v>0</v>
          </cell>
          <cell r="AS129">
            <v>0</v>
          </cell>
          <cell r="AT129">
            <v>1374</v>
          </cell>
          <cell r="AU129">
            <v>0</v>
          </cell>
          <cell r="AV129">
            <v>0</v>
          </cell>
          <cell r="AW129">
            <v>0</v>
          </cell>
          <cell r="AX129">
            <v>1374</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312</v>
          </cell>
          <cell r="BS129">
            <v>24</v>
          </cell>
          <cell r="BT129">
            <v>336</v>
          </cell>
          <cell r="BU129">
            <v>2.7494108405341712E-3</v>
          </cell>
          <cell r="BV129">
            <v>96</v>
          </cell>
          <cell r="BW129">
            <v>0</v>
          </cell>
          <cell r="BX129">
            <v>0</v>
          </cell>
          <cell r="BY129">
            <v>0</v>
          </cell>
          <cell r="BZ129">
            <v>0</v>
          </cell>
          <cell r="CA129">
            <v>0</v>
          </cell>
          <cell r="CB129">
            <v>312</v>
          </cell>
          <cell r="CC129">
            <v>24</v>
          </cell>
          <cell r="CD129">
            <v>336</v>
          </cell>
          <cell r="CE129">
            <v>0</v>
          </cell>
          <cell r="CF129">
            <v>0</v>
          </cell>
          <cell r="CG129">
            <v>18432</v>
          </cell>
          <cell r="CH129">
            <v>0.11891612903225807</v>
          </cell>
          <cell r="CI129">
            <v>0</v>
          </cell>
          <cell r="CJ129">
            <v>0</v>
          </cell>
        </row>
        <row r="130">
          <cell r="A130">
            <v>124</v>
          </cell>
          <cell r="B130" t="str">
            <v>Tân Bình</v>
          </cell>
          <cell r="C130" t="str">
            <v>HUB</v>
          </cell>
          <cell r="D130">
            <v>7301</v>
          </cell>
          <cell r="E130" t="str">
            <v>Âu Cơ</v>
          </cell>
          <cell r="F130">
            <v>3528</v>
          </cell>
          <cell r="G130">
            <v>216</v>
          </cell>
          <cell r="H130">
            <v>3552</v>
          </cell>
          <cell r="I130">
            <v>216</v>
          </cell>
          <cell r="K130" t="str">
            <v>882 Mbps</v>
          </cell>
          <cell r="L130" t="str">
            <v>336 Mbps</v>
          </cell>
          <cell r="M130" t="str">
            <v>MR/LM</v>
          </cell>
          <cell r="N130">
            <v>4656</v>
          </cell>
          <cell r="O130">
            <v>264</v>
          </cell>
          <cell r="Q130">
            <v>3721</v>
          </cell>
          <cell r="R130">
            <v>195</v>
          </cell>
          <cell r="T130">
            <v>1176</v>
          </cell>
          <cell r="U130">
            <v>4464</v>
          </cell>
          <cell r="V130">
            <v>1056</v>
          </cell>
          <cell r="W130">
            <v>0</v>
          </cell>
          <cell r="X130">
            <v>1056</v>
          </cell>
          <cell r="Y130">
            <v>4248</v>
          </cell>
          <cell r="Z130">
            <v>2232</v>
          </cell>
          <cell r="AA130">
            <v>8712</v>
          </cell>
          <cell r="AB130">
            <v>1312</v>
          </cell>
          <cell r="AC130">
            <v>7400</v>
          </cell>
          <cell r="AD130" t="str">
            <v>1 STM-1</v>
          </cell>
          <cell r="AE130" t="str">
            <v>1 GENT</v>
          </cell>
          <cell r="AF130">
            <v>76.8</v>
          </cell>
          <cell r="AG130" t="str">
            <v>Ys</v>
          </cell>
          <cell r="AH130">
            <v>2496</v>
          </cell>
          <cell r="AI130">
            <v>216</v>
          </cell>
          <cell r="AJ130">
            <v>2712</v>
          </cell>
          <cell r="AK130">
            <v>12624</v>
          </cell>
          <cell r="AL130" t="str">
            <v>1 STM-1</v>
          </cell>
          <cell r="AM130" t="str">
            <v>1 GENT</v>
          </cell>
          <cell r="AN130" t="str">
            <v>Ys</v>
          </cell>
          <cell r="AO130">
            <v>155000</v>
          </cell>
          <cell r="AP130">
            <v>1200000</v>
          </cell>
          <cell r="AQ130">
            <v>7738.4000000000087</v>
          </cell>
          <cell r="AR130">
            <v>271680</v>
          </cell>
          <cell r="AS130">
            <v>19</v>
          </cell>
          <cell r="AT130">
            <v>0</v>
          </cell>
          <cell r="AU130">
            <v>0</v>
          </cell>
          <cell r="AV130">
            <v>0</v>
          </cell>
          <cell r="AW130">
            <v>0</v>
          </cell>
          <cell r="AX130">
            <v>0</v>
          </cell>
          <cell r="AY130">
            <v>0</v>
          </cell>
          <cell r="AZ130">
            <v>0</v>
          </cell>
          <cell r="BA130">
            <v>0</v>
          </cell>
          <cell r="BB130">
            <v>0</v>
          </cell>
          <cell r="BC130">
            <v>0</v>
          </cell>
          <cell r="BD130">
            <v>0</v>
          </cell>
          <cell r="BE130">
            <v>732</v>
          </cell>
          <cell r="BF130">
            <v>2805.5</v>
          </cell>
          <cell r="BG130">
            <v>456</v>
          </cell>
          <cell r="BH130">
            <v>456</v>
          </cell>
          <cell r="BI130">
            <v>216</v>
          </cell>
          <cell r="BJ130">
            <v>2589.5</v>
          </cell>
          <cell r="BK130">
            <v>480</v>
          </cell>
          <cell r="BL130">
            <v>480</v>
          </cell>
          <cell r="BM130">
            <v>480</v>
          </cell>
          <cell r="BN130">
            <v>480</v>
          </cell>
          <cell r="BO130">
            <v>216</v>
          </cell>
          <cell r="BP130">
            <v>696</v>
          </cell>
          <cell r="BQ130">
            <v>1428</v>
          </cell>
          <cell r="BR130">
            <v>2016</v>
          </cell>
          <cell r="BS130">
            <v>0</v>
          </cell>
          <cell r="BT130">
            <v>2016</v>
          </cell>
          <cell r="BU130">
            <v>1.6496465043205028E-2</v>
          </cell>
          <cell r="BV130">
            <v>528</v>
          </cell>
          <cell r="BW130">
            <v>528</v>
          </cell>
          <cell r="BX130">
            <v>0</v>
          </cell>
          <cell r="BY130">
            <v>528</v>
          </cell>
          <cell r="BZ130">
            <v>2928</v>
          </cell>
          <cell r="CA130">
            <v>0</v>
          </cell>
          <cell r="CB130">
            <v>1488</v>
          </cell>
          <cell r="CC130">
            <v>0</v>
          </cell>
          <cell r="CD130">
            <v>1488</v>
          </cell>
          <cell r="CE130">
            <v>8268</v>
          </cell>
          <cell r="CF130">
            <v>109670.39999999999</v>
          </cell>
          <cell r="CG130">
            <v>677990.40000000002</v>
          </cell>
          <cell r="CH130">
            <v>0.56499200000000005</v>
          </cell>
          <cell r="CI130">
            <v>19</v>
          </cell>
          <cell r="CJ130">
            <v>0</v>
          </cell>
        </row>
        <row r="131">
          <cell r="A131">
            <v>125</v>
          </cell>
          <cell r="B131" t="str">
            <v>Âu Cơ</v>
          </cell>
          <cell r="C131" t="str">
            <v>DSLAM</v>
          </cell>
          <cell r="D131">
            <v>7300</v>
          </cell>
          <cell r="E131" t="str">
            <v>Âu Cơ</v>
          </cell>
          <cell r="F131">
            <v>2112</v>
          </cell>
          <cell r="G131">
            <v>120</v>
          </cell>
          <cell r="H131">
            <v>2112</v>
          </cell>
          <cell r="I131">
            <v>120</v>
          </cell>
          <cell r="K131" t="str">
            <v>42 Mbps</v>
          </cell>
          <cell r="L131" t="str">
            <v>0 Mbps</v>
          </cell>
          <cell r="M131" t="str">
            <v>MR/LM</v>
          </cell>
          <cell r="N131">
            <v>2640</v>
          </cell>
          <cell r="O131">
            <v>144</v>
          </cell>
          <cell r="Q131">
            <v>2109</v>
          </cell>
          <cell r="R131">
            <v>111</v>
          </cell>
          <cell r="T131">
            <v>552</v>
          </cell>
          <cell r="U131">
            <v>0</v>
          </cell>
          <cell r="V131">
            <v>648</v>
          </cell>
          <cell r="W131">
            <v>0</v>
          </cell>
          <cell r="X131">
            <v>648</v>
          </cell>
          <cell r="Y131">
            <v>0</v>
          </cell>
          <cell r="Z131">
            <v>1200</v>
          </cell>
          <cell r="AA131">
            <v>0</v>
          </cell>
          <cell r="AB131">
            <v>0</v>
          </cell>
          <cell r="AC131">
            <v>0</v>
          </cell>
          <cell r="AD131" t="str">
            <v>1 STM-1</v>
          </cell>
          <cell r="AE131"/>
          <cell r="AF131">
            <v>76.8</v>
          </cell>
          <cell r="AG131" t="str">
            <v>Ys</v>
          </cell>
          <cell r="AH131">
            <v>1464</v>
          </cell>
          <cell r="AI131">
            <v>120</v>
          </cell>
          <cell r="AJ131">
            <v>1584</v>
          </cell>
          <cell r="AK131">
            <v>0</v>
          </cell>
          <cell r="AL131" t="str">
            <v>1 STM-1</v>
          </cell>
          <cell r="AM131"/>
          <cell r="AN131" t="str">
            <v>Ys</v>
          </cell>
          <cell r="AO131">
            <v>155000</v>
          </cell>
          <cell r="AP131">
            <v>0</v>
          </cell>
          <cell r="AQ131">
            <v>31840</v>
          </cell>
          <cell r="AR131">
            <v>0</v>
          </cell>
          <cell r="AS131">
            <v>21</v>
          </cell>
          <cell r="AT131">
            <v>414</v>
          </cell>
          <cell r="AU131">
            <v>504</v>
          </cell>
          <cell r="AV131">
            <v>414</v>
          </cell>
          <cell r="AW131">
            <v>120</v>
          </cell>
          <cell r="AX131">
            <v>294</v>
          </cell>
          <cell r="AY131">
            <v>768</v>
          </cell>
          <cell r="AZ131">
            <v>294</v>
          </cell>
          <cell r="BA131">
            <v>294</v>
          </cell>
          <cell r="BB131">
            <v>294</v>
          </cell>
          <cell r="BC131">
            <v>120</v>
          </cell>
          <cell r="BD131">
            <v>414</v>
          </cell>
          <cell r="BE131">
            <v>0</v>
          </cell>
          <cell r="BF131">
            <v>0</v>
          </cell>
          <cell r="BG131">
            <v>0</v>
          </cell>
          <cell r="BH131">
            <v>0</v>
          </cell>
          <cell r="BI131">
            <v>0</v>
          </cell>
          <cell r="BJ131">
            <v>0</v>
          </cell>
          <cell r="BK131">
            <v>0</v>
          </cell>
          <cell r="BL131">
            <v>0</v>
          </cell>
          <cell r="BM131">
            <v>0</v>
          </cell>
          <cell r="BN131">
            <v>294</v>
          </cell>
          <cell r="BO131">
            <v>120</v>
          </cell>
          <cell r="BP131">
            <v>414</v>
          </cell>
          <cell r="BQ131">
            <v>0</v>
          </cell>
          <cell r="BR131">
            <v>1170</v>
          </cell>
          <cell r="BS131">
            <v>0</v>
          </cell>
          <cell r="BT131">
            <v>1170</v>
          </cell>
          <cell r="BU131">
            <v>9.5738413197172037E-3</v>
          </cell>
          <cell r="BV131">
            <v>288</v>
          </cell>
          <cell r="BW131">
            <v>288</v>
          </cell>
          <cell r="BX131">
            <v>0</v>
          </cell>
          <cell r="BY131">
            <v>288</v>
          </cell>
          <cell r="BZ131">
            <v>0</v>
          </cell>
          <cell r="CA131">
            <v>0</v>
          </cell>
          <cell r="CB131">
            <v>882</v>
          </cell>
          <cell r="CC131">
            <v>0</v>
          </cell>
          <cell r="CD131">
            <v>882</v>
          </cell>
          <cell r="CE131">
            <v>0</v>
          </cell>
          <cell r="CF131">
            <v>31795.199999999997</v>
          </cell>
          <cell r="CG131">
            <v>123955.2</v>
          </cell>
          <cell r="CH131">
            <v>0.79971096774193551</v>
          </cell>
          <cell r="CI131">
            <v>11.125</v>
          </cell>
          <cell r="CJ131">
            <v>9.875</v>
          </cell>
        </row>
        <row r="132">
          <cell r="A132">
            <v>126</v>
          </cell>
          <cell r="B132" t="str">
            <v>Bảy Hiền</v>
          </cell>
          <cell r="C132" t="str">
            <v>DSLAM</v>
          </cell>
          <cell r="D132">
            <v>7300</v>
          </cell>
          <cell r="E132" t="str">
            <v>Âu Cơ</v>
          </cell>
          <cell r="F132">
            <v>1080</v>
          </cell>
          <cell r="G132">
            <v>48</v>
          </cell>
          <cell r="H132">
            <v>1104</v>
          </cell>
          <cell r="I132">
            <v>48</v>
          </cell>
          <cell r="K132" t="str">
            <v>0 Mbps</v>
          </cell>
          <cell r="L132" t="str">
            <v>0 Mbps</v>
          </cell>
          <cell r="M132" t="str">
            <v>MR/LM</v>
          </cell>
          <cell r="N132">
            <v>1344</v>
          </cell>
          <cell r="O132">
            <v>72</v>
          </cell>
          <cell r="Q132">
            <v>1068</v>
          </cell>
          <cell r="R132">
            <v>56</v>
          </cell>
          <cell r="T132">
            <v>288</v>
          </cell>
          <cell r="U132">
            <v>0</v>
          </cell>
          <cell r="V132">
            <v>336</v>
          </cell>
          <cell r="W132">
            <v>0</v>
          </cell>
          <cell r="X132">
            <v>336</v>
          </cell>
          <cell r="Y132">
            <v>0</v>
          </cell>
          <cell r="Z132">
            <v>624</v>
          </cell>
          <cell r="AA132">
            <v>0</v>
          </cell>
          <cell r="AB132">
            <v>0</v>
          </cell>
          <cell r="AC132">
            <v>0</v>
          </cell>
          <cell r="AD132" t="str">
            <v>1 STM-1</v>
          </cell>
          <cell r="AE132"/>
          <cell r="AF132">
            <v>76.8</v>
          </cell>
          <cell r="AG132" t="str">
            <v>Ys</v>
          </cell>
          <cell r="AH132">
            <v>768</v>
          </cell>
          <cell r="AI132">
            <v>48</v>
          </cell>
          <cell r="AJ132">
            <v>816</v>
          </cell>
          <cell r="AK132">
            <v>0</v>
          </cell>
          <cell r="AL132" t="str">
            <v>1 STM-1</v>
          </cell>
          <cell r="AM132"/>
          <cell r="AN132" t="str">
            <v>Ys</v>
          </cell>
          <cell r="AO132">
            <v>155000</v>
          </cell>
          <cell r="AP132">
            <v>0</v>
          </cell>
          <cell r="AQ132">
            <v>76076.800000000003</v>
          </cell>
          <cell r="AR132">
            <v>0</v>
          </cell>
          <cell r="AS132">
            <v>0</v>
          </cell>
          <cell r="AT132">
            <v>990</v>
          </cell>
          <cell r="AU132">
            <v>0</v>
          </cell>
          <cell r="AV132">
            <v>0</v>
          </cell>
          <cell r="AW132">
            <v>0</v>
          </cell>
          <cell r="AX132">
            <v>990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768</v>
          </cell>
          <cell r="BS132">
            <v>48</v>
          </cell>
          <cell r="BT132">
            <v>816</v>
          </cell>
          <cell r="BU132">
            <v>6.6771406127258447E-3</v>
          </cell>
          <cell r="BV132">
            <v>240</v>
          </cell>
          <cell r="BW132">
            <v>240</v>
          </cell>
          <cell r="BX132">
            <v>0</v>
          </cell>
          <cell r="BY132">
            <v>240</v>
          </cell>
          <cell r="BZ132">
            <v>0</v>
          </cell>
          <cell r="CA132">
            <v>0</v>
          </cell>
          <cell r="CB132">
            <v>528</v>
          </cell>
          <cell r="CC132">
            <v>48</v>
          </cell>
          <cell r="CD132">
            <v>576</v>
          </cell>
          <cell r="CE132">
            <v>0</v>
          </cell>
          <cell r="CF132">
            <v>0</v>
          </cell>
          <cell r="CG132">
            <v>47923.199999999997</v>
          </cell>
          <cell r="CH132">
            <v>0.30918193548387096</v>
          </cell>
          <cell r="CI132">
            <v>0</v>
          </cell>
          <cell r="CJ132">
            <v>0</v>
          </cell>
        </row>
        <row r="133">
          <cell r="A133">
            <v>127</v>
          </cell>
          <cell r="B133" t="str">
            <v>Kỳ Hòa</v>
          </cell>
          <cell r="C133" t="str">
            <v>DSLAM</v>
          </cell>
          <cell r="D133">
            <v>7300</v>
          </cell>
          <cell r="E133" t="str">
            <v>Âu Cơ</v>
          </cell>
          <cell r="F133">
            <v>4464</v>
          </cell>
          <cell r="G133">
            <v>264</v>
          </cell>
          <cell r="H133">
            <v>4464</v>
          </cell>
          <cell r="I133">
            <v>264</v>
          </cell>
          <cell r="K133" t="str">
            <v>235 Mbps</v>
          </cell>
          <cell r="L133" t="str">
            <v>0 Mbps</v>
          </cell>
          <cell r="M133" t="str">
            <v>MR/LM</v>
          </cell>
          <cell r="N133">
            <v>5640</v>
          </cell>
          <cell r="O133">
            <v>312</v>
          </cell>
          <cell r="Q133">
            <v>4502</v>
          </cell>
          <cell r="R133">
            <v>236</v>
          </cell>
          <cell r="T133">
            <v>1224</v>
          </cell>
          <cell r="U133">
            <v>0</v>
          </cell>
          <cell r="V133">
            <v>816</v>
          </cell>
          <cell r="W133">
            <v>0</v>
          </cell>
          <cell r="X133">
            <v>816</v>
          </cell>
          <cell r="Y133">
            <v>0</v>
          </cell>
          <cell r="Z133">
            <v>2040</v>
          </cell>
          <cell r="AA133">
            <v>0</v>
          </cell>
          <cell r="AB133">
            <v>0</v>
          </cell>
          <cell r="AC133">
            <v>0</v>
          </cell>
          <cell r="AD133" t="str">
            <v>1 STM-1</v>
          </cell>
          <cell r="AE133"/>
          <cell r="AF133">
            <v>76.8</v>
          </cell>
          <cell r="AG133" t="str">
            <v>Ys</v>
          </cell>
          <cell r="AH133">
            <v>3648</v>
          </cell>
          <cell r="AI133">
            <v>264</v>
          </cell>
          <cell r="AJ133">
            <v>3912</v>
          </cell>
          <cell r="AK133">
            <v>0</v>
          </cell>
          <cell r="AL133" t="str">
            <v>1 STM-1</v>
          </cell>
          <cell r="AM133"/>
          <cell r="AN133" t="str">
            <v>Ys</v>
          </cell>
          <cell r="AO133">
            <v>155000</v>
          </cell>
          <cell r="AP133">
            <v>0</v>
          </cell>
          <cell r="AQ133">
            <v>0</v>
          </cell>
          <cell r="AR133">
            <v>0</v>
          </cell>
          <cell r="AS133">
            <v>15</v>
          </cell>
          <cell r="AT133">
            <v>0</v>
          </cell>
          <cell r="AU133">
            <v>360</v>
          </cell>
          <cell r="AV133">
            <v>0</v>
          </cell>
          <cell r="AW133">
            <v>0</v>
          </cell>
          <cell r="AX133">
            <v>0</v>
          </cell>
          <cell r="AY133">
            <v>720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3648</v>
          </cell>
          <cell r="BS133">
            <v>264</v>
          </cell>
          <cell r="BT133">
            <v>3912</v>
          </cell>
          <cell r="BU133">
            <v>3.2010997643362134E-2</v>
          </cell>
          <cell r="BV133">
            <v>1008</v>
          </cell>
          <cell r="BW133">
            <v>1008</v>
          </cell>
          <cell r="BX133">
            <v>0</v>
          </cell>
          <cell r="BY133">
            <v>1008</v>
          </cell>
          <cell r="BZ133">
            <v>0</v>
          </cell>
          <cell r="CA133">
            <v>0</v>
          </cell>
          <cell r="CB133">
            <v>2640</v>
          </cell>
          <cell r="CC133">
            <v>264</v>
          </cell>
          <cell r="CD133">
            <v>2904</v>
          </cell>
          <cell r="CE133">
            <v>0</v>
          </cell>
          <cell r="CF133">
            <v>0</v>
          </cell>
          <cell r="CG133">
            <v>156672</v>
          </cell>
          <cell r="CH133">
            <v>1.0107870967741936</v>
          </cell>
          <cell r="CI133">
            <v>0</v>
          </cell>
          <cell r="CJ133">
            <v>15</v>
          </cell>
        </row>
        <row r="134">
          <cell r="A134">
            <v>128</v>
          </cell>
          <cell r="B134" t="str">
            <v>Lạc Long Quân</v>
          </cell>
          <cell r="C134" t="str">
            <v>DSLAM</v>
          </cell>
          <cell r="D134">
            <v>7300</v>
          </cell>
          <cell r="E134" t="str">
            <v>Âu Cơ</v>
          </cell>
          <cell r="F134">
            <v>1128</v>
          </cell>
          <cell r="G134">
            <v>72</v>
          </cell>
          <cell r="H134">
            <v>1152</v>
          </cell>
          <cell r="I134">
            <v>72</v>
          </cell>
          <cell r="K134" t="str">
            <v>0 Mbps</v>
          </cell>
          <cell r="L134" t="str">
            <v>0 Mbps</v>
          </cell>
          <cell r="M134" t="str">
            <v>MR/LM</v>
          </cell>
          <cell r="N134">
            <v>1440</v>
          </cell>
          <cell r="O134">
            <v>96</v>
          </cell>
          <cell r="Q134">
            <v>1145</v>
          </cell>
          <cell r="R134">
            <v>60</v>
          </cell>
          <cell r="T134">
            <v>336</v>
          </cell>
          <cell r="U134">
            <v>0</v>
          </cell>
          <cell r="V134">
            <v>336</v>
          </cell>
          <cell r="W134">
            <v>0</v>
          </cell>
          <cell r="X134">
            <v>336</v>
          </cell>
          <cell r="Y134">
            <v>0</v>
          </cell>
          <cell r="Z134">
            <v>672</v>
          </cell>
          <cell r="AA134">
            <v>0</v>
          </cell>
          <cell r="AB134">
            <v>0</v>
          </cell>
          <cell r="AC134">
            <v>0</v>
          </cell>
          <cell r="AD134" t="str">
            <v>1 STM-1</v>
          </cell>
          <cell r="AE134"/>
          <cell r="AF134">
            <v>76.8</v>
          </cell>
          <cell r="AG134" t="str">
            <v>Ys</v>
          </cell>
          <cell r="AH134">
            <v>816</v>
          </cell>
          <cell r="AI134">
            <v>72</v>
          </cell>
          <cell r="AJ134">
            <v>888</v>
          </cell>
          <cell r="AK134">
            <v>0</v>
          </cell>
          <cell r="AL134" t="str">
            <v>1 STM-1</v>
          </cell>
          <cell r="AM134"/>
          <cell r="AN134" t="str">
            <v>Ys</v>
          </cell>
          <cell r="AO134">
            <v>155000</v>
          </cell>
          <cell r="AP134">
            <v>0</v>
          </cell>
          <cell r="AQ134">
            <v>72390.399999999994</v>
          </cell>
          <cell r="AR134">
            <v>0</v>
          </cell>
          <cell r="AS134">
            <v>0</v>
          </cell>
          <cell r="AT134">
            <v>942</v>
          </cell>
          <cell r="AU134">
            <v>0</v>
          </cell>
          <cell r="AV134">
            <v>0</v>
          </cell>
          <cell r="AW134">
            <v>0</v>
          </cell>
          <cell r="AX134">
            <v>942</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816</v>
          </cell>
          <cell r="BS134">
            <v>72</v>
          </cell>
          <cell r="BT134">
            <v>888</v>
          </cell>
          <cell r="BU134">
            <v>7.2663000785545958E-3</v>
          </cell>
          <cell r="BV134">
            <v>240</v>
          </cell>
          <cell r="BW134">
            <v>240</v>
          </cell>
          <cell r="BX134">
            <v>0</v>
          </cell>
          <cell r="BY134">
            <v>240</v>
          </cell>
          <cell r="BZ134">
            <v>0</v>
          </cell>
          <cell r="CA134">
            <v>0</v>
          </cell>
          <cell r="CB134">
            <v>576</v>
          </cell>
          <cell r="CC134">
            <v>72</v>
          </cell>
          <cell r="CD134">
            <v>648</v>
          </cell>
          <cell r="CE134">
            <v>0</v>
          </cell>
          <cell r="CF134">
            <v>0</v>
          </cell>
          <cell r="CG134">
            <v>51609.599999999999</v>
          </cell>
          <cell r="CH134">
            <v>0.33296516129032255</v>
          </cell>
          <cell r="CI134">
            <v>0</v>
          </cell>
          <cell r="CJ134">
            <v>0</v>
          </cell>
        </row>
        <row r="135">
          <cell r="A135">
            <v>129</v>
          </cell>
          <cell r="B135" t="str">
            <v>Lê Thị Riêng</v>
          </cell>
          <cell r="C135" t="str">
            <v>DSLAM</v>
          </cell>
          <cell r="D135">
            <v>7300</v>
          </cell>
          <cell r="E135" t="str">
            <v>Âu Cơ</v>
          </cell>
          <cell r="F135">
            <v>2352</v>
          </cell>
          <cell r="G135">
            <v>144</v>
          </cell>
          <cell r="H135">
            <v>2352</v>
          </cell>
          <cell r="I135">
            <v>144</v>
          </cell>
          <cell r="K135" t="str">
            <v>60 Mbps</v>
          </cell>
          <cell r="L135" t="str">
            <v>0 Mbps</v>
          </cell>
          <cell r="M135" t="str">
            <v>MR/LM</v>
          </cell>
          <cell r="N135">
            <v>2928</v>
          </cell>
          <cell r="O135">
            <v>168</v>
          </cell>
          <cell r="Q135">
            <v>2329</v>
          </cell>
          <cell r="R135">
            <v>122</v>
          </cell>
          <cell r="T135">
            <v>600</v>
          </cell>
          <cell r="U135">
            <v>0</v>
          </cell>
          <cell r="V135">
            <v>696</v>
          </cell>
          <cell r="W135">
            <v>0</v>
          </cell>
          <cell r="X135">
            <v>696</v>
          </cell>
          <cell r="Y135">
            <v>0</v>
          </cell>
          <cell r="Z135">
            <v>1296</v>
          </cell>
          <cell r="AA135">
            <v>0</v>
          </cell>
          <cell r="AB135">
            <v>0</v>
          </cell>
          <cell r="AC135">
            <v>0</v>
          </cell>
          <cell r="AD135" t="str">
            <v>1 STM-1</v>
          </cell>
          <cell r="AE135"/>
          <cell r="AF135">
            <v>76.8</v>
          </cell>
          <cell r="AG135" t="str">
            <v>Ys</v>
          </cell>
          <cell r="AH135">
            <v>1656</v>
          </cell>
          <cell r="AI135">
            <v>144</v>
          </cell>
          <cell r="AJ135">
            <v>1800</v>
          </cell>
          <cell r="AK135">
            <v>0</v>
          </cell>
          <cell r="AL135" t="str">
            <v>1 STM-1</v>
          </cell>
          <cell r="AM135"/>
          <cell r="AN135" t="str">
            <v>Ys</v>
          </cell>
          <cell r="AO135">
            <v>155000</v>
          </cell>
          <cell r="AP135">
            <v>0</v>
          </cell>
          <cell r="AQ135">
            <v>24467.199999999997</v>
          </cell>
          <cell r="AR135">
            <v>0</v>
          </cell>
          <cell r="AS135">
            <v>20</v>
          </cell>
          <cell r="AT135">
            <v>318</v>
          </cell>
          <cell r="AU135">
            <v>480</v>
          </cell>
          <cell r="AV135">
            <v>318</v>
          </cell>
          <cell r="AW135">
            <v>144</v>
          </cell>
          <cell r="AX135">
            <v>174</v>
          </cell>
          <cell r="AY135">
            <v>672</v>
          </cell>
          <cell r="AZ135">
            <v>174</v>
          </cell>
          <cell r="BA135">
            <v>174</v>
          </cell>
          <cell r="BB135">
            <v>174</v>
          </cell>
          <cell r="BC135">
            <v>144</v>
          </cell>
          <cell r="BD135">
            <v>318</v>
          </cell>
          <cell r="BE135">
            <v>0</v>
          </cell>
          <cell r="BF135">
            <v>0</v>
          </cell>
          <cell r="BG135">
            <v>0</v>
          </cell>
          <cell r="BH135">
            <v>0</v>
          </cell>
          <cell r="BI135">
            <v>0</v>
          </cell>
          <cell r="BJ135">
            <v>0</v>
          </cell>
          <cell r="BK135">
            <v>0</v>
          </cell>
          <cell r="BL135">
            <v>0</v>
          </cell>
          <cell r="BM135">
            <v>0</v>
          </cell>
          <cell r="BN135">
            <v>174</v>
          </cell>
          <cell r="BO135">
            <v>144</v>
          </cell>
          <cell r="BP135">
            <v>318</v>
          </cell>
          <cell r="BQ135">
            <v>0</v>
          </cell>
          <cell r="BR135">
            <v>1482</v>
          </cell>
          <cell r="BS135">
            <v>0</v>
          </cell>
          <cell r="BT135">
            <v>1482</v>
          </cell>
          <cell r="BU135">
            <v>1.2126865671641791E-2</v>
          </cell>
          <cell r="BV135">
            <v>384</v>
          </cell>
          <cell r="BW135">
            <v>384</v>
          </cell>
          <cell r="BX135">
            <v>0</v>
          </cell>
          <cell r="BY135">
            <v>384</v>
          </cell>
          <cell r="BZ135">
            <v>0</v>
          </cell>
          <cell r="CA135">
            <v>0</v>
          </cell>
          <cell r="CB135">
            <v>1098</v>
          </cell>
          <cell r="CC135">
            <v>0</v>
          </cell>
          <cell r="CD135">
            <v>1098</v>
          </cell>
          <cell r="CE135">
            <v>0</v>
          </cell>
          <cell r="CF135">
            <v>24422.399999999998</v>
          </cell>
          <cell r="CG135">
            <v>123955.2</v>
          </cell>
          <cell r="CH135">
            <v>0.79971096774193551</v>
          </cell>
          <cell r="CI135">
            <v>9.625</v>
          </cell>
          <cell r="CJ135">
            <v>10.375</v>
          </cell>
        </row>
        <row r="136">
          <cell r="A136">
            <v>130</v>
          </cell>
          <cell r="B136" t="str">
            <v>Phú Thọ Hòa</v>
          </cell>
          <cell r="C136" t="str">
            <v>DSLAM</v>
          </cell>
          <cell r="D136">
            <v>7300</v>
          </cell>
          <cell r="E136" t="str">
            <v>Âu Cơ</v>
          </cell>
          <cell r="F136">
            <v>1200</v>
          </cell>
          <cell r="G136">
            <v>72</v>
          </cell>
          <cell r="H136">
            <v>1200</v>
          </cell>
          <cell r="I136">
            <v>72</v>
          </cell>
          <cell r="K136" t="str">
            <v>0 Mbps</v>
          </cell>
          <cell r="L136" t="str">
            <v>0 Mbps</v>
          </cell>
          <cell r="M136" t="str">
            <v>MR/LM</v>
          </cell>
          <cell r="N136">
            <v>1464</v>
          </cell>
          <cell r="O136">
            <v>96</v>
          </cell>
          <cell r="Q136">
            <v>1159</v>
          </cell>
          <cell r="R136">
            <v>60</v>
          </cell>
          <cell r="T136">
            <v>288</v>
          </cell>
          <cell r="U136">
            <v>0</v>
          </cell>
          <cell r="V136">
            <v>360</v>
          </cell>
          <cell r="W136">
            <v>0</v>
          </cell>
          <cell r="X136">
            <v>360</v>
          </cell>
          <cell r="Y136">
            <v>0</v>
          </cell>
          <cell r="Z136">
            <v>648</v>
          </cell>
          <cell r="AA136">
            <v>0</v>
          </cell>
          <cell r="AB136">
            <v>0</v>
          </cell>
          <cell r="AC136">
            <v>0</v>
          </cell>
          <cell r="AD136" t="str">
            <v>1 STM-1</v>
          </cell>
          <cell r="AE136"/>
          <cell r="AF136">
            <v>76.8</v>
          </cell>
          <cell r="AG136" t="str">
            <v>Ys</v>
          </cell>
          <cell r="AH136">
            <v>840</v>
          </cell>
          <cell r="AI136">
            <v>72</v>
          </cell>
          <cell r="AJ136">
            <v>912</v>
          </cell>
          <cell r="AK136">
            <v>0</v>
          </cell>
          <cell r="AL136" t="str">
            <v>1 STM-1</v>
          </cell>
          <cell r="AM136"/>
          <cell r="AN136" t="str">
            <v>Ys</v>
          </cell>
          <cell r="AO136">
            <v>155000</v>
          </cell>
          <cell r="AP136">
            <v>0</v>
          </cell>
          <cell r="AQ136">
            <v>74233.600000000006</v>
          </cell>
          <cell r="AR136">
            <v>0</v>
          </cell>
          <cell r="AS136">
            <v>0</v>
          </cell>
          <cell r="AT136">
            <v>966</v>
          </cell>
          <cell r="AU136">
            <v>0</v>
          </cell>
          <cell r="AV136">
            <v>0</v>
          </cell>
          <cell r="AW136">
            <v>0</v>
          </cell>
          <cell r="AX136">
            <v>966</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840</v>
          </cell>
          <cell r="BS136">
            <v>72</v>
          </cell>
          <cell r="BT136">
            <v>912</v>
          </cell>
          <cell r="BU136">
            <v>7.462686567164179E-3</v>
          </cell>
          <cell r="BV136">
            <v>240</v>
          </cell>
          <cell r="BW136">
            <v>240</v>
          </cell>
          <cell r="BX136">
            <v>0</v>
          </cell>
          <cell r="BY136">
            <v>240</v>
          </cell>
          <cell r="BZ136">
            <v>0</v>
          </cell>
          <cell r="CA136">
            <v>0</v>
          </cell>
          <cell r="CB136">
            <v>600</v>
          </cell>
          <cell r="CC136">
            <v>72</v>
          </cell>
          <cell r="CD136">
            <v>672</v>
          </cell>
          <cell r="CE136">
            <v>0</v>
          </cell>
          <cell r="CF136">
            <v>0</v>
          </cell>
          <cell r="CG136">
            <v>49766.400000000001</v>
          </cell>
          <cell r="CH136">
            <v>0.32107354838709679</v>
          </cell>
          <cell r="CI136">
            <v>0</v>
          </cell>
          <cell r="CJ136">
            <v>0</v>
          </cell>
        </row>
        <row r="137">
          <cell r="A137">
            <v>131</v>
          </cell>
          <cell r="B137" t="str">
            <v>Tháp Mười</v>
          </cell>
          <cell r="C137" t="str">
            <v>HUB</v>
          </cell>
          <cell r="D137">
            <v>7301</v>
          </cell>
          <cell r="E137" t="str">
            <v>Gia Phú</v>
          </cell>
          <cell r="F137">
            <v>1536</v>
          </cell>
          <cell r="G137">
            <v>96</v>
          </cell>
          <cell r="H137">
            <v>1536</v>
          </cell>
          <cell r="I137">
            <v>96</v>
          </cell>
          <cell r="K137" t="str">
            <v>363 Mbps</v>
          </cell>
          <cell r="L137" t="str">
            <v>7 Mbps</v>
          </cell>
          <cell r="M137" t="str">
            <v>MR/LM</v>
          </cell>
          <cell r="N137">
            <v>1872</v>
          </cell>
          <cell r="O137">
            <v>120</v>
          </cell>
          <cell r="Q137">
            <v>1480</v>
          </cell>
          <cell r="R137">
            <v>77</v>
          </cell>
          <cell r="T137">
            <v>360</v>
          </cell>
          <cell r="U137">
            <v>1704</v>
          </cell>
          <cell r="V137">
            <v>480</v>
          </cell>
          <cell r="W137">
            <v>0</v>
          </cell>
          <cell r="X137">
            <v>480</v>
          </cell>
          <cell r="Y137">
            <v>1920</v>
          </cell>
          <cell r="Z137">
            <v>840</v>
          </cell>
          <cell r="AA137">
            <v>3624</v>
          </cell>
          <cell r="AB137">
            <v>1312</v>
          </cell>
          <cell r="AC137">
            <v>2312</v>
          </cell>
          <cell r="AD137" t="str">
            <v>1 STM-1</v>
          </cell>
          <cell r="AE137" t="str">
            <v>1 GENT</v>
          </cell>
          <cell r="AF137">
            <v>76.8</v>
          </cell>
          <cell r="AG137" t="str">
            <v>Ys</v>
          </cell>
          <cell r="AH137">
            <v>1056</v>
          </cell>
          <cell r="AI137">
            <v>96</v>
          </cell>
          <cell r="AJ137">
            <v>1152</v>
          </cell>
          <cell r="AK137">
            <v>4608</v>
          </cell>
          <cell r="AL137" t="str">
            <v>1 STM-1</v>
          </cell>
          <cell r="AM137" t="str">
            <v>1 GENT</v>
          </cell>
          <cell r="AN137" t="str">
            <v>Ys</v>
          </cell>
          <cell r="AO137">
            <v>155000</v>
          </cell>
          <cell r="AP137">
            <v>1200000</v>
          </cell>
          <cell r="AQ137">
            <v>7738.4000000000087</v>
          </cell>
          <cell r="AR137">
            <v>662438.40000000002</v>
          </cell>
          <cell r="AS137">
            <v>27</v>
          </cell>
          <cell r="AT137">
            <v>0</v>
          </cell>
          <cell r="AU137">
            <v>0</v>
          </cell>
          <cell r="AV137">
            <v>0</v>
          </cell>
          <cell r="AW137">
            <v>0</v>
          </cell>
          <cell r="AX137">
            <v>0</v>
          </cell>
          <cell r="AY137">
            <v>0</v>
          </cell>
          <cell r="AZ137">
            <v>0</v>
          </cell>
          <cell r="BA137">
            <v>0</v>
          </cell>
          <cell r="BB137">
            <v>0</v>
          </cell>
          <cell r="BC137">
            <v>0</v>
          </cell>
          <cell r="BD137">
            <v>0</v>
          </cell>
          <cell r="BE137">
            <v>1062</v>
          </cell>
          <cell r="BF137">
            <v>7563.5000000000009</v>
          </cell>
          <cell r="BG137">
            <v>648</v>
          </cell>
          <cell r="BH137">
            <v>648</v>
          </cell>
          <cell r="BI137">
            <v>96</v>
          </cell>
          <cell r="BJ137">
            <v>7467.5000000000009</v>
          </cell>
          <cell r="BK137">
            <v>1104</v>
          </cell>
          <cell r="BL137">
            <v>1104</v>
          </cell>
          <cell r="BM137">
            <v>1056</v>
          </cell>
          <cell r="BN137">
            <v>288</v>
          </cell>
          <cell r="BO137">
            <v>96</v>
          </cell>
          <cell r="BP137">
            <v>384</v>
          </cell>
          <cell r="BQ137">
            <v>1446</v>
          </cell>
          <cell r="BR137">
            <v>768</v>
          </cell>
          <cell r="BS137">
            <v>0</v>
          </cell>
          <cell r="BT137">
            <v>768</v>
          </cell>
          <cell r="BU137">
            <v>6.2843676355066776E-3</v>
          </cell>
          <cell r="BV137">
            <v>192</v>
          </cell>
          <cell r="BW137">
            <v>768</v>
          </cell>
          <cell r="BX137">
            <v>0</v>
          </cell>
          <cell r="BY137">
            <v>768</v>
          </cell>
          <cell r="BZ137">
            <v>1248</v>
          </cell>
          <cell r="CA137">
            <v>0</v>
          </cell>
          <cell r="CB137">
            <v>0</v>
          </cell>
          <cell r="CC137">
            <v>0</v>
          </cell>
          <cell r="CD137">
            <v>0</v>
          </cell>
          <cell r="CE137">
            <v>1914</v>
          </cell>
          <cell r="CF137">
            <v>111052.8</v>
          </cell>
          <cell r="CG137">
            <v>288614.40000000002</v>
          </cell>
          <cell r="CH137">
            <v>0.24051200000000003</v>
          </cell>
          <cell r="CI137">
            <v>10</v>
          </cell>
          <cell r="CJ137">
            <v>17</v>
          </cell>
        </row>
        <row r="138">
          <cell r="A138">
            <v>132</v>
          </cell>
          <cell r="B138" t="str">
            <v>Gia Phú</v>
          </cell>
          <cell r="C138" t="str">
            <v>DSLAM</v>
          </cell>
          <cell r="D138">
            <v>7300</v>
          </cell>
          <cell r="E138" t="str">
            <v>Gia Phú</v>
          </cell>
          <cell r="F138">
            <v>648</v>
          </cell>
          <cell r="G138">
            <v>24</v>
          </cell>
          <cell r="H138">
            <v>672</v>
          </cell>
          <cell r="I138">
            <v>24</v>
          </cell>
          <cell r="K138" t="str">
            <v>0 Mbps</v>
          </cell>
          <cell r="L138" t="str">
            <v>0 Mbps</v>
          </cell>
          <cell r="M138" t="str">
            <v>MR/LM</v>
          </cell>
          <cell r="N138">
            <v>816</v>
          </cell>
          <cell r="O138">
            <v>48</v>
          </cell>
          <cell r="Q138">
            <v>644</v>
          </cell>
          <cell r="R138">
            <v>33</v>
          </cell>
          <cell r="T138">
            <v>192</v>
          </cell>
          <cell r="U138">
            <v>0</v>
          </cell>
          <cell r="V138">
            <v>216</v>
          </cell>
          <cell r="W138">
            <v>0</v>
          </cell>
          <cell r="X138">
            <v>216</v>
          </cell>
          <cell r="Y138">
            <v>0</v>
          </cell>
          <cell r="Z138">
            <v>408</v>
          </cell>
          <cell r="AA138">
            <v>0</v>
          </cell>
          <cell r="AB138">
            <v>0</v>
          </cell>
          <cell r="AC138">
            <v>0</v>
          </cell>
          <cell r="AD138" t="str">
            <v>1 STM-1</v>
          </cell>
          <cell r="AE138"/>
          <cell r="AF138">
            <v>76.8</v>
          </cell>
          <cell r="AG138" t="str">
            <v>Ys</v>
          </cell>
          <cell r="AH138">
            <v>456</v>
          </cell>
          <cell r="AI138">
            <v>24</v>
          </cell>
          <cell r="AJ138">
            <v>480</v>
          </cell>
          <cell r="AK138">
            <v>0</v>
          </cell>
          <cell r="AL138" t="str">
            <v>1 STM-1</v>
          </cell>
          <cell r="AM138"/>
          <cell r="AN138" t="str">
            <v>Ys</v>
          </cell>
          <cell r="AO138">
            <v>155000</v>
          </cell>
          <cell r="AP138">
            <v>0</v>
          </cell>
          <cell r="AQ138">
            <v>92665.600000000006</v>
          </cell>
          <cell r="AR138">
            <v>0</v>
          </cell>
          <cell r="AS138">
            <v>0</v>
          </cell>
          <cell r="AT138">
            <v>1206</v>
          </cell>
          <cell r="AU138">
            <v>0</v>
          </cell>
          <cell r="AV138">
            <v>0</v>
          </cell>
          <cell r="AW138">
            <v>0</v>
          </cell>
          <cell r="AX138">
            <v>1206</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456</v>
          </cell>
          <cell r="BS138">
            <v>24</v>
          </cell>
          <cell r="BT138">
            <v>480</v>
          </cell>
          <cell r="BU138">
            <v>3.927729772191673E-3</v>
          </cell>
          <cell r="BV138">
            <v>144</v>
          </cell>
          <cell r="BW138">
            <v>0</v>
          </cell>
          <cell r="BX138">
            <v>0</v>
          </cell>
          <cell r="BY138">
            <v>0</v>
          </cell>
          <cell r="BZ138">
            <v>0</v>
          </cell>
          <cell r="CA138">
            <v>0</v>
          </cell>
          <cell r="CB138">
            <v>456</v>
          </cell>
          <cell r="CC138">
            <v>24</v>
          </cell>
          <cell r="CD138">
            <v>480</v>
          </cell>
          <cell r="CE138">
            <v>0</v>
          </cell>
          <cell r="CF138">
            <v>0</v>
          </cell>
          <cell r="CG138">
            <v>31334.399999999998</v>
          </cell>
          <cell r="CH138">
            <v>0.20215741935483869</v>
          </cell>
          <cell r="CI138">
            <v>0</v>
          </cell>
          <cell r="CJ138">
            <v>0</v>
          </cell>
        </row>
        <row r="139">
          <cell r="A139">
            <v>133</v>
          </cell>
          <cell r="B139" t="str">
            <v>Hòa Bình</v>
          </cell>
          <cell r="C139" t="str">
            <v>DSLAM</v>
          </cell>
          <cell r="D139">
            <v>7300</v>
          </cell>
          <cell r="E139" t="str">
            <v>Gia Phú</v>
          </cell>
          <cell r="F139">
            <v>696</v>
          </cell>
          <cell r="G139">
            <v>24</v>
          </cell>
          <cell r="H139">
            <v>720</v>
          </cell>
          <cell r="I139">
            <v>24</v>
          </cell>
          <cell r="K139" t="str">
            <v>0 Mbps</v>
          </cell>
          <cell r="L139" t="str">
            <v>0 Mbps</v>
          </cell>
          <cell r="M139" t="str">
            <v>MR/LM</v>
          </cell>
          <cell r="N139">
            <v>888</v>
          </cell>
          <cell r="O139">
            <v>48</v>
          </cell>
          <cell r="Q139">
            <v>695</v>
          </cell>
          <cell r="R139">
            <v>36</v>
          </cell>
          <cell r="T139">
            <v>216</v>
          </cell>
          <cell r="U139">
            <v>0</v>
          </cell>
          <cell r="V139">
            <v>216</v>
          </cell>
          <cell r="W139">
            <v>0</v>
          </cell>
          <cell r="X139">
            <v>216</v>
          </cell>
          <cell r="Y139">
            <v>0</v>
          </cell>
          <cell r="Z139">
            <v>432</v>
          </cell>
          <cell r="AA139">
            <v>0</v>
          </cell>
          <cell r="AB139">
            <v>0</v>
          </cell>
          <cell r="AC139">
            <v>0</v>
          </cell>
          <cell r="AD139" t="str">
            <v>1 STM-1</v>
          </cell>
          <cell r="AE139"/>
          <cell r="AF139">
            <v>76.8</v>
          </cell>
          <cell r="AG139" t="str">
            <v>Ys</v>
          </cell>
          <cell r="AH139">
            <v>504</v>
          </cell>
          <cell r="AI139">
            <v>24</v>
          </cell>
          <cell r="AJ139">
            <v>528</v>
          </cell>
          <cell r="AK139">
            <v>0</v>
          </cell>
          <cell r="AL139" t="str">
            <v>1 STM-1</v>
          </cell>
          <cell r="AM139"/>
          <cell r="AN139" t="str">
            <v>Ys</v>
          </cell>
          <cell r="AO139">
            <v>155000</v>
          </cell>
          <cell r="AP139">
            <v>0</v>
          </cell>
          <cell r="AQ139">
            <v>90822.399999999994</v>
          </cell>
          <cell r="AR139">
            <v>0</v>
          </cell>
          <cell r="AS139">
            <v>0</v>
          </cell>
          <cell r="AT139">
            <v>1182</v>
          </cell>
          <cell r="AU139">
            <v>0</v>
          </cell>
          <cell r="AV139">
            <v>0</v>
          </cell>
          <cell r="AW139">
            <v>0</v>
          </cell>
          <cell r="AX139">
            <v>1182</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504</v>
          </cell>
          <cell r="BS139">
            <v>24</v>
          </cell>
          <cell r="BT139">
            <v>528</v>
          </cell>
          <cell r="BU139">
            <v>4.3205027494108402E-3</v>
          </cell>
          <cell r="BV139">
            <v>144</v>
          </cell>
          <cell r="BW139">
            <v>0</v>
          </cell>
          <cell r="BX139">
            <v>0</v>
          </cell>
          <cell r="BY139">
            <v>0</v>
          </cell>
          <cell r="BZ139">
            <v>0</v>
          </cell>
          <cell r="CA139">
            <v>0</v>
          </cell>
          <cell r="CB139">
            <v>504</v>
          </cell>
          <cell r="CC139">
            <v>24</v>
          </cell>
          <cell r="CD139">
            <v>528</v>
          </cell>
          <cell r="CE139">
            <v>0</v>
          </cell>
          <cell r="CF139">
            <v>0</v>
          </cell>
          <cell r="CG139">
            <v>33177.599999999999</v>
          </cell>
          <cell r="CH139">
            <v>0.21404903225806451</v>
          </cell>
          <cell r="CI139">
            <v>0</v>
          </cell>
          <cell r="CJ139">
            <v>0</v>
          </cell>
        </row>
        <row r="140">
          <cell r="A140">
            <v>134</v>
          </cell>
          <cell r="B140" t="str">
            <v>Lãnh Binh Thăng</v>
          </cell>
          <cell r="C140" t="str">
            <v>DSLAM</v>
          </cell>
          <cell r="D140">
            <v>7300</v>
          </cell>
          <cell r="E140" t="str">
            <v>Gia Phú</v>
          </cell>
          <cell r="F140">
            <v>1680</v>
          </cell>
          <cell r="G140">
            <v>96</v>
          </cell>
          <cell r="H140">
            <v>1680</v>
          </cell>
          <cell r="I140">
            <v>96</v>
          </cell>
          <cell r="K140" t="str">
            <v>7 Mbps</v>
          </cell>
          <cell r="L140" t="str">
            <v>0 Mbps</v>
          </cell>
          <cell r="M140" t="str">
            <v>MR/LM</v>
          </cell>
          <cell r="N140">
            <v>2112</v>
          </cell>
          <cell r="O140">
            <v>120</v>
          </cell>
          <cell r="Q140">
            <v>1672</v>
          </cell>
          <cell r="R140">
            <v>88</v>
          </cell>
          <cell r="T140">
            <v>456</v>
          </cell>
          <cell r="U140">
            <v>0</v>
          </cell>
          <cell r="V140">
            <v>528</v>
          </cell>
          <cell r="W140">
            <v>0</v>
          </cell>
          <cell r="X140">
            <v>528</v>
          </cell>
          <cell r="Y140">
            <v>0</v>
          </cell>
          <cell r="Z140">
            <v>984</v>
          </cell>
          <cell r="AA140">
            <v>0</v>
          </cell>
          <cell r="AB140">
            <v>0</v>
          </cell>
          <cell r="AC140">
            <v>0</v>
          </cell>
          <cell r="AD140" t="str">
            <v>1 STM-1</v>
          </cell>
          <cell r="AE140"/>
          <cell r="AF140">
            <v>76.8</v>
          </cell>
          <cell r="AG140" t="str">
            <v>Ys</v>
          </cell>
          <cell r="AH140">
            <v>1152</v>
          </cell>
          <cell r="AI140">
            <v>96</v>
          </cell>
          <cell r="AJ140">
            <v>1248</v>
          </cell>
          <cell r="AK140">
            <v>0</v>
          </cell>
          <cell r="AL140" t="str">
            <v>1 STM-1</v>
          </cell>
          <cell r="AM140"/>
          <cell r="AN140" t="str">
            <v>Ys</v>
          </cell>
          <cell r="AO140">
            <v>155000</v>
          </cell>
          <cell r="AP140">
            <v>0</v>
          </cell>
          <cell r="AQ140">
            <v>48428.800000000003</v>
          </cell>
          <cell r="AR140">
            <v>0</v>
          </cell>
          <cell r="AS140">
            <v>26</v>
          </cell>
          <cell r="AT140">
            <v>630</v>
          </cell>
          <cell r="AU140">
            <v>624</v>
          </cell>
          <cell r="AV140">
            <v>624</v>
          </cell>
          <cell r="AW140">
            <v>96</v>
          </cell>
          <cell r="AX140">
            <v>534</v>
          </cell>
          <cell r="AY140">
            <v>1056</v>
          </cell>
          <cell r="AZ140">
            <v>534</v>
          </cell>
          <cell r="BA140">
            <v>534</v>
          </cell>
          <cell r="BB140">
            <v>534</v>
          </cell>
          <cell r="BC140">
            <v>96</v>
          </cell>
          <cell r="BD140">
            <v>630</v>
          </cell>
          <cell r="BE140">
            <v>0</v>
          </cell>
          <cell r="BF140">
            <v>0</v>
          </cell>
          <cell r="BG140">
            <v>0</v>
          </cell>
          <cell r="BH140">
            <v>0</v>
          </cell>
          <cell r="BI140">
            <v>0</v>
          </cell>
          <cell r="BJ140">
            <v>0</v>
          </cell>
          <cell r="BK140">
            <v>0</v>
          </cell>
          <cell r="BL140">
            <v>0</v>
          </cell>
          <cell r="BM140">
            <v>0</v>
          </cell>
          <cell r="BN140">
            <v>534</v>
          </cell>
          <cell r="BO140">
            <v>96</v>
          </cell>
          <cell r="BP140">
            <v>630</v>
          </cell>
          <cell r="BQ140">
            <v>0</v>
          </cell>
          <cell r="BR140">
            <v>618</v>
          </cell>
          <cell r="BS140">
            <v>0</v>
          </cell>
          <cell r="BT140">
            <v>618</v>
          </cell>
          <cell r="BU140">
            <v>5.0569520816967795E-3</v>
          </cell>
          <cell r="BV140">
            <v>192</v>
          </cell>
          <cell r="BW140">
            <v>240</v>
          </cell>
          <cell r="BX140">
            <v>0</v>
          </cell>
          <cell r="BY140">
            <v>240</v>
          </cell>
          <cell r="BZ140">
            <v>0</v>
          </cell>
          <cell r="CA140">
            <v>0</v>
          </cell>
          <cell r="CB140">
            <v>378</v>
          </cell>
          <cell r="CC140">
            <v>0</v>
          </cell>
          <cell r="CD140">
            <v>378</v>
          </cell>
          <cell r="CE140">
            <v>0</v>
          </cell>
          <cell r="CF140">
            <v>48384</v>
          </cell>
          <cell r="CG140">
            <v>123955.2</v>
          </cell>
          <cell r="CH140">
            <v>0.79971096774193551</v>
          </cell>
          <cell r="CI140">
            <v>15.125</v>
          </cell>
          <cell r="CJ140">
            <v>10.875</v>
          </cell>
        </row>
        <row r="141">
          <cell r="A141">
            <v>135</v>
          </cell>
          <cell r="B141" t="str">
            <v>Minh Phụng</v>
          </cell>
          <cell r="C141" t="str">
            <v>DSLAM</v>
          </cell>
          <cell r="D141">
            <v>7300</v>
          </cell>
          <cell r="E141" t="str">
            <v>Gia Phú</v>
          </cell>
          <cell r="F141">
            <v>1560</v>
          </cell>
          <cell r="G141">
            <v>96</v>
          </cell>
          <cell r="H141">
            <v>1584</v>
          </cell>
          <cell r="I141">
            <v>96</v>
          </cell>
          <cell r="K141" t="str">
            <v>0 Mbps</v>
          </cell>
          <cell r="L141" t="str">
            <v>0 Mbps</v>
          </cell>
          <cell r="M141" t="str">
            <v>MR/LM</v>
          </cell>
          <cell r="N141">
            <v>2016</v>
          </cell>
          <cell r="O141">
            <v>120</v>
          </cell>
          <cell r="Q141">
            <v>1596</v>
          </cell>
          <cell r="R141">
            <v>83</v>
          </cell>
          <cell r="T141">
            <v>480</v>
          </cell>
          <cell r="U141">
            <v>0</v>
          </cell>
          <cell r="V141">
            <v>480</v>
          </cell>
          <cell r="W141">
            <v>0</v>
          </cell>
          <cell r="X141">
            <v>480</v>
          </cell>
          <cell r="Y141">
            <v>0</v>
          </cell>
          <cell r="Z141">
            <v>960</v>
          </cell>
          <cell r="AA141">
            <v>0</v>
          </cell>
          <cell r="AB141">
            <v>0</v>
          </cell>
          <cell r="AC141">
            <v>0</v>
          </cell>
          <cell r="AD141" t="str">
            <v>1 STM-1</v>
          </cell>
          <cell r="AE141"/>
          <cell r="AF141">
            <v>76.8</v>
          </cell>
          <cell r="AG141" t="str">
            <v>Ys</v>
          </cell>
          <cell r="AH141">
            <v>1104</v>
          </cell>
          <cell r="AI141">
            <v>96</v>
          </cell>
          <cell r="AJ141">
            <v>1200</v>
          </cell>
          <cell r="AK141">
            <v>0</v>
          </cell>
          <cell r="AL141" t="str">
            <v>1 STM-1</v>
          </cell>
          <cell r="AM141"/>
          <cell r="AN141" t="str">
            <v>Ys</v>
          </cell>
          <cell r="AO141">
            <v>155000</v>
          </cell>
          <cell r="AP141">
            <v>0</v>
          </cell>
          <cell r="AQ141">
            <v>50272</v>
          </cell>
          <cell r="AR141">
            <v>0</v>
          </cell>
          <cell r="AS141">
            <v>11</v>
          </cell>
          <cell r="AT141">
            <v>654</v>
          </cell>
          <cell r="AU141">
            <v>264</v>
          </cell>
          <cell r="AV141">
            <v>264</v>
          </cell>
          <cell r="AW141">
            <v>96</v>
          </cell>
          <cell r="AX141">
            <v>558</v>
          </cell>
          <cell r="AY141">
            <v>336</v>
          </cell>
          <cell r="AZ141">
            <v>336</v>
          </cell>
          <cell r="BA141">
            <v>336</v>
          </cell>
          <cell r="BB141">
            <v>336</v>
          </cell>
          <cell r="BC141">
            <v>96</v>
          </cell>
          <cell r="BD141">
            <v>432</v>
          </cell>
          <cell r="BE141">
            <v>0</v>
          </cell>
          <cell r="BF141">
            <v>0</v>
          </cell>
          <cell r="BG141">
            <v>0</v>
          </cell>
          <cell r="BH141">
            <v>0</v>
          </cell>
          <cell r="BI141">
            <v>0</v>
          </cell>
          <cell r="BJ141">
            <v>0</v>
          </cell>
          <cell r="BK141">
            <v>0</v>
          </cell>
          <cell r="BL141">
            <v>0</v>
          </cell>
          <cell r="BM141">
            <v>0</v>
          </cell>
          <cell r="BN141">
            <v>336</v>
          </cell>
          <cell r="BO141">
            <v>96</v>
          </cell>
          <cell r="BP141">
            <v>432</v>
          </cell>
          <cell r="BQ141">
            <v>0</v>
          </cell>
          <cell r="BR141">
            <v>768</v>
          </cell>
          <cell r="BS141">
            <v>0</v>
          </cell>
          <cell r="BT141">
            <v>768</v>
          </cell>
          <cell r="BU141">
            <v>6.2843676355066776E-3</v>
          </cell>
          <cell r="BV141">
            <v>192</v>
          </cell>
          <cell r="BW141">
            <v>240</v>
          </cell>
          <cell r="BX141">
            <v>0</v>
          </cell>
          <cell r="BY141">
            <v>240</v>
          </cell>
          <cell r="BZ141">
            <v>0</v>
          </cell>
          <cell r="CA141">
            <v>0</v>
          </cell>
          <cell r="CB141">
            <v>528</v>
          </cell>
          <cell r="CC141">
            <v>0</v>
          </cell>
          <cell r="CD141">
            <v>528</v>
          </cell>
          <cell r="CE141">
            <v>0</v>
          </cell>
          <cell r="CF141">
            <v>33177.599999999999</v>
          </cell>
          <cell r="CG141">
            <v>106905.60000000001</v>
          </cell>
          <cell r="CH141">
            <v>0.68971354838709686</v>
          </cell>
          <cell r="CI141">
            <v>11</v>
          </cell>
          <cell r="CJ141">
            <v>0</v>
          </cell>
        </row>
        <row r="142">
          <cell r="A142">
            <v>136</v>
          </cell>
          <cell r="B142" t="str">
            <v>Trần Hưng Đạo 1</v>
          </cell>
          <cell r="C142" t="str">
            <v>HUB</v>
          </cell>
          <cell r="D142">
            <v>7301</v>
          </cell>
          <cell r="E142" t="str">
            <v>Trần Hưng Đạo 2</v>
          </cell>
          <cell r="F142">
            <v>3936</v>
          </cell>
          <cell r="G142">
            <v>240</v>
          </cell>
          <cell r="H142">
            <v>3936</v>
          </cell>
          <cell r="I142">
            <v>240</v>
          </cell>
          <cell r="K142" t="str">
            <v>589 Mbps</v>
          </cell>
          <cell r="L142" t="str">
            <v>125 Mbps</v>
          </cell>
          <cell r="M142" t="str">
            <v>MR/LM</v>
          </cell>
          <cell r="N142">
            <v>5112</v>
          </cell>
          <cell r="O142">
            <v>288</v>
          </cell>
          <cell r="Q142">
            <v>4078</v>
          </cell>
          <cell r="R142">
            <v>214</v>
          </cell>
          <cell r="T142">
            <v>1224</v>
          </cell>
          <cell r="U142">
            <v>2184</v>
          </cell>
          <cell r="V142">
            <v>1200</v>
          </cell>
          <cell r="W142">
            <v>0</v>
          </cell>
          <cell r="X142">
            <v>1200</v>
          </cell>
          <cell r="Y142">
            <v>2112</v>
          </cell>
          <cell r="Z142">
            <v>2424</v>
          </cell>
          <cell r="AA142">
            <v>4296</v>
          </cell>
          <cell r="AB142">
            <v>4296</v>
          </cell>
          <cell r="AC142">
            <v>0</v>
          </cell>
          <cell r="AD142" t="str">
            <v>1 STM-4</v>
          </cell>
          <cell r="AE142"/>
          <cell r="AF142">
            <v>108</v>
          </cell>
          <cell r="AG142" t="str">
            <v>No</v>
          </cell>
          <cell r="AH142">
            <v>2736</v>
          </cell>
          <cell r="AI142">
            <v>240</v>
          </cell>
          <cell r="AJ142">
            <v>2976</v>
          </cell>
          <cell r="AK142">
            <v>5256</v>
          </cell>
          <cell r="AL142" t="str">
            <v>1 STM-4</v>
          </cell>
          <cell r="AM142"/>
          <cell r="AN142" t="str">
            <v>No</v>
          </cell>
          <cell r="AO142">
            <v>622000</v>
          </cell>
          <cell r="AP142">
            <v>0</v>
          </cell>
          <cell r="AQ142">
            <v>0</v>
          </cell>
          <cell r="AR142">
            <v>0</v>
          </cell>
          <cell r="AS142">
            <v>16</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384</v>
          </cell>
          <cell r="BH142">
            <v>0</v>
          </cell>
          <cell r="BI142">
            <v>0</v>
          </cell>
          <cell r="BJ142">
            <v>0</v>
          </cell>
          <cell r="BK142">
            <v>768</v>
          </cell>
          <cell r="BL142">
            <v>0</v>
          </cell>
          <cell r="BM142">
            <v>0</v>
          </cell>
          <cell r="BN142">
            <v>0</v>
          </cell>
          <cell r="BO142">
            <v>0</v>
          </cell>
          <cell r="BP142">
            <v>0</v>
          </cell>
          <cell r="BQ142">
            <v>0</v>
          </cell>
          <cell r="BR142">
            <v>2736</v>
          </cell>
          <cell r="BS142">
            <v>240</v>
          </cell>
          <cell r="BT142">
            <v>2976</v>
          </cell>
          <cell r="BU142">
            <v>2.4351924587588374E-2</v>
          </cell>
          <cell r="BV142">
            <v>768</v>
          </cell>
          <cell r="BW142">
            <v>768</v>
          </cell>
          <cell r="BX142">
            <v>0</v>
          </cell>
          <cell r="BY142">
            <v>768</v>
          </cell>
          <cell r="BZ142">
            <v>1344</v>
          </cell>
          <cell r="CA142">
            <v>0</v>
          </cell>
          <cell r="CB142">
            <v>1968</v>
          </cell>
          <cell r="CC142">
            <v>240</v>
          </cell>
          <cell r="CD142">
            <v>2208</v>
          </cell>
          <cell r="CE142">
            <v>3912</v>
          </cell>
          <cell r="CF142">
            <v>0</v>
          </cell>
          <cell r="CG142">
            <v>463968</v>
          </cell>
          <cell r="CH142">
            <v>0.74592926045016072</v>
          </cell>
          <cell r="CI142">
            <v>0</v>
          </cell>
          <cell r="CJ142">
            <v>16</v>
          </cell>
        </row>
        <row r="143">
          <cell r="A143">
            <v>137</v>
          </cell>
          <cell r="B143" t="str">
            <v>Trần Hưng Đạo 2</v>
          </cell>
          <cell r="C143" t="str">
            <v>DSLAM</v>
          </cell>
          <cell r="D143">
            <v>7300</v>
          </cell>
          <cell r="E143" t="str">
            <v>Trần Hưng Đạo 2</v>
          </cell>
          <cell r="F143">
            <v>3024</v>
          </cell>
          <cell r="G143">
            <v>168</v>
          </cell>
          <cell r="H143">
            <v>3024</v>
          </cell>
          <cell r="I143">
            <v>168</v>
          </cell>
          <cell r="K143" t="str">
            <v>125 Mbps</v>
          </cell>
          <cell r="L143" t="str">
            <v>0 Mbps</v>
          </cell>
          <cell r="M143" t="str">
            <v>MR/LM</v>
          </cell>
          <cell r="N143">
            <v>3936</v>
          </cell>
          <cell r="O143">
            <v>216</v>
          </cell>
          <cell r="Q143">
            <v>3138</v>
          </cell>
          <cell r="R143">
            <v>165</v>
          </cell>
          <cell r="T143">
            <v>960</v>
          </cell>
          <cell r="U143">
            <v>0</v>
          </cell>
          <cell r="V143">
            <v>912</v>
          </cell>
          <cell r="W143">
            <v>0</v>
          </cell>
          <cell r="X143">
            <v>912</v>
          </cell>
          <cell r="Y143">
            <v>0</v>
          </cell>
          <cell r="Z143">
            <v>1872</v>
          </cell>
          <cell r="AA143">
            <v>0</v>
          </cell>
          <cell r="AB143">
            <v>0</v>
          </cell>
          <cell r="AC143">
            <v>0</v>
          </cell>
          <cell r="AD143" t="str">
            <v>1 STM-1</v>
          </cell>
          <cell r="AE143"/>
          <cell r="AF143">
            <v>76.8</v>
          </cell>
          <cell r="AG143" t="str">
            <v>No</v>
          </cell>
          <cell r="AH143">
            <v>2112</v>
          </cell>
          <cell r="AI143">
            <v>168</v>
          </cell>
          <cell r="AJ143">
            <v>2280</v>
          </cell>
          <cell r="AK143">
            <v>0</v>
          </cell>
          <cell r="AL143" t="str">
            <v>1 STM-1</v>
          </cell>
          <cell r="AM143"/>
          <cell r="AN143" t="str">
            <v>No</v>
          </cell>
          <cell r="AO143">
            <v>155000</v>
          </cell>
          <cell r="AP143">
            <v>0</v>
          </cell>
          <cell r="AQ143">
            <v>0</v>
          </cell>
          <cell r="AR143">
            <v>0</v>
          </cell>
          <cell r="AS143">
            <v>24</v>
          </cell>
          <cell r="AT143">
            <v>0</v>
          </cell>
          <cell r="AU143">
            <v>576</v>
          </cell>
          <cell r="AV143">
            <v>0</v>
          </cell>
          <cell r="AW143">
            <v>0</v>
          </cell>
          <cell r="AX143">
            <v>0</v>
          </cell>
          <cell r="AY143">
            <v>1152</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2112</v>
          </cell>
          <cell r="BS143">
            <v>168</v>
          </cell>
          <cell r="BT143">
            <v>2280</v>
          </cell>
          <cell r="BU143">
            <v>1.8656716417910446E-2</v>
          </cell>
          <cell r="BV143">
            <v>576</v>
          </cell>
          <cell r="BW143">
            <v>576</v>
          </cell>
          <cell r="BX143">
            <v>0</v>
          </cell>
          <cell r="BY143">
            <v>576</v>
          </cell>
          <cell r="BZ143">
            <v>0</v>
          </cell>
          <cell r="CA143">
            <v>0</v>
          </cell>
          <cell r="CB143">
            <v>1536</v>
          </cell>
          <cell r="CC143">
            <v>168</v>
          </cell>
          <cell r="CD143">
            <v>1704</v>
          </cell>
          <cell r="CE143">
            <v>0</v>
          </cell>
          <cell r="CF143">
            <v>0</v>
          </cell>
          <cell r="CG143">
            <v>143769.60000000001</v>
          </cell>
          <cell r="CH143">
            <v>0.92754580645161289</v>
          </cell>
          <cell r="CI143">
            <v>0</v>
          </cell>
          <cell r="CJ143">
            <v>24</v>
          </cell>
        </row>
        <row r="144">
          <cell r="A144">
            <v>138</v>
          </cell>
          <cell r="B144" t="str">
            <v>Gia Định 2</v>
          </cell>
          <cell r="C144" t="str">
            <v>HUB</v>
          </cell>
          <cell r="D144">
            <v>7302</v>
          </cell>
          <cell r="E144" t="str">
            <v>Gia Định 2</v>
          </cell>
          <cell r="F144">
            <v>6912</v>
          </cell>
          <cell r="G144">
            <v>408</v>
          </cell>
          <cell r="H144">
            <v>6912</v>
          </cell>
          <cell r="I144">
            <v>408</v>
          </cell>
          <cell r="N144">
            <v>6912</v>
          </cell>
          <cell r="O144">
            <v>408</v>
          </cell>
          <cell r="T144">
            <v>0</v>
          </cell>
          <cell r="U144">
            <v>0</v>
          </cell>
          <cell r="V144">
            <v>2064</v>
          </cell>
          <cell r="W144">
            <v>0</v>
          </cell>
          <cell r="X144">
            <v>2064</v>
          </cell>
          <cell r="Y144">
            <v>2064</v>
          </cell>
          <cell r="Z144">
            <v>2064</v>
          </cell>
          <cell r="AA144">
            <v>2064</v>
          </cell>
          <cell r="AB144">
            <v>0</v>
          </cell>
          <cell r="AC144">
            <v>2064</v>
          </cell>
          <cell r="AD144" t="str">
            <v>0 E1</v>
          </cell>
          <cell r="AE144" t="str">
            <v>1 GENT</v>
          </cell>
          <cell r="AF144">
            <v>76.8</v>
          </cell>
          <cell r="AG144" t="str">
            <v>Ys</v>
          </cell>
          <cell r="AH144">
            <v>4848</v>
          </cell>
          <cell r="AI144">
            <v>408</v>
          </cell>
          <cell r="AJ144">
            <v>5256</v>
          </cell>
          <cell r="AK144">
            <v>5256</v>
          </cell>
          <cell r="AL144" t="str">
            <v>0 E1</v>
          </cell>
          <cell r="AM144" t="str">
            <v>1 GENT</v>
          </cell>
          <cell r="AN144" t="str">
            <v>Ys</v>
          </cell>
          <cell r="AO144">
            <v>0</v>
          </cell>
          <cell r="AP144">
            <v>1200000</v>
          </cell>
          <cell r="AQ144">
            <v>0</v>
          </cell>
          <cell r="AR144">
            <v>681484.80000000005</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8873.5000000000018</v>
          </cell>
          <cell r="BG144">
            <v>0</v>
          </cell>
          <cell r="BH144">
            <v>0</v>
          </cell>
          <cell r="BI144">
            <v>0</v>
          </cell>
          <cell r="BJ144">
            <v>8873.5000000000018</v>
          </cell>
          <cell r="BK144">
            <v>0</v>
          </cell>
          <cell r="BL144">
            <v>0</v>
          </cell>
          <cell r="BM144">
            <v>0</v>
          </cell>
          <cell r="BN144">
            <v>0</v>
          </cell>
          <cell r="BO144">
            <v>0</v>
          </cell>
          <cell r="BP144">
            <v>0</v>
          </cell>
          <cell r="BQ144">
            <v>0</v>
          </cell>
          <cell r="BR144">
            <v>4848</v>
          </cell>
          <cell r="BS144">
            <v>408</v>
          </cell>
          <cell r="BT144">
            <v>5256</v>
          </cell>
          <cell r="BU144">
            <v>4.3008641005498824E-2</v>
          </cell>
          <cell r="BV144">
            <v>1296</v>
          </cell>
          <cell r="BW144">
            <v>1296</v>
          </cell>
          <cell r="BX144">
            <v>0</v>
          </cell>
          <cell r="BY144">
            <v>1296</v>
          </cell>
          <cell r="BZ144">
            <v>1296</v>
          </cell>
          <cell r="CA144">
            <v>0</v>
          </cell>
          <cell r="CB144">
            <v>3552</v>
          </cell>
          <cell r="CC144">
            <v>408</v>
          </cell>
          <cell r="CD144">
            <v>3960</v>
          </cell>
          <cell r="CE144">
            <v>3960</v>
          </cell>
          <cell r="CF144">
            <v>0</v>
          </cell>
          <cell r="CG144">
            <v>158515.19999999998</v>
          </cell>
          <cell r="CH144">
            <v>0.13209599999999999</v>
          </cell>
          <cell r="CI144">
            <v>0</v>
          </cell>
          <cell r="CJ144">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1"/>
      <sheetName val="T11"/>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H  goi 4-x"/>
      <sheetName val="Bia"/>
      <sheetName val="Tm"/>
      <sheetName val="THKP"/>
      <sheetName val="DGi"/>
      <sheetName val="fOOD"/>
      <sheetName val="FORM hc"/>
      <sheetName val="FORM pc"/>
      <sheetName val="CamPha"/>
      <sheetName val="MongCai"/>
      <sheetName val="70000000"/>
      <sheetName val="PNT_QUOT__3"/>
      <sheetName val="COAT_WRAP_QIOT__3"/>
      <sheetName val="kl m m d"/>
      <sheetName val="kl vt tho"/>
      <sheetName val="kl dat"/>
      <sheetName val="Sheet4"/>
      <sheetName val="xin kinh phi"/>
      <sheetName val="lan trai"/>
      <sheetName val="thuoc no"/>
      <sheetName val="so thuc pham"/>
      <sheetName val="Km27' - Km278"/>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Thang8-02"/>
      <sheetName val="Thang9-02"/>
      <sheetName val="Thang10-02"/>
      <sheetName val="Thang11-02"/>
      <sheetName val="Thang12-02"/>
      <sheetName val="Thang01-03"/>
      <sheetName val="Thang02-03"/>
      <sheetName val="Sheet8"/>
      <sheetName val="Sheet9"/>
      <sheetName val="Sheet10"/>
      <sheetName val="Sheet11"/>
      <sheetName val="Sheet12"/>
      <sheetName val="Sheet13"/>
      <sheetName val="Sheet14"/>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CV den trong to聮g"/>
      <sheetName val="ȴ0000000"/>
      <sheetName val="Shedt1"/>
      <sheetName val="_x0012_0000000"/>
      <sheetName val="T_x000b_331"/>
      <sheetName val="Oð mai 279"/>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mau kiem ke"/>
      <sheetName val="quyet toan HD 2000"/>
      <sheetName val="quyet toan hoa don 2001"/>
      <sheetName val="kiem ke hoa don 2001"/>
      <sheetName val="QUY III 02"/>
      <sheetName val="QUY IV 02"/>
      <sheetName val="QUYET TOAN 02"/>
      <sheetName val="Thang06-2002"/>
      <sheetName val="Thang07-2002"/>
      <sheetName val="Thang08-2002"/>
      <sheetName val="Thang09-2002"/>
      <sheetName val="Thang10-2002 "/>
      <sheetName val="Thang11-2002"/>
      <sheetName val="Thang12-2002"/>
      <sheetName val="Sheet1 (3)"/>
      <sheetName val="XLÇ_x0015_oppy"/>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p0000000"/>
      <sheetName val="SOLIEU"/>
      <sheetName val="TINHTOAN"/>
      <sheetName val="Bao cao KQTH quy hoach 135"/>
      <sheetName val="Sheet5"/>
      <sheetName val="Sheet6"/>
      <sheetName val="Sheet7"/>
      <sheetName val="0304"/>
      <sheetName val="0904"/>
      <sheetName val="1204"/>
      <sheetName val="80000000"/>
      <sheetName val="90000000"/>
      <sheetName val="a0000000"/>
      <sheetName val="b0000000"/>
      <sheetName val="c0000000"/>
      <sheetName val="Cong ban 1,5_x0013__x0000_"/>
      <sheetName val="Song ban 0,7x0,7"/>
      <sheetName val="Cong ban 0,8x ,8"/>
      <sheetName val="BKLBD"/>
      <sheetName val="PTDG"/>
      <sheetName val="DTCT"/>
      <sheetName val="vlct"/>
      <sheetName val="Macro1"/>
      <sheetName val="Macro2"/>
      <sheetName val="Macro3"/>
      <sheetName val=""/>
      <sheetName val="Km283 - Jm284"/>
      <sheetName val="xdcb 01-2003"/>
      <sheetName val="ADKT"/>
      <sheetName val="Khac DP"/>
      <sheetName val="Khoi than "/>
      <sheetName val="B3_208_than"/>
      <sheetName val="B3_208_TU"/>
      <sheetName val="B3_208_TW"/>
      <sheetName val="B3_208_DP"/>
      <sheetName val="B3_208_khac"/>
      <sheetName val="XXXXX\XX"/>
      <sheetName val="Lap ®at ®hÖn"/>
      <sheetName val="TAU"/>
      <sheetName val="KHACH"/>
      <sheetName val="BC1"/>
      <sheetName val="BC2"/>
      <sheetName val="BAO CAO AN"/>
      <sheetName val="BANGKEKHACH"/>
      <sheetName val="cocB40 5B"/>
      <sheetName val="cocD50 9A"/>
      <sheetName val="cocD75 16"/>
      <sheetName val="coc B80 TD25"/>
      <sheetName val="P27 B80"/>
      <sheetName val="Coc23 B80"/>
      <sheetName val="cong B80 C4"/>
      <sheetName val="TNghiªm T_x0002_ "/>
      <sheetName val="tt-_x0014_BA"/>
      <sheetName val="TD_x0014_"/>
      <sheetName val="_x0014_.12"/>
      <sheetName val="QD c5a HDQT (2)"/>
      <sheetName val="_x0003_hart1"/>
      <sheetName val="XNxlva sxthanKCIÉ"/>
      <sheetName val="30100000"/>
      <sheetName val="TDT-TBࡁ"/>
      <sheetName val="Op mai 2_x000c__x0000_"/>
      <sheetName val="_x0000_bÑi_x0003__x0000__x0000__x0000__x0000_²r_x0013__x0000_"/>
      <sheetName val="TL33-13.14"/>
      <sheetName val="tlđm190337,8"/>
      <sheetName val="GC190337,8"/>
      <sheetName val="033,7,8"/>
      <sheetName val="TL033 ,2,4"/>
      <sheetName val="TL 0331,2"/>
      <sheetName val="033-1,4"/>
      <sheetName val="TL033,19,5"/>
      <sheetName val="Kѭ284"/>
      <sheetName val="Ton 31.1"/>
      <sheetName val="NhapT.2"/>
      <sheetName val="Xuat T.2"/>
      <sheetName val="Ton 28.2"/>
      <sheetName val="H.Tra"/>
      <sheetName val="Hang CTY TRA LAI"/>
      <sheetName val="Hang NV Tra Lai"/>
      <sheetName val="Cong ban 1,5„—_x0013__x0000_"/>
      <sheetName val="ADKTKT02"/>
      <sheetName val="Km&quot;80"/>
      <sheetName val="Baocao"/>
      <sheetName val="UT"/>
      <sheetName val="TongHopHD"/>
      <sheetName val="[PNT-P3.xlsUTong hop (2)"/>
      <sheetName val="Km276 - Ke277"/>
      <sheetName val="[PNT-P3.xlsUKm279 - Km280"/>
      <sheetName val="QD cua "/>
      <sheetName val="Tong hop$Op mai"/>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K-280 - Km281"/>
      <sheetName val="Xa9lap "/>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Áo"/>
      <sheetName val="ct luong "/>
      <sheetName val="Nhap 6T"/>
      <sheetName val="baocaochinh(qui1.05) (DC)"/>
      <sheetName val="Ctuluongq.1.05"/>
      <sheetName val="BANG PHAN BO qui1.05(DC)"/>
      <sheetName val="BANG PHAN BO quiII.05"/>
      <sheetName val="bao cac cinh Qui II-2005"/>
      <sheetName val="Data"/>
      <sheetName val="Nov19 Plan"/>
      <sheetName val="DOANH THU"/>
      <sheetName val="Don gia"/>
      <sheetName val="_x0000__x000a__x0000__x0000__x0000_âO"/>
      <sheetName val="gìIÏÝ_x001c_Ã_x0008_ç¾{è"/>
      <sheetName val="GS02-thu0TM"/>
      <sheetName val="VÃt liÖu"/>
      <sheetName val="Du tnan chi tiet coc nuoc"/>
      <sheetName val="7000 000"/>
      <sheetName val="_x000b_luong phu"/>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K43"/>
      <sheetName val="THKL"/>
      <sheetName val="PL43"/>
      <sheetName val="K43+0.00 - 338 Trai"/>
      <sheetName val="Package1"/>
      <sheetName val="ESTI."/>
      <sheetName val="DI-ESTI"/>
      <sheetName val="_x0003_har"/>
      <sheetName val="Tong (op"/>
      <sheetName val="Coc 4ieu"/>
      <sheetName val="Nhap du lieu"/>
      <sheetName val="BCDSPS"/>
      <sheetName val="BCDKT"/>
      <sheetName val="gVL"/>
      <sheetName val="CV den trong to?g"/>
      <sheetName val="?0000000"/>
      <sheetName val="ၔong hop QL48 - 2"/>
      <sheetName val="Shaet13"/>
      <sheetName val="Km266"/>
      <sheetName val="Dong$bac"/>
      <sheetName val="Mp mai 275"/>
      <sheetName val="mua vao"/>
      <sheetName val="chi phi "/>
      <sheetName val="ban ra 10%"/>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PNT-P3"/>
      <sheetName val="CVden nw8ai TCT (1)"/>
      <sheetName val="Thang 07"/>
      <sheetName val="T10-05"/>
      <sheetName val="T9-05"/>
      <sheetName val="t805"/>
      <sheetName val="11T"/>
      <sheetName val="9T"/>
      <sheetName val="TNghiÖ- VL"/>
      <sheetName val="thaß26"/>
      <sheetName val="CDPS3"/>
      <sheetName val="_x000c__x0000__x0000__x0000__x0000__x0000__x0000__x0000__x000a__x0000__x0000__x0000_"/>
      <sheetName val="_x0000__x000f__x0000__x0000__x0000_‚ž½"/>
      <sheetName val="_x0000__x000a__x0000__x0000__x0000_âOŽ"/>
      <sheetName val="QD cua HDQ²_x0000__x0000_)"/>
      <sheetName val="P210-TP20"/>
      <sheetName val="CB32"/>
      <sheetName val="CTT NuiC_x000f_eo"/>
      <sheetName val="TDT-TB?"/>
      <sheetName val="Km280 ? Km281"/>
      <sheetName val="K?284"/>
      <sheetName val="Kluo-_x0008_ phu"/>
      <sheetName val="120"/>
      <sheetName val="IFAD"/>
      <sheetName val="CVHN"/>
      <sheetName val="TCVM"/>
      <sheetName val="RIDP"/>
      <sheetName val="LDNN"/>
      <sheetName val="QD cua HDQ²_x0000__x0000_€)"/>
      <sheetName val="_x000c__x0000__x0000__x0000__x0000__x0000__x0000__x0000__x000d__x0000__x0000__x0000_"/>
      <sheetName val="_x0000__x000d__x0000__x0000__x0000_âOŽ"/>
      <sheetName val="Sÿÿÿÿ"/>
      <sheetName val="quÿÿ"/>
      <sheetName val="bc"/>
      <sheetName val="K.O"/>
      <sheetName val="xang _clc"/>
      <sheetName val="X¡NG_td"/>
      <sheetName val="MaZUT"/>
      <sheetName val="DIESEL"/>
      <sheetName val="HNI"/>
      <sheetName val="DC2@ï4"/>
      <sheetName val="t01.06"/>
      <sheetName val="bÑi_x0003_"/>
      <sheetName val="Tkng hop QL48 - 2"/>
      <sheetName val="COAT&amp;WRAP-QIOT_x0002__x0000__x0000_"/>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Giao nhiem fu"/>
      <sheetName val="QDcea TGD (2)"/>
      <sheetName val="Dimu"/>
      <sheetName val="Klct"/>
      <sheetName val="Covi"/>
      <sheetName val="Nlvt"/>
      <sheetName val="Innl"/>
      <sheetName val="Invt"/>
      <sheetName val="Chon"/>
      <sheetName val="Qtnv"/>
      <sheetName val="Bqtn"/>
      <sheetName val="Bqtv"/>
      <sheetName val="tuong"/>
      <sheetName val="Giao nhie- vu"/>
      <sheetName val="DG "/>
      <sheetName val="GS08)B.hµng"/>
      <sheetName val="Tong hopQ48­1"/>
      <sheetName val="T[ 131"/>
      <sheetName val="tt chu don"/>
      <sheetName val="Cong ban 0,7p0,7"/>
      <sheetName val="?ong hop QL48 - 2"/>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Giao"/>
      <sheetName val="Dcap"/>
      <sheetName val="Nlie"/>
      <sheetName val="Mnli"/>
      <sheetName val="Bang VL"/>
      <sheetName val="VL(No V-c)"/>
      <sheetName val="He so"/>
      <sheetName val="PL Vua"/>
      <sheetName val="Chitieu-dam cac loai"/>
      <sheetName val="DG Dam"/>
      <sheetName val="DG chung"/>
      <sheetName val="DG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refreshError="1"/>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refreshError="1"/>
      <sheetData sheetId="406"/>
      <sheetData sheetId="407"/>
      <sheetData sheetId="408"/>
      <sheetData sheetId="409"/>
      <sheetData sheetId="410"/>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sheetData sheetId="448"/>
      <sheetData sheetId="449"/>
      <sheetData sheetId="450"/>
      <sheetData sheetId="451" refreshError="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sheetData sheetId="464"/>
      <sheetData sheetId="465"/>
      <sheetData sheetId="466"/>
      <sheetData sheetId="467"/>
      <sheetData sheetId="468"/>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refreshError="1"/>
      <sheetData sheetId="628" refreshError="1"/>
      <sheetData sheetId="629" refreshError="1"/>
      <sheetData sheetId="630" refreshError="1"/>
      <sheetData sheetId="63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refreshError="1"/>
      <sheetData sheetId="657" refreshError="1"/>
      <sheetData sheetId="658"/>
      <sheetData sheetId="659"/>
      <sheetData sheetId="660" refreshError="1"/>
      <sheetData sheetId="661"/>
      <sheetData sheetId="662" refreshError="1"/>
      <sheetData sheetId="663" refreshError="1"/>
      <sheetData sheetId="664" refreshError="1"/>
      <sheetData sheetId="665" refreshError="1"/>
      <sheetData sheetId="666"/>
      <sheetData sheetId="667" refreshError="1"/>
      <sheetData sheetId="668" refreshError="1"/>
      <sheetData sheetId="669" refreshError="1"/>
      <sheetData sheetId="670" refreshError="1"/>
      <sheetData sheetId="671"/>
      <sheetData sheetId="672" refreshError="1"/>
      <sheetData sheetId="673"/>
      <sheetData sheetId="674"/>
      <sheetData sheetId="675"/>
      <sheetData sheetId="676" refreshError="1"/>
      <sheetData sheetId="677" refreshError="1"/>
      <sheetData sheetId="678"/>
      <sheetData sheetId="679" refreshError="1"/>
      <sheetData sheetId="680" refreshError="1"/>
      <sheetData sheetId="681" refreshError="1"/>
      <sheetData sheetId="682" refreshError="1"/>
      <sheetData sheetId="683"/>
      <sheetData sheetId="684"/>
      <sheetData sheetId="685"/>
      <sheetData sheetId="686"/>
      <sheetData sheetId="687"/>
      <sheetData sheetId="688" refreshError="1"/>
      <sheetData sheetId="689" refreshError="1"/>
      <sheetData sheetId="690" refreshError="1"/>
      <sheetData sheetId="691" refreshError="1"/>
      <sheetData sheetId="692"/>
      <sheetData sheetId="693"/>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_BDH_1"/>
      <sheetName val="1662SMC"/>
      <sheetName val="1650SMC"/>
      <sheetName val="Install"/>
      <sheetName val="1350NM "/>
      <sheetName val="DOCUMEN"/>
    </sheetNames>
    <sheetDataSet>
      <sheetData sheetId="0" refreshError="1"/>
      <sheetData sheetId="1">
        <row r="9">
          <cell r="G9">
            <v>1</v>
          </cell>
          <cell r="H9">
            <v>1</v>
          </cell>
          <cell r="J9">
            <v>1</v>
          </cell>
          <cell r="K9">
            <v>1</v>
          </cell>
          <cell r="L9">
            <v>1</v>
          </cell>
          <cell r="M9">
            <v>1</v>
          </cell>
          <cell r="N9">
            <v>1</v>
          </cell>
          <cell r="O9">
            <v>1</v>
          </cell>
          <cell r="P9">
            <v>1</v>
          </cell>
          <cell r="Q9">
            <v>1</v>
          </cell>
          <cell r="S9">
            <v>1</v>
          </cell>
          <cell r="T9">
            <v>1</v>
          </cell>
          <cell r="U9">
            <v>1</v>
          </cell>
          <cell r="V9">
            <v>1</v>
          </cell>
          <cell r="W9">
            <v>1</v>
          </cell>
          <cell r="X9">
            <v>1</v>
          </cell>
          <cell r="Y9">
            <v>1</v>
          </cell>
          <cell r="Z9">
            <v>1</v>
          </cell>
          <cell r="AA9">
            <v>1</v>
          </cell>
          <cell r="AB9">
            <v>1</v>
          </cell>
        </row>
        <row r="10">
          <cell r="G10">
            <v>2</v>
          </cell>
          <cell r="H10">
            <v>2</v>
          </cell>
          <cell r="J10">
            <v>2</v>
          </cell>
          <cell r="K10">
            <v>2</v>
          </cell>
          <cell r="L10">
            <v>2</v>
          </cell>
          <cell r="M10">
            <v>2</v>
          </cell>
          <cell r="N10">
            <v>2</v>
          </cell>
          <cell r="O10">
            <v>2</v>
          </cell>
          <cell r="P10">
            <v>2</v>
          </cell>
          <cell r="Q10">
            <v>2</v>
          </cell>
          <cell r="S10">
            <v>2</v>
          </cell>
          <cell r="T10">
            <v>2</v>
          </cell>
          <cell r="U10">
            <v>2</v>
          </cell>
          <cell r="V10">
            <v>2</v>
          </cell>
          <cell r="W10">
            <v>2</v>
          </cell>
          <cell r="X10">
            <v>2</v>
          </cell>
          <cell r="Y10">
            <v>2</v>
          </cell>
          <cell r="Z10">
            <v>2</v>
          </cell>
          <cell r="AA10">
            <v>2</v>
          </cell>
          <cell r="AB10">
            <v>2</v>
          </cell>
        </row>
        <row r="11">
          <cell r="G11">
            <v>1</v>
          </cell>
          <cell r="H11">
            <v>1</v>
          </cell>
          <cell r="J11">
            <v>2</v>
          </cell>
          <cell r="K11">
            <v>2</v>
          </cell>
          <cell r="L11">
            <v>2</v>
          </cell>
          <cell r="M11">
            <v>2</v>
          </cell>
          <cell r="N11">
            <v>2</v>
          </cell>
          <cell r="O11">
            <v>2</v>
          </cell>
          <cell r="P11">
            <v>1</v>
          </cell>
          <cell r="Q11">
            <v>1</v>
          </cell>
          <cell r="S11">
            <v>1</v>
          </cell>
          <cell r="T11">
            <v>1</v>
          </cell>
          <cell r="U11">
            <v>1</v>
          </cell>
          <cell r="W11">
            <v>1</v>
          </cell>
          <cell r="X11">
            <v>2</v>
          </cell>
          <cell r="Y11">
            <v>2</v>
          </cell>
          <cell r="Z11">
            <v>2</v>
          </cell>
          <cell r="AA11">
            <v>1</v>
          </cell>
          <cell r="AB11">
            <v>1</v>
          </cell>
        </row>
        <row r="12">
          <cell r="P12">
            <v>1</v>
          </cell>
          <cell r="Q12">
            <v>1</v>
          </cell>
          <cell r="S12">
            <v>1</v>
          </cell>
          <cell r="T12">
            <v>1</v>
          </cell>
          <cell r="U12">
            <v>1</v>
          </cell>
          <cell r="V12">
            <v>1</v>
          </cell>
        </row>
        <row r="13">
          <cell r="V13">
            <v>1</v>
          </cell>
          <cell r="W13">
            <v>1</v>
          </cell>
        </row>
        <row r="14">
          <cell r="G14">
            <v>1</v>
          </cell>
          <cell r="H14">
            <v>1</v>
          </cell>
          <cell r="J14">
            <v>1</v>
          </cell>
          <cell r="K14">
            <v>1</v>
          </cell>
          <cell r="L14">
            <v>1</v>
          </cell>
          <cell r="M14">
            <v>1</v>
          </cell>
          <cell r="N14">
            <v>1</v>
          </cell>
          <cell r="O14">
            <v>1</v>
          </cell>
          <cell r="P14">
            <v>1</v>
          </cell>
          <cell r="Q14">
            <v>1</v>
          </cell>
          <cell r="S14">
            <v>1</v>
          </cell>
          <cell r="T14">
            <v>1</v>
          </cell>
          <cell r="U14">
            <v>1</v>
          </cell>
          <cell r="V14">
            <v>1</v>
          </cell>
          <cell r="W14">
            <v>1</v>
          </cell>
          <cell r="X14">
            <v>1</v>
          </cell>
          <cell r="Y14">
            <v>1</v>
          </cell>
          <cell r="Z14">
            <v>1</v>
          </cell>
          <cell r="AA14">
            <v>1</v>
          </cell>
          <cell r="AB14">
            <v>1</v>
          </cell>
        </row>
        <row r="15">
          <cell r="G15">
            <v>1</v>
          </cell>
          <cell r="H15">
            <v>1</v>
          </cell>
          <cell r="J15">
            <v>1</v>
          </cell>
          <cell r="K15">
            <v>1</v>
          </cell>
          <cell r="L15">
            <v>1</v>
          </cell>
          <cell r="M15">
            <v>1</v>
          </cell>
          <cell r="N15">
            <v>1</v>
          </cell>
          <cell r="O15">
            <v>1</v>
          </cell>
          <cell r="P15">
            <v>1</v>
          </cell>
          <cell r="Q15">
            <v>1</v>
          </cell>
          <cell r="S15">
            <v>1</v>
          </cell>
          <cell r="T15">
            <v>1</v>
          </cell>
          <cell r="U15">
            <v>1</v>
          </cell>
          <cell r="V15">
            <v>1</v>
          </cell>
          <cell r="W15">
            <v>1</v>
          </cell>
          <cell r="X15">
            <v>1</v>
          </cell>
          <cell r="Y15">
            <v>1</v>
          </cell>
          <cell r="Z15">
            <v>1</v>
          </cell>
          <cell r="AA15">
            <v>1</v>
          </cell>
          <cell r="AB15">
            <v>1</v>
          </cell>
        </row>
        <row r="17">
          <cell r="G17">
            <v>1</v>
          </cell>
          <cell r="H17">
            <v>1</v>
          </cell>
          <cell r="J17">
            <v>1</v>
          </cell>
          <cell r="K17">
            <v>1</v>
          </cell>
          <cell r="L17">
            <v>1</v>
          </cell>
          <cell r="M17">
            <v>1</v>
          </cell>
          <cell r="N17">
            <v>1</v>
          </cell>
          <cell r="O17">
            <v>1</v>
          </cell>
          <cell r="P17">
            <v>1</v>
          </cell>
          <cell r="Q17">
            <v>1</v>
          </cell>
          <cell r="S17">
            <v>1</v>
          </cell>
          <cell r="T17">
            <v>1</v>
          </cell>
          <cell r="U17">
            <v>1</v>
          </cell>
          <cell r="V17">
            <v>1</v>
          </cell>
          <cell r="W17">
            <v>1</v>
          </cell>
          <cell r="X17">
            <v>1</v>
          </cell>
          <cell r="Y17">
            <v>1</v>
          </cell>
          <cell r="Z17">
            <v>1</v>
          </cell>
          <cell r="AA17">
            <v>1</v>
          </cell>
          <cell r="AB17">
            <v>1</v>
          </cell>
        </row>
        <row r="19">
          <cell r="H19">
            <v>1</v>
          </cell>
          <cell r="L19">
            <v>1</v>
          </cell>
          <cell r="AB19">
            <v>1</v>
          </cell>
        </row>
        <row r="20">
          <cell r="H20">
            <v>1</v>
          </cell>
          <cell r="L20">
            <v>1</v>
          </cell>
          <cell r="AB20">
            <v>1</v>
          </cell>
        </row>
        <row r="22">
          <cell r="H22">
            <v>1</v>
          </cell>
          <cell r="K22">
            <v>1</v>
          </cell>
          <cell r="M22">
            <v>1</v>
          </cell>
          <cell r="O22">
            <v>1</v>
          </cell>
          <cell r="P22">
            <v>1</v>
          </cell>
          <cell r="Q22">
            <v>1</v>
          </cell>
          <cell r="T22">
            <v>1</v>
          </cell>
          <cell r="U22">
            <v>1</v>
          </cell>
          <cell r="V22">
            <v>1</v>
          </cell>
          <cell r="W22">
            <v>1</v>
          </cell>
          <cell r="X22">
            <v>1</v>
          </cell>
          <cell r="Y22">
            <v>1</v>
          </cell>
          <cell r="Z22">
            <v>1</v>
          </cell>
          <cell r="AB22">
            <v>1</v>
          </cell>
        </row>
        <row r="23">
          <cell r="H23">
            <v>1</v>
          </cell>
          <cell r="K23">
            <v>1</v>
          </cell>
          <cell r="M23">
            <v>1</v>
          </cell>
          <cell r="O23">
            <v>1</v>
          </cell>
          <cell r="P23">
            <v>1</v>
          </cell>
          <cell r="Q23">
            <v>1</v>
          </cell>
          <cell r="T23">
            <v>1</v>
          </cell>
          <cell r="U23">
            <v>1</v>
          </cell>
          <cell r="V23">
            <v>1</v>
          </cell>
          <cell r="W23">
            <v>1</v>
          </cell>
          <cell r="X23">
            <v>1</v>
          </cell>
          <cell r="Y23">
            <v>1</v>
          </cell>
          <cell r="Z23">
            <v>1</v>
          </cell>
          <cell r="AB23">
            <v>1</v>
          </cell>
        </row>
        <row r="24">
          <cell r="G24">
            <v>1</v>
          </cell>
          <cell r="J24">
            <v>2</v>
          </cell>
          <cell r="L24">
            <v>1</v>
          </cell>
          <cell r="N24">
            <v>1</v>
          </cell>
          <cell r="S24">
            <v>2</v>
          </cell>
          <cell r="AA24">
            <v>1</v>
          </cell>
        </row>
        <row r="25">
          <cell r="G25">
            <v>1</v>
          </cell>
          <cell r="J25">
            <v>2</v>
          </cell>
          <cell r="L25">
            <v>1</v>
          </cell>
          <cell r="N25">
            <v>1</v>
          </cell>
          <cell r="S25">
            <v>2</v>
          </cell>
          <cell r="AA25">
            <v>1</v>
          </cell>
        </row>
        <row r="27">
          <cell r="G27">
            <v>1</v>
          </cell>
          <cell r="H27">
            <v>1</v>
          </cell>
          <cell r="J27">
            <v>1</v>
          </cell>
          <cell r="K27">
            <v>1</v>
          </cell>
          <cell r="L27">
            <v>1</v>
          </cell>
          <cell r="M27">
            <v>1</v>
          </cell>
          <cell r="N27">
            <v>1</v>
          </cell>
          <cell r="O27">
            <v>1</v>
          </cell>
          <cell r="P27">
            <v>1</v>
          </cell>
          <cell r="Q27">
            <v>1</v>
          </cell>
          <cell r="S27">
            <v>1</v>
          </cell>
          <cell r="T27">
            <v>1</v>
          </cell>
          <cell r="U27">
            <v>1</v>
          </cell>
          <cell r="V27">
            <v>1</v>
          </cell>
          <cell r="W27">
            <v>1</v>
          </cell>
          <cell r="X27">
            <v>1</v>
          </cell>
          <cell r="Y27">
            <v>1</v>
          </cell>
          <cell r="Z27">
            <v>1</v>
          </cell>
          <cell r="AA27">
            <v>1</v>
          </cell>
          <cell r="AB27">
            <v>1</v>
          </cell>
        </row>
        <row r="28">
          <cell r="G28">
            <v>1</v>
          </cell>
          <cell r="H28">
            <v>1</v>
          </cell>
          <cell r="J28">
            <v>1</v>
          </cell>
          <cell r="K28">
            <v>1</v>
          </cell>
          <cell r="L28">
            <v>1</v>
          </cell>
          <cell r="M28">
            <v>1</v>
          </cell>
          <cell r="N28">
            <v>1</v>
          </cell>
          <cell r="O28">
            <v>1</v>
          </cell>
          <cell r="P28">
            <v>1</v>
          </cell>
          <cell r="Q28">
            <v>1</v>
          </cell>
          <cell r="S28">
            <v>1</v>
          </cell>
          <cell r="T28">
            <v>1</v>
          </cell>
          <cell r="U28">
            <v>1</v>
          </cell>
          <cell r="V28">
            <v>1</v>
          </cell>
          <cell r="W28">
            <v>1</v>
          </cell>
          <cell r="X28">
            <v>1</v>
          </cell>
          <cell r="Y28">
            <v>1</v>
          </cell>
          <cell r="Z28">
            <v>1</v>
          </cell>
          <cell r="AA28">
            <v>1</v>
          </cell>
          <cell r="AB28">
            <v>1</v>
          </cell>
        </row>
        <row r="30">
          <cell r="G30">
            <v>1</v>
          </cell>
          <cell r="H30">
            <v>1</v>
          </cell>
          <cell r="J30">
            <v>1</v>
          </cell>
          <cell r="K30">
            <v>1</v>
          </cell>
          <cell r="L30">
            <v>1</v>
          </cell>
          <cell r="M30">
            <v>1</v>
          </cell>
          <cell r="N30">
            <v>1</v>
          </cell>
          <cell r="O30">
            <v>1</v>
          </cell>
          <cell r="P30">
            <v>1</v>
          </cell>
          <cell r="Q30">
            <v>1</v>
          </cell>
          <cell r="S30">
            <v>1</v>
          </cell>
          <cell r="T30">
            <v>1</v>
          </cell>
          <cell r="U30">
            <v>1</v>
          </cell>
          <cell r="V30">
            <v>1</v>
          </cell>
          <cell r="W30">
            <v>1</v>
          </cell>
          <cell r="X30">
            <v>1</v>
          </cell>
          <cell r="Y30">
            <v>1</v>
          </cell>
          <cell r="Z30">
            <v>1</v>
          </cell>
          <cell r="AA30">
            <v>1</v>
          </cell>
          <cell r="AB30">
            <v>1</v>
          </cell>
        </row>
      </sheetData>
      <sheetData sheetId="2"/>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R 7750"/>
      <sheetName val="ESS 7450"/>
      <sheetName val="SAS 7250"/>
    </sheetNames>
    <sheetDataSet>
      <sheetData sheetId="0">
        <row r="5">
          <cell r="C5">
            <v>0.81399999999999995</v>
          </cell>
          <cell r="D5">
            <v>0.85699999999999998</v>
          </cell>
        </row>
        <row r="7">
          <cell r="C7">
            <v>0.72250000000000003</v>
          </cell>
          <cell r="D7">
            <v>0.75739999999999996</v>
          </cell>
        </row>
      </sheetData>
      <sheetData sheetId="1"/>
      <sheetData sheetId="2"/>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iemtra"/>
      <sheetName val="COAT&amp;WRAP-QIOT-#3"/>
      <sheetName val="1662SMC"/>
      <sheetName val="Hethanh"/>
      <sheetName val="PhaDoMong"/>
    </sheetNames>
    <definedNames>
      <definedName name="K_1"/>
      <definedName name="K_2"/>
    </definedNames>
    <sheetDataSet>
      <sheetData sheetId="0" refreshError="1"/>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1660SM5"/>
      <sheetName val="1662SMC"/>
      <sheetName val="1642EM "/>
      <sheetName val="DOCUMEN"/>
      <sheetName val="Install"/>
      <sheetName val="1350NM "/>
      <sheetName val="Summary"/>
      <sheetName val="Summary_SI"/>
      <sheetName val="Summary Station"/>
      <sheetName val="Power Station"/>
      <sheetName val="TPM"/>
      <sheetName val="License Point B"/>
      <sheetName val="Summary Station HW"/>
      <sheetName val="Module1"/>
      <sheetName val="1352CM "/>
    </sheetNames>
    <sheetDataSet>
      <sheetData sheetId="0">
        <row r="10">
          <cell r="H10">
            <v>1</v>
          </cell>
        </row>
        <row r="11">
          <cell r="H11">
            <v>1</v>
          </cell>
        </row>
        <row r="12">
          <cell r="H12">
            <v>1</v>
          </cell>
        </row>
        <row r="13">
          <cell r="H13">
            <v>1</v>
          </cell>
        </row>
        <row r="14">
          <cell r="H14">
            <v>1</v>
          </cell>
        </row>
        <row r="15">
          <cell r="H15">
            <v>1</v>
          </cell>
        </row>
        <row r="16">
          <cell r="H16">
            <v>1</v>
          </cell>
        </row>
        <row r="17">
          <cell r="H17">
            <v>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ce"/>
      <sheetName val="axlcpc 1650"/>
      <sheetName val="axlcpc"/>
      <sheetName val="Swap"/>
      <sheetName val="PL ed2"/>
      <sheetName val="COEF"/>
      <sheetName val="NOMENCLATURE"/>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ow r="5">
          <cell r="B5" t="str">
            <v>MOE</v>
          </cell>
        </row>
        <row r="6">
          <cell r="B6" t="str">
            <v>Misc PDH</v>
          </cell>
        </row>
        <row r="7">
          <cell r="B7" t="str">
            <v>1631FOX</v>
          </cell>
        </row>
        <row r="8">
          <cell r="B8" t="str">
            <v>1640FOX</v>
          </cell>
        </row>
        <row r="9">
          <cell r="B9" t="str">
            <v>1640FOX-I/O</v>
          </cell>
        </row>
        <row r="10">
          <cell r="B10" t="str">
            <v>1641SM/T</v>
          </cell>
        </row>
        <row r="11">
          <cell r="B11" t="str">
            <v>1641SM</v>
          </cell>
        </row>
        <row r="12">
          <cell r="B12" t="str">
            <v>1641SM/D</v>
          </cell>
        </row>
        <row r="13">
          <cell r="B13" t="str">
            <v>1642EMUX</v>
          </cell>
        </row>
        <row r="14">
          <cell r="B14" t="str">
            <v>1650SMC</v>
          </cell>
        </row>
        <row r="15">
          <cell r="B15" t="str">
            <v>1650SMC-I/O</v>
          </cell>
        </row>
        <row r="16">
          <cell r="B16" t="str">
            <v>ISA-ATM</v>
          </cell>
        </row>
        <row r="17">
          <cell r="B17" t="str">
            <v>1651SM</v>
          </cell>
        </row>
        <row r="18">
          <cell r="B18" t="str">
            <v>1660SM</v>
          </cell>
        </row>
        <row r="19">
          <cell r="B19" t="str">
            <v>1661SM/C</v>
          </cell>
        </row>
        <row r="20">
          <cell r="B20" t="str">
            <v>1662SMC</v>
          </cell>
        </row>
        <row r="21">
          <cell r="B21" t="str">
            <v>1666SR</v>
          </cell>
        </row>
        <row r="22">
          <cell r="B22" t="str">
            <v>1664SM</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1641SXR6-new I/O</v>
          </cell>
        </row>
        <row r="31">
          <cell r="B31" t="str">
            <v>1630SX-I/O</v>
          </cell>
        </row>
        <row r="32">
          <cell r="B32" t="str">
            <v>1630SX-other</v>
          </cell>
        </row>
        <row r="33">
          <cell r="B33" t="str">
            <v>1674LGATE</v>
          </cell>
        </row>
        <row r="34">
          <cell r="B34" t="str">
            <v>1674LBGTER10</v>
          </cell>
        </row>
        <row r="35">
          <cell r="B35" t="str">
            <v>1674LBGTER11</v>
          </cell>
        </row>
        <row r="36">
          <cell r="B36" t="str">
            <v>1674LBGTER12</v>
          </cell>
        </row>
        <row r="37">
          <cell r="B37" t="str">
            <v>1674LBGTER13</v>
          </cell>
        </row>
        <row r="38">
          <cell r="B38" t="str">
            <v>1674LBGTER2</v>
          </cell>
        </row>
        <row r="39">
          <cell r="B39" t="str">
            <v>Synchro</v>
          </cell>
        </row>
        <row r="40">
          <cell r="B40" t="str">
            <v>1320NX</v>
          </cell>
        </row>
        <row r="41">
          <cell r="B41" t="str">
            <v>1321NX</v>
          </cell>
        </row>
        <row r="42">
          <cell r="B42" t="str">
            <v>1320CT-OEM</v>
          </cell>
        </row>
        <row r="43">
          <cell r="B43" t="str">
            <v>1320CT-A SW</v>
          </cell>
        </row>
        <row r="44">
          <cell r="B44" t="str">
            <v>1320CT-RTU</v>
          </cell>
        </row>
        <row r="45">
          <cell r="B45" t="str">
            <v>1300NM-OEM</v>
          </cell>
        </row>
        <row r="46">
          <cell r="B46" t="str">
            <v>1300NM-A SW</v>
          </cell>
        </row>
        <row r="47">
          <cell r="B47" t="str">
            <v>1300NM-RTU</v>
          </cell>
        </row>
        <row r="48">
          <cell r="B48" t="str">
            <v>1353SH-OEM</v>
          </cell>
        </row>
        <row r="49">
          <cell r="B49" t="str">
            <v>1353SH-A SW</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1686WM</v>
          </cell>
        </row>
        <row r="74">
          <cell r="B74" t="str">
            <v>1686WM-ILA</v>
          </cell>
        </row>
        <row r="75">
          <cell r="B75" t="str">
            <v>1686WM-OADM</v>
          </cell>
        </row>
        <row r="76">
          <cell r="B76" t="str">
            <v>1686WM-T</v>
          </cell>
        </row>
        <row r="77">
          <cell r="B77" t="str">
            <v>1686WM-WLA</v>
          </cell>
        </row>
        <row r="78">
          <cell r="B78" t="str">
            <v>1686WM-WLA10G</v>
          </cell>
        </row>
        <row r="79">
          <cell r="B79" t="str">
            <v>1692MSE</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OPS</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1322/23NX</v>
          </cell>
        </row>
        <row r="118">
          <cell r="B118" t="str">
            <v>96xxLH</v>
          </cell>
        </row>
        <row r="119">
          <cell r="B119" t="str">
            <v>96xxLSY</v>
          </cell>
        </row>
        <row r="120">
          <cell r="B120" t="str">
            <v>96xxUH</v>
          </cell>
        </row>
        <row r="121">
          <cell r="B121" t="str">
            <v>96xxUSY</v>
          </cell>
        </row>
        <row r="122">
          <cell r="B122" t="str">
            <v>9662LH</v>
          </cell>
        </row>
        <row r="123">
          <cell r="B123" t="str">
            <v>S9Rack&amp;Acc</v>
          </cell>
        </row>
        <row r="124">
          <cell r="B124" t="str">
            <v>OptinexRack&amp;Acc</v>
          </cell>
        </row>
        <row r="125">
          <cell r="B125" t="str">
            <v>Loc-Mat-Resale USD</v>
          </cell>
        </row>
        <row r="126">
          <cell r="B126" t="str">
            <v>For-Training</v>
          </cell>
        </row>
        <row r="127">
          <cell r="B127" t="str">
            <v>Loc-Subcont</v>
          </cell>
        </row>
        <row r="128">
          <cell r="B128" t="str">
            <v>Loc-Mat-Resale TH</v>
          </cell>
        </row>
        <row r="129">
          <cell r="B129" t="str">
            <v>Loc-Training</v>
          </cell>
        </row>
        <row r="130">
          <cell r="B130" t="str">
            <v>Loc-Int</v>
          </cell>
        </row>
        <row r="131">
          <cell r="B131" t="str">
            <v>Loc-INT+COM</v>
          </cell>
        </row>
        <row r="132">
          <cell r="B132" t="str">
            <v>Loc-PM</v>
          </cell>
        </row>
        <row r="133">
          <cell r="B133" t="str">
            <v>Loc-RENTAL T</v>
          </cell>
        </row>
        <row r="134">
          <cell r="B134" t="str">
            <v>Loc-Maint</v>
          </cell>
        </row>
        <row r="135">
          <cell r="B135" t="str">
            <v>Loc-SWAP</v>
          </cell>
        </row>
        <row r="136">
          <cell r="B136" t="str">
            <v>Loc-SWAP-Log</v>
          </cell>
        </row>
        <row r="137">
          <cell r="B137" t="str">
            <v>Loc-Mat-Resale TH (Option)</v>
          </cell>
        </row>
        <row r="138">
          <cell r="B138" t="str">
            <v>Loc-OtherServ</v>
          </cell>
        </row>
        <row r="139">
          <cell r="B139" t="str">
            <v>SPARES (Option)</v>
          </cell>
        </row>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Du Thau "/>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 val="Gia Du Thau duong "/>
      <sheetName val="DGCT "/>
      <sheetName val="Vat Lieu "/>
      <sheetName val="Gia Nhan Cong "/>
      <sheetName val="Gia Ca may "/>
      <sheetName val="PSD"/>
      <sheetName val="9cauTV"/>
      <sheetName val="Gia Du Thau "/>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Price Summary SAG &amp; TELEQ"/>
      <sheetName val="Price Summary SAG"/>
      <sheetName val="Price Summary TELEQ"/>
      <sheetName val="LOM SAG"/>
      <sheetName val="LOM TELEQ"/>
    </sheetNames>
    <sheetDataSet>
      <sheetData sheetId="0"/>
      <sheetData sheetId="1">
        <row r="13">
          <cell r="E13">
            <v>460.6</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row>
        <row r="14">
          <cell r="E14">
            <v>76712.319999999992</v>
          </cell>
          <cell r="F14">
            <v>0</v>
          </cell>
          <cell r="G14">
            <v>0</v>
          </cell>
          <cell r="H14">
            <v>0</v>
          </cell>
          <cell r="I14">
            <v>0</v>
          </cell>
          <cell r="J14">
            <v>0</v>
          </cell>
          <cell r="K14">
            <v>0</v>
          </cell>
          <cell r="L14">
            <v>0</v>
          </cell>
          <cell r="M14">
            <v>0</v>
          </cell>
          <cell r="N14">
            <v>0</v>
          </cell>
          <cell r="O14">
            <v>0</v>
          </cell>
          <cell r="P14">
            <v>4548.32</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row>
        <row r="15">
          <cell r="E15">
            <v>6213.38</v>
          </cell>
          <cell r="F15">
            <v>0</v>
          </cell>
          <cell r="G15">
            <v>0</v>
          </cell>
          <cell r="H15">
            <v>0</v>
          </cell>
          <cell r="I15">
            <v>0</v>
          </cell>
          <cell r="J15">
            <v>0</v>
          </cell>
          <cell r="K15">
            <v>0</v>
          </cell>
          <cell r="L15">
            <v>0</v>
          </cell>
          <cell r="M15">
            <v>0</v>
          </cell>
          <cell r="N15">
            <v>0</v>
          </cell>
          <cell r="O15">
            <v>0</v>
          </cell>
          <cell r="P15">
            <v>693.46</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row>
        <row r="16">
          <cell r="E16">
            <v>3447.1400000000003</v>
          </cell>
          <cell r="F16">
            <v>310.86</v>
          </cell>
          <cell r="G16">
            <v>0</v>
          </cell>
          <cell r="H16">
            <v>310.86</v>
          </cell>
          <cell r="I16">
            <v>0</v>
          </cell>
          <cell r="J16">
            <v>0</v>
          </cell>
          <cell r="K16">
            <v>310.86</v>
          </cell>
          <cell r="L16">
            <v>0</v>
          </cell>
          <cell r="M16">
            <v>310.86</v>
          </cell>
          <cell r="N16">
            <v>310.86</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row>
        <row r="17">
          <cell r="E17">
            <v>2649.34</v>
          </cell>
          <cell r="F17">
            <v>0</v>
          </cell>
          <cell r="G17">
            <v>0</v>
          </cell>
          <cell r="H17">
            <v>0</v>
          </cell>
          <cell r="I17">
            <v>0</v>
          </cell>
          <cell r="J17">
            <v>0</v>
          </cell>
          <cell r="K17">
            <v>0</v>
          </cell>
          <cell r="L17">
            <v>0</v>
          </cell>
          <cell r="M17">
            <v>0</v>
          </cell>
          <cell r="N17">
            <v>0</v>
          </cell>
          <cell r="O17">
            <v>0</v>
          </cell>
          <cell r="P17">
            <v>0</v>
          </cell>
          <cell r="Q17">
            <v>995.76</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row>
        <row r="18">
          <cell r="E18">
            <v>3369.75</v>
          </cell>
          <cell r="F18">
            <v>673.95</v>
          </cell>
          <cell r="G18">
            <v>1347.9</v>
          </cell>
          <cell r="H18">
            <v>1347.9</v>
          </cell>
          <cell r="I18">
            <v>673.95</v>
          </cell>
          <cell r="J18">
            <v>673.95</v>
          </cell>
          <cell r="K18">
            <v>1347.9</v>
          </cell>
          <cell r="L18">
            <v>673.95</v>
          </cell>
          <cell r="M18">
            <v>2021.8500000000001</v>
          </cell>
          <cell r="N18">
            <v>673.95</v>
          </cell>
          <cell r="O18">
            <v>673.95</v>
          </cell>
          <cell r="P18">
            <v>0</v>
          </cell>
          <cell r="Q18">
            <v>1347.9</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row>
        <row r="19">
          <cell r="E19">
            <v>2130.69</v>
          </cell>
          <cell r="F19">
            <v>301.42</v>
          </cell>
          <cell r="G19">
            <v>0</v>
          </cell>
          <cell r="H19">
            <v>301.42</v>
          </cell>
          <cell r="I19">
            <v>301.42</v>
          </cell>
          <cell r="J19">
            <v>777.78</v>
          </cell>
          <cell r="K19">
            <v>0</v>
          </cell>
          <cell r="L19">
            <v>0</v>
          </cell>
          <cell r="M19">
            <v>15119.98</v>
          </cell>
          <cell r="N19">
            <v>952.72</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row>
        <row r="20">
          <cell r="E20">
            <v>409</v>
          </cell>
          <cell r="F20">
            <v>286.3</v>
          </cell>
          <cell r="G20">
            <v>204.5</v>
          </cell>
          <cell r="H20">
            <v>409</v>
          </cell>
          <cell r="I20">
            <v>409</v>
          </cell>
          <cell r="J20">
            <v>409</v>
          </cell>
          <cell r="K20">
            <v>818</v>
          </cell>
          <cell r="L20">
            <v>0</v>
          </cell>
          <cell r="M20">
            <v>1022.5</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row>
        <row r="21">
          <cell r="E21">
            <v>0</v>
          </cell>
          <cell r="F21">
            <v>0</v>
          </cell>
          <cell r="G21">
            <v>0</v>
          </cell>
          <cell r="H21">
            <v>0</v>
          </cell>
          <cell r="I21">
            <v>3815.24</v>
          </cell>
          <cell r="J21">
            <v>3815.24</v>
          </cell>
          <cell r="K21">
            <v>11847.8</v>
          </cell>
          <cell r="L21">
            <v>0</v>
          </cell>
          <cell r="M21">
            <v>3815.24</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row>
        <row r="22">
          <cell r="E22">
            <v>0</v>
          </cell>
          <cell r="F22">
            <v>0</v>
          </cell>
          <cell r="G22">
            <v>0</v>
          </cell>
          <cell r="H22">
            <v>0</v>
          </cell>
          <cell r="I22">
            <v>0</v>
          </cell>
          <cell r="J22">
            <v>0</v>
          </cell>
          <cell r="K22">
            <v>0</v>
          </cell>
          <cell r="L22">
            <v>0</v>
          </cell>
          <cell r="M22">
            <v>602.21</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row>
        <row r="23">
          <cell r="E23">
            <v>0</v>
          </cell>
          <cell r="F23">
            <v>0</v>
          </cell>
          <cell r="G23">
            <v>0</v>
          </cell>
          <cell r="H23">
            <v>0</v>
          </cell>
          <cell r="I23">
            <v>0</v>
          </cell>
          <cell r="J23">
            <v>0</v>
          </cell>
          <cell r="K23">
            <v>0</v>
          </cell>
          <cell r="L23">
            <v>0</v>
          </cell>
          <cell r="M23">
            <v>0</v>
          </cell>
          <cell r="N23">
            <v>0</v>
          </cell>
          <cell r="O23">
            <v>0</v>
          </cell>
          <cell r="P23">
            <v>0</v>
          </cell>
          <cell r="Q23">
            <v>46293.119999999995</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row>
        <row r="24">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row>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row>
        <row r="26">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row>
        <row r="27">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row>
        <row r="28">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row>
        <row r="29">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row>
        <row r="30">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row>
        <row r="31">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row>
        <row r="32">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row>
        <row r="33">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row>
        <row r="34">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row>
        <row r="52">
          <cell r="E52">
            <v>4992</v>
          </cell>
          <cell r="F52">
            <v>1664</v>
          </cell>
          <cell r="G52">
            <v>3328</v>
          </cell>
          <cell r="H52">
            <v>3328</v>
          </cell>
          <cell r="I52">
            <v>1664</v>
          </cell>
          <cell r="J52">
            <v>1664</v>
          </cell>
          <cell r="K52">
            <v>2496</v>
          </cell>
          <cell r="L52">
            <v>1664</v>
          </cell>
          <cell r="M52">
            <v>832</v>
          </cell>
          <cell r="N52">
            <v>4992</v>
          </cell>
          <cell r="O52">
            <v>832</v>
          </cell>
          <cell r="P52">
            <v>1664</v>
          </cell>
          <cell r="Q52">
            <v>1664</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row>
        <row r="55">
          <cell r="E55">
            <v>278047.5</v>
          </cell>
          <cell r="F55">
            <v>93762.719999999987</v>
          </cell>
          <cell r="G55">
            <v>187525.43999999997</v>
          </cell>
          <cell r="H55">
            <v>187525.43999999997</v>
          </cell>
          <cell r="I55">
            <v>93762.719999999987</v>
          </cell>
          <cell r="J55">
            <v>93762.719999999987</v>
          </cell>
          <cell r="K55">
            <v>142998.5</v>
          </cell>
          <cell r="L55">
            <v>93762.719999999987</v>
          </cell>
          <cell r="M55">
            <v>44526.939999999995</v>
          </cell>
          <cell r="N55">
            <v>281288.15999999997</v>
          </cell>
          <cell r="O55">
            <v>44526.939999999995</v>
          </cell>
          <cell r="P55">
            <v>93762.719999999987</v>
          </cell>
          <cell r="Q55">
            <v>93762.719999999987</v>
          </cell>
          <cell r="R55">
            <v>26872.75</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row>
      </sheetData>
      <sheetData sheetId="2" refreshError="1"/>
      <sheetData sheetId="3" refreshError="1"/>
      <sheetData sheetId="4"/>
      <sheetData sheetId="5"/>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Price Summary SAG"/>
      <sheetName val="Price Summary TELEQ"/>
      <sheetName val="Price Summary SAG &amp; TELEQ"/>
      <sheetName val="LOM"/>
    </sheetNames>
    <sheetDataSet>
      <sheetData sheetId="0" refreshError="1"/>
      <sheetData sheetId="1"/>
      <sheetData sheetId="2"/>
      <sheetData sheetId="3"/>
      <sheetData sheetId="4"/>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MENCLATURE"/>
    </sheet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management"/>
      <sheetName val="Airfreight"/>
      <sheetName val="Oceanfreight"/>
      <sheetName val="Roadfreight"/>
      <sheetName val="Reference table"/>
      <sheetName val="air instructions"/>
      <sheetName val="ocean instructions"/>
      <sheetName val="road instructions"/>
      <sheetName val="Drop-down lists"/>
      <sheetName val="reference table instructions"/>
      <sheetName val="NOMENCLA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 val="Gia thau "/>
      <sheetName val="Gia cau"/>
      <sheetName val="DGCT "/>
      <sheetName val="Vat Lieu "/>
      <sheetName val="Gia Nhan Cong "/>
      <sheetName val="Gia Ca may "/>
      <sheetName val="PSD"/>
      <sheetName val="PSCRM"/>
      <sheetName val="PSCTX"/>
      <sheetName val="PSCUB"/>
      <sheetName val="Drop-down lists"/>
      <sheetName val="Rfrce"/>
      <sheetName val="GIATHAU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LANGUAGE"/>
      <sheetName val="PART_DISCOUNT"/>
      <sheetName val="Core Routers"/>
      <sheetName val="Core Switches"/>
      <sheetName val="MAN Core"/>
      <sheetName val="MAN Distribution"/>
      <sheetName val="MAN Access"/>
      <sheetName val="5620 SAM"/>
      <sheetName val="CURRENCY"/>
      <sheetName val="CATEGORY_DISCOUNT"/>
      <sheetName val="BoQ v2"/>
      <sheetName val="Services list"/>
    </sheetNames>
    <sheetDataSet>
      <sheetData sheetId="0"/>
      <sheetData sheetId="1"/>
      <sheetData sheetId="2">
        <row r="6">
          <cell r="D6">
            <v>23000</v>
          </cell>
        </row>
      </sheetData>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750 SR 7 E1 (1)"/>
      <sheetName val="7750 SR 7 E2 (2)"/>
      <sheetName val="7750 SR 7 E3 (3)"/>
      <sheetName val="7450 ESS 7 Ev1 (1)"/>
      <sheetName val="7750 SR 7 Matrix"/>
      <sheetName val="7450 ESS 7 Matrix"/>
      <sheetName val="CURRENCY"/>
      <sheetName val="CATEGORY_DISCOUNT"/>
    </sheetNames>
    <sheetDataSet>
      <sheetData sheetId="0"/>
      <sheetData sheetId="1"/>
      <sheetData sheetId="2"/>
      <sheetData sheetId="3">
        <row r="5">
          <cell r="D5">
            <v>400</v>
          </cell>
          <cell r="F5">
            <v>0</v>
          </cell>
        </row>
        <row r="14">
          <cell r="F14">
            <v>0</v>
          </cell>
        </row>
        <row r="16">
          <cell r="D16">
            <v>47995</v>
          </cell>
          <cell r="F16">
            <v>0</v>
          </cell>
        </row>
        <row r="17">
          <cell r="D17">
            <v>5000</v>
          </cell>
          <cell r="F17">
            <v>0</v>
          </cell>
        </row>
        <row r="18">
          <cell r="D18">
            <v>33000</v>
          </cell>
          <cell r="F18">
            <v>0</v>
          </cell>
        </row>
        <row r="19">
          <cell r="F19">
            <v>0</v>
          </cell>
        </row>
        <row r="20">
          <cell r="F20">
            <v>0</v>
          </cell>
        </row>
        <row r="21">
          <cell r="D21">
            <v>14995</v>
          </cell>
          <cell r="F21">
            <v>0</v>
          </cell>
        </row>
        <row r="22">
          <cell r="D22">
            <v>37605</v>
          </cell>
          <cell r="F22">
            <v>0</v>
          </cell>
        </row>
        <row r="23">
          <cell r="D23">
            <v>3995</v>
          </cell>
          <cell r="F23">
            <v>0</v>
          </cell>
        </row>
      </sheetData>
      <sheetData sheetId="4"/>
      <sheetData sheetId="5"/>
      <sheetData sheetId="6"/>
      <sheetData sheetId="7"/>
      <sheetData sheetId="8"/>
      <sheetData sheetId="9"/>
      <sheetData sheetId="10"/>
      <sheetData sheetId="1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470 MSP Hanoi (1)"/>
      <sheetName val="7470 MSP HCMC (2)"/>
      <sheetName val="5620 NM NMS (3)"/>
      <sheetName val="7470 MSP Matrix"/>
      <sheetName val="5620 NM Matrix"/>
      <sheetName val="CATEGORY_DISCOUNT"/>
    </sheetNames>
    <sheetDataSet>
      <sheetData sheetId="0" refreshError="1"/>
      <sheetData sheetId="1" refreshError="1"/>
      <sheetData sheetId="2" refreshError="1"/>
      <sheetData sheetId="3" refreshError="1">
        <row r="3">
          <cell r="D3">
            <v>3700</v>
          </cell>
          <cell r="F3">
            <v>0</v>
          </cell>
        </row>
        <row r="4">
          <cell r="D4">
            <v>10250</v>
          </cell>
          <cell r="F4">
            <v>0</v>
          </cell>
        </row>
        <row r="5">
          <cell r="D5">
            <v>25150</v>
          </cell>
          <cell r="F5">
            <v>0</v>
          </cell>
        </row>
        <row r="6">
          <cell r="D6">
            <v>2200</v>
          </cell>
          <cell r="F6">
            <v>0</v>
          </cell>
        </row>
        <row r="10">
          <cell r="D10">
            <v>17000</v>
          </cell>
          <cell r="F10">
            <v>0</v>
          </cell>
        </row>
        <row r="12">
          <cell r="D12">
            <v>5000</v>
          </cell>
          <cell r="F12">
            <v>0</v>
          </cell>
        </row>
        <row r="17">
          <cell r="D17">
            <v>325</v>
          </cell>
          <cell r="F17">
            <v>0</v>
          </cell>
        </row>
        <row r="18">
          <cell r="D18">
            <v>1350</v>
          </cell>
          <cell r="F18">
            <v>0</v>
          </cell>
        </row>
        <row r="20">
          <cell r="D20">
            <v>150</v>
          </cell>
          <cell r="F20">
            <v>0</v>
          </cell>
        </row>
        <row r="21">
          <cell r="D21">
            <v>975</v>
          </cell>
          <cell r="F21">
            <v>0</v>
          </cell>
        </row>
        <row r="22">
          <cell r="D22">
            <v>250</v>
          </cell>
          <cell r="F22">
            <v>0</v>
          </cell>
        </row>
        <row r="23">
          <cell r="D23">
            <v>1</v>
          </cell>
          <cell r="F23">
            <v>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470 MSP Danang (1)"/>
      <sheetName val="5620 NM NMS (2)"/>
      <sheetName val="7470 MSP Matrix"/>
      <sheetName val="5620 NM Matrix"/>
      <sheetName val="CATEGORY_DISCOUNT"/>
    </sheetNames>
    <sheetDataSet>
      <sheetData sheetId="0"/>
      <sheetData sheetId="1"/>
      <sheetData sheetId="2"/>
      <sheetData sheetId="3">
        <row r="9">
          <cell r="D9">
            <v>7000</v>
          </cell>
          <cell r="F9">
            <v>0</v>
          </cell>
        </row>
        <row r="15">
          <cell r="D15">
            <v>700</v>
          </cell>
          <cell r="F15">
            <v>0</v>
          </cell>
        </row>
        <row r="16">
          <cell r="D16">
            <v>600</v>
          </cell>
          <cell r="F16">
            <v>0</v>
          </cell>
        </row>
        <row r="20">
          <cell r="D20">
            <v>695</v>
          </cell>
          <cell r="F20">
            <v>0</v>
          </cell>
        </row>
      </sheetData>
      <sheetData sheetId="4"/>
      <sheetData sheetId="5"/>
      <sheetData sheetId="6"/>
      <sheetData sheetId="7"/>
      <sheetData sheetId="8"/>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NGUAGE"/>
      <sheetName val="PART_DISCOUNT"/>
      <sheetName val="Summary"/>
      <sheetName val="Service - Internal"/>
      <sheetName val="R &amp;R(H+4) "/>
      <sheetName val="Offical Quotation Template"/>
      <sheetName val="CURRENCY"/>
      <sheetName val="CATEGORY_DISCOUNT"/>
    </sheetNames>
    <sheetDataSet>
      <sheetData sheetId="0"/>
      <sheetData sheetId="1">
        <row r="9">
          <cell r="D9">
            <v>25000</v>
          </cell>
          <cell r="F9">
            <v>0</v>
          </cell>
        </row>
        <row r="14">
          <cell r="D14">
            <v>4000</v>
          </cell>
        </row>
        <row r="15">
          <cell r="D15">
            <v>2500</v>
          </cell>
          <cell r="F15">
            <v>0</v>
          </cell>
        </row>
        <row r="16">
          <cell r="D16">
            <v>800</v>
          </cell>
          <cell r="F16">
            <v>0</v>
          </cell>
        </row>
        <row r="17">
          <cell r="D17">
            <v>8000</v>
          </cell>
          <cell r="F17">
            <v>0</v>
          </cell>
        </row>
        <row r="18">
          <cell r="D18">
            <v>1830</v>
          </cell>
          <cell r="F18">
            <v>0</v>
          </cell>
        </row>
        <row r="19">
          <cell r="D19">
            <v>9750</v>
          </cell>
          <cell r="F19">
            <v>0</v>
          </cell>
        </row>
        <row r="20">
          <cell r="D20">
            <v>9800</v>
          </cell>
          <cell r="F20">
            <v>0</v>
          </cell>
        </row>
        <row r="21">
          <cell r="D21">
            <v>3000</v>
          </cell>
          <cell r="F21">
            <v>0</v>
          </cell>
        </row>
        <row r="22">
          <cell r="D22">
            <v>1100</v>
          </cell>
          <cell r="F22">
            <v>0</v>
          </cell>
        </row>
        <row r="23">
          <cell r="D23">
            <v>200</v>
          </cell>
          <cell r="F23">
            <v>0</v>
          </cell>
        </row>
        <row r="24">
          <cell r="D24">
            <v>200</v>
          </cell>
        </row>
        <row r="25">
          <cell r="D25">
            <v>700</v>
          </cell>
        </row>
        <row r="26">
          <cell r="D26">
            <v>350</v>
          </cell>
          <cell r="F26">
            <v>0</v>
          </cell>
        </row>
      </sheetData>
      <sheetData sheetId="2"/>
      <sheetData sheetId="3"/>
      <sheetData sheetId="4"/>
      <sheetData sheetId="5"/>
      <sheetData sheetId="6"/>
      <sheetData sheetId="7"/>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670 RSP PS (1)"/>
      <sheetName val="7670 RSP Matrix"/>
      <sheetName val="CATEGORY_DISCOUNT"/>
    </sheetNames>
    <sheetDataSet>
      <sheetData sheetId="0"/>
      <sheetData sheetId="1"/>
      <sheetData sheetId="2"/>
      <sheetData sheetId="3">
        <row r="4">
          <cell r="D4">
            <v>17800</v>
          </cell>
        </row>
        <row r="6">
          <cell r="D6">
            <v>10000</v>
          </cell>
        </row>
        <row r="8">
          <cell r="D8">
            <v>2870</v>
          </cell>
        </row>
        <row r="9">
          <cell r="D9">
            <v>1250</v>
          </cell>
        </row>
      </sheetData>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DATA"/>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IBASE"/>
      <sheetName val="PART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xSGSN upgrade"/>
      <sheetName val="3xSGSN New"/>
      <sheetName val="Pricelist"/>
      <sheetName val="oap_printofferoutput"/>
    </sheetNames>
    <sheetDataSet>
      <sheetData sheetId="0"/>
      <sheetData sheetId="1"/>
      <sheetData sheetId="2">
        <row r="1">
          <cell r="A1" t="str">
            <v>Item code</v>
          </cell>
          <cell r="B1" t="str">
            <v>Description</v>
          </cell>
          <cell r="C1" t="str">
            <v>Price GLP/IRP 20Aug07</v>
          </cell>
        </row>
        <row r="2">
          <cell r="A2" t="str">
            <v>L50510-S1096-X1</v>
          </cell>
          <cell r="B2" t="str">
            <v>Header_Compression</v>
          </cell>
          <cell r="C2">
            <v>2000</v>
          </cell>
        </row>
        <row r="3">
          <cell r="A3" t="str">
            <v>L50510-S1097-X1</v>
          </cell>
          <cell r="B3" t="str">
            <v>CGP_for_Ga_IF</v>
          </cell>
          <cell r="C3">
            <v>4300</v>
          </cell>
        </row>
        <row r="4">
          <cell r="A4" t="str">
            <v>L50510-S1109-X1</v>
          </cell>
          <cell r="B4" t="str">
            <v>Int_PLMN_RAU</v>
          </cell>
          <cell r="C4">
            <v>1000</v>
          </cell>
        </row>
        <row r="5">
          <cell r="A5" t="str">
            <v>L50510-S1110-X1</v>
          </cell>
          <cell r="B5" t="str">
            <v>Eq_PLMN_Acc</v>
          </cell>
          <cell r="C5">
            <v>1000</v>
          </cell>
        </row>
        <row r="6">
          <cell r="A6" t="str">
            <v>L50510-S1111-X1</v>
          </cell>
          <cell r="B6" t="str">
            <v>Nat_Roam</v>
          </cell>
          <cell r="C6">
            <v>1500</v>
          </cell>
        </row>
        <row r="7">
          <cell r="A7" t="str">
            <v>L50510-S1112-X1</v>
          </cell>
          <cell r="B7" t="str">
            <v>Flex_Roam</v>
          </cell>
          <cell r="C7">
            <v>1500</v>
          </cell>
        </row>
        <row r="8">
          <cell r="A8" t="str">
            <v>L50510-S1114-X1</v>
          </cell>
          <cell r="B8" t="str">
            <v>Sec_PDP_con</v>
          </cell>
          <cell r="C8">
            <v>1000</v>
          </cell>
        </row>
        <row r="9">
          <cell r="A9" t="str">
            <v>L50510-S1159-X1</v>
          </cell>
          <cell r="B9" t="str">
            <v>GPRS_Enh_Gb</v>
          </cell>
          <cell r="C9">
            <v>8000</v>
          </cell>
        </row>
        <row r="10">
          <cell r="A10" t="str">
            <v>L50510-S1160-X1</v>
          </cell>
          <cell r="B10" t="str">
            <v>Op_Det_ Bar_Enh</v>
          </cell>
          <cell r="C10">
            <v>2000</v>
          </cell>
        </row>
        <row r="11">
          <cell r="A11" t="str">
            <v>L50510-S1165-X1</v>
          </cell>
          <cell r="B11" t="str">
            <v>Det_Inact_Sub</v>
          </cell>
          <cell r="C11">
            <v>8000</v>
          </cell>
        </row>
        <row r="12">
          <cell r="A12" t="str">
            <v>L50510-S1170-X1</v>
          </cell>
          <cell r="B12" t="str">
            <v>Enh_Loc_Serv_Cell_ID</v>
          </cell>
          <cell r="C12">
            <v>1000</v>
          </cell>
        </row>
        <row r="13">
          <cell r="A13" t="str">
            <v>L50510-S1171-X1</v>
          </cell>
          <cell r="B13" t="str">
            <v>Camel_Ph3_ps</v>
          </cell>
          <cell r="C13">
            <v>4000</v>
          </cell>
        </row>
        <row r="14">
          <cell r="A14" t="str">
            <v>L50510-S1174-X1</v>
          </cell>
          <cell r="B14" t="str">
            <v>Sign_IP_Sigtran</v>
          </cell>
          <cell r="C14">
            <v>1500</v>
          </cell>
        </row>
        <row r="15">
          <cell r="A15" t="str">
            <v>L50510-S1175-X1</v>
          </cell>
          <cell r="B15" t="str">
            <v>S-CDR_to_GGSN</v>
          </cell>
          <cell r="C15">
            <v>1500</v>
          </cell>
        </row>
        <row r="16">
          <cell r="A16" t="str">
            <v>L50510-S1320-X1</v>
          </cell>
          <cell r="B16" t="str">
            <v>Intercept PS5_PS6</v>
          </cell>
          <cell r="C16">
            <v>6000</v>
          </cell>
        </row>
        <row r="17">
          <cell r="A17" t="str">
            <v>L50510-S1324-X1</v>
          </cell>
          <cell r="B17" t="str">
            <v>Charging PS5_PS6</v>
          </cell>
          <cell r="C17">
            <v>4000</v>
          </cell>
        </row>
        <row r="18">
          <cell r="A18" t="str">
            <v>L50510-D1302-X1</v>
          </cell>
          <cell r="B18" t="str">
            <v>CD_SW_LIC_SGSN</v>
          </cell>
          <cell r="C18">
            <v>41</v>
          </cell>
        </row>
        <row r="19">
          <cell r="A19" t="str">
            <v>L50510-C1105-X1</v>
          </cell>
          <cell r="B19" t="str">
            <v>external cable package</v>
          </cell>
          <cell r="C19" t="str">
            <v>included</v>
          </cell>
        </row>
        <row r="20">
          <cell r="A20" t="str">
            <v>L50510-M1235-X1</v>
          </cell>
          <cell r="B20" t="str">
            <v>additional HW: Mounting material (MOMAT)</v>
          </cell>
          <cell r="C20" t="str">
            <v>included</v>
          </cell>
        </row>
        <row r="21">
          <cell r="A21" t="str">
            <v>L50510-M1027-X2</v>
          </cell>
          <cell r="B21" t="str">
            <v>MPUE 2GB</v>
          </cell>
          <cell r="C21">
            <v>32000</v>
          </cell>
        </row>
        <row r="22">
          <cell r="A22" t="str">
            <v>L50510-M1026-X1</v>
          </cell>
          <cell r="B22" t="str">
            <v>MPUE 1GB</v>
          </cell>
          <cell r="C22">
            <v>28500</v>
          </cell>
        </row>
        <row r="23">
          <cell r="A23" t="str">
            <v>L50510-B1199-X2</v>
          </cell>
          <cell r="B23" t="str">
            <v>3G_Mbps_SGSN</v>
          </cell>
          <cell r="C23">
            <v>17300</v>
          </cell>
        </row>
        <row r="24">
          <cell r="A24" t="str">
            <v>L50510-B1257-X1</v>
          </cell>
          <cell r="B24" t="str">
            <v>SW SGSN  First  PS5.0</v>
          </cell>
          <cell r="C24">
            <v>32250</v>
          </cell>
        </row>
        <row r="25">
          <cell r="A25" t="str">
            <v>L50510-B1259-X1</v>
          </cell>
          <cell r="B25" t="str">
            <v>2G_Through_SGSN</v>
          </cell>
          <cell r="C25">
            <v>17300</v>
          </cell>
        </row>
        <row r="26">
          <cell r="A26" t="str">
            <v>L50510-S1088-X1</v>
          </cell>
          <cell r="B26" t="str">
            <v>SMS_Services</v>
          </cell>
          <cell r="C26">
            <v>2000</v>
          </cell>
        </row>
        <row r="27">
          <cell r="A27" t="str">
            <v>L50510-S1089-X1</v>
          </cell>
          <cell r="B27" t="str">
            <v>Supp_Edge</v>
          </cell>
          <cell r="C27">
            <v>2000</v>
          </cell>
        </row>
        <row r="28">
          <cell r="A28" t="str">
            <v>L50510-S1092-X1</v>
          </cell>
          <cell r="B28" t="str">
            <v>Combined_MM</v>
          </cell>
          <cell r="C28">
            <v>5000</v>
          </cell>
        </row>
        <row r="29">
          <cell r="A29" t="str">
            <v>L50510-S1094-X1</v>
          </cell>
          <cell r="B29" t="str">
            <v>Ciphering</v>
          </cell>
          <cell r="C29">
            <v>1500</v>
          </cell>
        </row>
        <row r="30">
          <cell r="A30" t="str">
            <v>L50510-M1220-X1</v>
          </cell>
          <cell r="B30" t="str">
            <v>STM1 el. at SSNC _SGSN</v>
          </cell>
          <cell r="C30">
            <v>23000</v>
          </cell>
        </row>
        <row r="31">
          <cell r="A31" t="str">
            <v>L50510-M1017-X502</v>
          </cell>
          <cell r="B31" t="str">
            <v>A:ETH LIC XP140</v>
          </cell>
          <cell r="C31">
            <v>17000</v>
          </cell>
        </row>
        <row r="32">
          <cell r="A32" t="str">
            <v>L50510-M1359-X501</v>
          </cell>
          <cell r="B32" t="str">
            <v>A:PM:ETH</v>
          </cell>
          <cell r="C32">
            <v>550</v>
          </cell>
        </row>
        <row r="33">
          <cell r="A33" t="str">
            <v>L50510-C1111-X1</v>
          </cell>
          <cell r="B33" t="str">
            <v>SSNC Connection Kit</v>
          </cell>
          <cell r="C33">
            <v>2800</v>
          </cell>
        </row>
        <row r="34">
          <cell r="A34" t="str">
            <v>L50510-M1196-X502</v>
          </cell>
          <cell r="B34" t="str">
            <v>A:PM:PCM30 (E1) XP140</v>
          </cell>
          <cell r="C34">
            <v>650</v>
          </cell>
        </row>
        <row r="35">
          <cell r="A35" t="str">
            <v>L50510-M1016-X501</v>
          </cell>
          <cell r="B35" t="str">
            <v>A:PCM30 (E1) XP140</v>
          </cell>
          <cell r="C35">
            <v>16000</v>
          </cell>
        </row>
        <row r="36">
          <cell r="A36" t="str">
            <v>L50510-M1183-X1</v>
          </cell>
          <cell r="B36" t="str">
            <v>IP_Sec_Bundle</v>
          </cell>
          <cell r="C36">
            <v>9500</v>
          </cell>
        </row>
        <row r="37">
          <cell r="A37" t="str">
            <v>L50510-D1278-X1</v>
          </cell>
          <cell r="B37" t="str">
            <v>Data_Media_PS5.0</v>
          </cell>
          <cell r="C37">
            <v>41</v>
          </cell>
        </row>
        <row r="38">
          <cell r="A38" t="str">
            <v>L50510-M1268-X1</v>
          </cell>
          <cell r="B38" t="str">
            <v>NTP clock</v>
          </cell>
          <cell r="C38">
            <v>6300</v>
          </cell>
        </row>
        <row r="39">
          <cell r="A39" t="str">
            <v>L50510-C1012-X2</v>
          </cell>
          <cell r="B39" t="str">
            <v>Com_Cables_for_R1012-X2</v>
          </cell>
          <cell r="C39">
            <v>2709</v>
          </cell>
        </row>
        <row r="40">
          <cell r="A40" t="str">
            <v>L50510-M1024-X1</v>
          </cell>
          <cell r="B40" t="str">
            <v>MPUE-SA 1GB</v>
          </cell>
          <cell r="C40">
            <v>28500</v>
          </cell>
        </row>
        <row r="41">
          <cell r="A41" t="str">
            <v>L50510-R1012-X2</v>
          </cell>
          <cell r="B41" t="str">
            <v>SSNC basic (ASN5) CS3.0</v>
          </cell>
          <cell r="C41">
            <v>104291</v>
          </cell>
        </row>
        <row r="42">
          <cell r="A42" t="str">
            <v>L50510-M1029-X1</v>
          </cell>
          <cell r="B42" t="str">
            <v>PCM30 (E1) at SSNC</v>
          </cell>
          <cell r="C42">
            <v>7500</v>
          </cell>
        </row>
        <row r="43">
          <cell r="A43" t="str">
            <v>L50510-M1031-X2</v>
          </cell>
          <cell r="B43" t="str">
            <v>additional HW: optical STM1 LIC</v>
          </cell>
          <cell r="C43">
            <v>25000</v>
          </cell>
        </row>
        <row r="44">
          <cell r="A44" t="str">
            <v>L50510-M1015-X1</v>
          </cell>
          <cell r="B44" t="str">
            <v>BIAS FX</v>
          </cell>
          <cell r="C44">
            <v>25000</v>
          </cell>
        </row>
        <row r="45">
          <cell r="A45" t="str">
            <v>L50510-R1010-X501</v>
          </cell>
          <cell r="B45" t="str">
            <v>A:R:SGSN:OEM</v>
          </cell>
          <cell r="C45">
            <v>95981</v>
          </cell>
        </row>
        <row r="46">
          <cell r="A46" t="str">
            <v>L50510-D1045-X1</v>
          </cell>
          <cell r="B46" t="str">
            <v>Momat_Charging</v>
          </cell>
          <cell r="C46">
            <v>65</v>
          </cell>
        </row>
        <row r="47">
          <cell r="A47" t="str">
            <v>L50510-D1046-X1</v>
          </cell>
          <cell r="B47" t="str">
            <v>Ex_Cabel_Charging</v>
          </cell>
          <cell r="C47">
            <v>65</v>
          </cell>
        </row>
        <row r="48">
          <cell r="A48" t="str">
            <v>L50510-M1018-X501</v>
          </cell>
          <cell r="B48" t="str">
            <v>A:STM1 el. XP140</v>
          </cell>
          <cell r="C48">
            <v>25000</v>
          </cell>
        </row>
        <row r="49">
          <cell r="A49" t="str">
            <v>L50510-C1010-X501</v>
          </cell>
          <cell r="B49" t="str">
            <v>PS_Cables_for_R1010-X501</v>
          </cell>
          <cell r="C49">
            <v>67.56</v>
          </cell>
        </row>
        <row r="50">
          <cell r="A50" t="str">
            <v>L30548-G1131-F105</v>
          </cell>
          <cell r="B50" t="str">
            <v>System Panel Display (CTL)</v>
          </cell>
          <cell r="C50">
            <v>2000</v>
          </cell>
        </row>
        <row r="51">
          <cell r="A51" t="str">
            <v>L30548-G1131-Z32</v>
          </cell>
          <cell r="B51" t="str">
            <v>Basic Licence CTL SCR 13</v>
          </cell>
          <cell r="C51">
            <v>8000</v>
          </cell>
        </row>
        <row r="52">
          <cell r="A52" t="str">
            <v>L30548-G1131-L105</v>
          </cell>
          <cell r="B52" t="str">
            <v>OEM Client Basic License</v>
          </cell>
          <cell r="C52">
            <v>260</v>
          </cell>
        </row>
        <row r="53">
          <cell r="A53" t="str">
            <v>L30548-G1000-P19</v>
          </cell>
          <cell r="B53" t="str">
            <v>Monitor 19"</v>
          </cell>
          <cell r="C53">
            <v>540</v>
          </cell>
        </row>
        <row r="54">
          <cell r="A54" t="str">
            <v>L30548-G1000-B35</v>
          </cell>
          <cell r="B54" t="str">
            <v>Craft Terminal Local</v>
          </cell>
          <cell r="C54">
            <v>1800</v>
          </cell>
        </row>
        <row r="55">
          <cell r="A55" t="str">
            <v>L30548-G1131-L103</v>
          </cell>
          <cell r="B55" t="str">
            <v>OEM AdventNet License</v>
          </cell>
          <cell r="C55">
            <v>600</v>
          </cell>
        </row>
        <row r="56">
          <cell r="A56" t="str">
            <v>L30548-G1131-L123</v>
          </cell>
          <cell r="B56" t="str">
            <v>OpenFT Client License SCR13</v>
          </cell>
          <cell r="C56">
            <v>1300</v>
          </cell>
        </row>
        <row r="57">
          <cell r="A57" t="str">
            <v>L30548-G1131-L109</v>
          </cell>
          <cell r="B57" t="str">
            <v>OEM Database Client License CTL</v>
          </cell>
          <cell r="C57">
            <v>460</v>
          </cell>
        </row>
        <row r="58">
          <cell r="A58" t="str">
            <v>L30548-G1131-F101</v>
          </cell>
          <cell r="B58" t="str">
            <v>Performance Data Collector</v>
          </cell>
          <cell r="C58">
            <v>8000</v>
          </cell>
        </row>
        <row r="59">
          <cell r="A59" t="str">
            <v>L30548-G1131-F112</v>
          </cell>
          <cell r="B59" t="str">
            <v>Centralized Log Analizer</v>
          </cell>
          <cell r="C59">
            <v>4000</v>
          </cell>
        </row>
        <row r="60">
          <cell r="A60" t="str">
            <v>L30548-G1131-F113</v>
          </cell>
          <cell r="B60" t="str">
            <v>NE Measurement Administration (</v>
          </cell>
          <cell r="C60">
            <v>2000</v>
          </cell>
        </row>
        <row r="61">
          <cell r="A61" t="str">
            <v>L30548-G1131-F104</v>
          </cell>
          <cell r="B61" t="str">
            <v>System Panel Display (OMC)</v>
          </cell>
          <cell r="C61">
            <v>2000</v>
          </cell>
        </row>
        <row r="62">
          <cell r="A62" t="str">
            <v>L30548-G1131-Z10</v>
          </cell>
          <cell r="B62" t="str">
            <v>Plug-In SGSN Capac. Lic. SCR 13</v>
          </cell>
          <cell r="C62">
            <v>8000</v>
          </cell>
        </row>
        <row r="63">
          <cell r="A63" t="str">
            <v>L30548-G1131-F100</v>
          </cell>
          <cell r="B63" t="str">
            <v>Command Line Interface</v>
          </cell>
          <cell r="C63">
            <v>15000</v>
          </cell>
        </row>
        <row r="64">
          <cell r="A64" t="str">
            <v>L30548-G1131-L116</v>
          </cell>
          <cell r="B64" t="str">
            <v>License documents SCR13</v>
          </cell>
          <cell r="C64">
            <v>41</v>
          </cell>
        </row>
        <row r="65">
          <cell r="A65" t="str">
            <v>L30548-G1000-L108</v>
          </cell>
          <cell r="B65" t="str">
            <v>License for Winsock RSHD</v>
          </cell>
          <cell r="C65">
            <v>75</v>
          </cell>
        </row>
        <row r="66">
          <cell r="A66" t="str">
            <v>L30548-G1131-Z3</v>
          </cell>
          <cell r="B66" t="str">
            <v>Lic for Feature Upd within one</v>
          </cell>
          <cell r="C66">
            <v>1</v>
          </cell>
        </row>
        <row r="67">
          <cell r="A67" t="str">
            <v>L30548-G1131-S200</v>
          </cell>
          <cell r="B67" t="str">
            <v>SC Basic and Application Softwa</v>
          </cell>
          <cell r="C67">
            <v>500</v>
          </cell>
        </row>
        <row r="68">
          <cell r="A68" t="str">
            <v>L30548-G1000-L114</v>
          </cell>
          <cell r="B68" t="str">
            <v>SC Licensefile Production</v>
          </cell>
          <cell r="C68">
            <v>41</v>
          </cell>
        </row>
        <row r="69">
          <cell r="A69" t="str">
            <v>CIO:WS-C2960G-24TC-L</v>
          </cell>
          <cell r="B69" t="str">
            <v>Catalyst 2960 24 10/100/1000, 4</v>
          </cell>
          <cell r="C69">
            <v>1783.22</v>
          </cell>
        </row>
        <row r="70">
          <cell r="A70" t="str">
            <v>CIO:GLC-LH-SM</v>
          </cell>
          <cell r="B70" t="str">
            <v>GE SFP, LC connector LX/LH transceiver</v>
          </cell>
          <cell r="C70">
            <v>732.32</v>
          </cell>
        </row>
        <row r="72">
          <cell r="B72" t="str">
            <v>End of Prdb</v>
          </cell>
        </row>
      </sheetData>
      <sheetData sheetId="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
      <sheetName val="DI-ESTI"/>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L1-Price Summary"/>
      <sheetName val="L2-Price Summary"/>
      <sheetName val="L3-S8500"/>
      <sheetName val="L3-S6502"/>
      <sheetName val="ESTI."/>
      <sheetName val="DI-ESTI"/>
    </sheetNames>
    <sheetDataSet>
      <sheetData sheetId="0"/>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30"/>
  <sheetViews>
    <sheetView tabSelected="1" zoomScaleSheetLayoutView="98" workbookViewId="0">
      <selection activeCell="O13" sqref="O13"/>
    </sheetView>
  </sheetViews>
  <sheetFormatPr defaultColWidth="9.109375" defaultRowHeight="15.6" x14ac:dyDescent="0.3"/>
  <cols>
    <col min="1" max="1" width="5.44140625" style="1" customWidth="1"/>
    <col min="2" max="2" width="23.44140625" style="1" customWidth="1"/>
    <col min="3" max="3" width="13.44140625" style="185" bestFit="1" customWidth="1"/>
    <col min="4" max="4" width="13.44140625" style="185" customWidth="1"/>
    <col min="5" max="5" width="13.44140625" style="185" bestFit="1" customWidth="1"/>
    <col min="6" max="6" width="12.109375" style="185" customWidth="1"/>
    <col min="7" max="7" width="12.109375" style="1" customWidth="1"/>
    <col min="8" max="11" width="12.44140625" style="1" customWidth="1"/>
    <col min="12" max="16384" width="9.109375" style="1"/>
  </cols>
  <sheetData>
    <row r="1" spans="1:11" x14ac:dyDescent="0.3">
      <c r="A1" s="279" t="s">
        <v>125</v>
      </c>
      <c r="B1" s="280"/>
    </row>
    <row r="2" spans="1:11" ht="18.75" customHeight="1" x14ac:dyDescent="0.3">
      <c r="A2" s="281" t="s">
        <v>7</v>
      </c>
      <c r="B2" s="281"/>
      <c r="C2" s="281"/>
      <c r="D2" s="281"/>
      <c r="E2" s="281"/>
      <c r="F2" s="281"/>
      <c r="G2" s="281"/>
      <c r="H2" s="281"/>
      <c r="I2" s="281"/>
      <c r="J2" s="281"/>
      <c r="K2" s="281"/>
    </row>
    <row r="3" spans="1:11" x14ac:dyDescent="0.3">
      <c r="A3" s="281"/>
      <c r="B3" s="281"/>
      <c r="C3" s="281"/>
      <c r="D3" s="281"/>
      <c r="E3" s="281"/>
      <c r="F3" s="281"/>
      <c r="G3" s="281"/>
      <c r="H3" s="281"/>
      <c r="I3" s="281"/>
      <c r="J3" s="281"/>
      <c r="K3" s="281"/>
    </row>
    <row r="4" spans="1:11" x14ac:dyDescent="0.3">
      <c r="A4" s="148"/>
      <c r="B4" s="148"/>
      <c r="C4" s="178"/>
      <c r="D4" s="178"/>
      <c r="E4" s="178"/>
      <c r="F4" s="178"/>
      <c r="G4" s="148"/>
      <c r="H4" s="148"/>
      <c r="I4" s="148"/>
      <c r="J4" s="283" t="s">
        <v>8</v>
      </c>
      <c r="K4" s="283"/>
    </row>
    <row r="5" spans="1:11" x14ac:dyDescent="0.3">
      <c r="A5" s="284" t="s">
        <v>0</v>
      </c>
      <c r="B5" s="284" t="s">
        <v>24</v>
      </c>
      <c r="C5" s="285" t="s">
        <v>29</v>
      </c>
      <c r="D5" s="284" t="s">
        <v>3</v>
      </c>
      <c r="E5" s="284"/>
      <c r="F5" s="284"/>
      <c r="G5" s="284"/>
      <c r="H5" s="284"/>
      <c r="I5" s="284"/>
      <c r="J5" s="284"/>
      <c r="K5" s="284"/>
    </row>
    <row r="6" spans="1:11" ht="15.6" customHeight="1" x14ac:dyDescent="0.3">
      <c r="A6" s="284"/>
      <c r="B6" s="284"/>
      <c r="C6" s="285"/>
      <c r="D6" s="284" t="s">
        <v>147</v>
      </c>
      <c r="E6" s="284"/>
      <c r="F6" s="284"/>
      <c r="G6" s="284"/>
      <c r="H6" s="284" t="s">
        <v>148</v>
      </c>
      <c r="I6" s="284"/>
      <c r="J6" s="284"/>
      <c r="K6" s="284"/>
    </row>
    <row r="7" spans="1:11" x14ac:dyDescent="0.3">
      <c r="A7" s="284"/>
      <c r="B7" s="284"/>
      <c r="C7" s="285"/>
      <c r="D7" s="179" t="s">
        <v>2</v>
      </c>
      <c r="E7" s="180" t="s">
        <v>30</v>
      </c>
      <c r="F7" s="180" t="s">
        <v>31</v>
      </c>
      <c r="G7" s="146" t="s">
        <v>32</v>
      </c>
      <c r="H7" s="145" t="s">
        <v>2</v>
      </c>
      <c r="I7" s="146" t="s">
        <v>30</v>
      </c>
      <c r="J7" s="146" t="s">
        <v>31</v>
      </c>
      <c r="K7" s="146" t="s">
        <v>32</v>
      </c>
    </row>
    <row r="8" spans="1:11" x14ac:dyDescent="0.3">
      <c r="A8" s="147">
        <v>1</v>
      </c>
      <c r="B8" s="147">
        <v>2</v>
      </c>
      <c r="C8" s="181">
        <v>3</v>
      </c>
      <c r="D8" s="181">
        <v>4</v>
      </c>
      <c r="E8" s="181">
        <v>5</v>
      </c>
      <c r="F8" s="181">
        <v>6</v>
      </c>
      <c r="G8" s="147">
        <v>7</v>
      </c>
      <c r="H8" s="147">
        <v>8</v>
      </c>
      <c r="I8" s="147">
        <v>9</v>
      </c>
      <c r="J8" s="147">
        <v>10</v>
      </c>
      <c r="K8" s="147">
        <v>11</v>
      </c>
    </row>
    <row r="9" spans="1:11" x14ac:dyDescent="0.3">
      <c r="A9" s="5">
        <v>1</v>
      </c>
      <c r="B9" s="6" t="s">
        <v>34</v>
      </c>
      <c r="C9" s="182">
        <f>'Bảng 3_Chi tiet LDTT'!I8</f>
        <v>835.99</v>
      </c>
      <c r="D9" s="182">
        <f>C9</f>
        <v>835.99</v>
      </c>
      <c r="E9" s="182">
        <f>D9</f>
        <v>835.99</v>
      </c>
      <c r="F9" s="182">
        <f>'Bảng 3_Chi tiet LDTT'!K8/1000000</f>
        <v>0</v>
      </c>
      <c r="G9" s="100">
        <v>0</v>
      </c>
      <c r="H9" s="100">
        <v>0</v>
      </c>
      <c r="I9" s="100">
        <v>0</v>
      </c>
      <c r="J9" s="100">
        <v>0</v>
      </c>
      <c r="K9" s="100">
        <v>0</v>
      </c>
    </row>
    <row r="10" spans="1:11" x14ac:dyDescent="0.3">
      <c r="A10" s="5">
        <v>2</v>
      </c>
      <c r="B10" s="6" t="s">
        <v>35</v>
      </c>
      <c r="C10" s="182">
        <v>0</v>
      </c>
      <c r="D10" s="182">
        <v>0</v>
      </c>
      <c r="E10" s="182">
        <v>0</v>
      </c>
      <c r="F10" s="182">
        <v>0</v>
      </c>
      <c r="G10" s="100">
        <v>0</v>
      </c>
      <c r="H10" s="100">
        <v>0</v>
      </c>
      <c r="I10" s="100">
        <v>0</v>
      </c>
      <c r="J10" s="100">
        <v>0</v>
      </c>
      <c r="K10" s="100">
        <v>0</v>
      </c>
    </row>
    <row r="11" spans="1:11" hidden="1" x14ac:dyDescent="0.3">
      <c r="A11" s="5"/>
      <c r="B11" s="6" t="s">
        <v>36</v>
      </c>
      <c r="C11" s="182"/>
      <c r="D11" s="182"/>
      <c r="E11" s="182"/>
      <c r="F11" s="182"/>
      <c r="G11" s="100"/>
      <c r="H11" s="100">
        <v>0</v>
      </c>
      <c r="I11" s="100">
        <v>0</v>
      </c>
      <c r="J11" s="100">
        <v>0</v>
      </c>
      <c r="K11" s="100">
        <v>0</v>
      </c>
    </row>
    <row r="12" spans="1:11" hidden="1" x14ac:dyDescent="0.3">
      <c r="A12" s="5"/>
      <c r="B12" s="6" t="s">
        <v>37</v>
      </c>
      <c r="C12" s="182"/>
      <c r="D12" s="182"/>
      <c r="E12" s="182"/>
      <c r="F12" s="182"/>
      <c r="G12" s="100"/>
      <c r="H12" s="100">
        <v>0</v>
      </c>
      <c r="I12" s="100">
        <v>0</v>
      </c>
      <c r="J12" s="100">
        <v>0</v>
      </c>
      <c r="K12" s="100">
        <v>0</v>
      </c>
    </row>
    <row r="13" spans="1:11" x14ac:dyDescent="0.3">
      <c r="A13" s="5">
        <v>3</v>
      </c>
      <c r="B13" s="6" t="s">
        <v>119</v>
      </c>
      <c r="C13" s="182">
        <f>'Bảng 5_Nguyen lieu, nang luong'!H8/1000000</f>
        <v>0</v>
      </c>
      <c r="D13" s="182">
        <f>C13</f>
        <v>0</v>
      </c>
      <c r="E13" s="182">
        <f>C13*50%</f>
        <v>0</v>
      </c>
      <c r="F13" s="182">
        <f>C13*50%</f>
        <v>0</v>
      </c>
      <c r="G13" s="100">
        <v>0</v>
      </c>
      <c r="H13" s="100">
        <v>0</v>
      </c>
      <c r="I13" s="100">
        <v>0</v>
      </c>
      <c r="J13" s="100">
        <v>0</v>
      </c>
      <c r="K13" s="100">
        <v>0</v>
      </c>
    </row>
    <row r="14" spans="1:11" x14ac:dyDescent="0.3">
      <c r="A14" s="5">
        <v>4</v>
      </c>
      <c r="B14" s="6" t="s">
        <v>27</v>
      </c>
      <c r="C14" s="182">
        <f>'Bảng 6_Thiet bi, may moc'!F28/1000000</f>
        <v>0</v>
      </c>
      <c r="D14" s="182">
        <f>'Bảng 6_Thiet bi, may moc'!G28/1000000</f>
        <v>0</v>
      </c>
      <c r="E14" s="182">
        <f>D14</f>
        <v>0</v>
      </c>
      <c r="F14" s="182">
        <f>'Bảng 6_Thiet bi, may moc'!I28/1000000</f>
        <v>0</v>
      </c>
      <c r="G14" s="100">
        <v>0</v>
      </c>
      <c r="H14" s="100">
        <v>0</v>
      </c>
      <c r="I14" s="100">
        <v>0</v>
      </c>
      <c r="J14" s="100">
        <v>0</v>
      </c>
      <c r="K14" s="100">
        <v>0</v>
      </c>
    </row>
    <row r="15" spans="1:11" x14ac:dyDescent="0.3">
      <c r="A15" s="5">
        <v>5</v>
      </c>
      <c r="B15" s="6" t="s">
        <v>38</v>
      </c>
      <c r="C15" s="182">
        <v>0</v>
      </c>
      <c r="D15" s="182">
        <v>0</v>
      </c>
      <c r="E15" s="182">
        <v>0</v>
      </c>
      <c r="F15" s="182">
        <v>0</v>
      </c>
      <c r="G15" s="100">
        <v>0</v>
      </c>
      <c r="H15" s="100">
        <v>0</v>
      </c>
      <c r="I15" s="100">
        <v>0</v>
      </c>
      <c r="J15" s="100">
        <v>0</v>
      </c>
      <c r="K15" s="100">
        <v>0</v>
      </c>
    </row>
    <row r="16" spans="1:11" x14ac:dyDescent="0.3">
      <c r="A16" s="5">
        <v>6</v>
      </c>
      <c r="B16" s="6" t="s">
        <v>22</v>
      </c>
      <c r="C16" s="182">
        <f>'Bảng 8_Chi khac'!E69/1000000</f>
        <v>89.38</v>
      </c>
      <c r="D16" s="182">
        <f>C16</f>
        <v>89.38</v>
      </c>
      <c r="E16" s="182">
        <f>D16</f>
        <v>89.38</v>
      </c>
      <c r="F16" s="182">
        <v>0</v>
      </c>
      <c r="G16" s="100">
        <v>0</v>
      </c>
      <c r="H16" s="100">
        <v>0</v>
      </c>
      <c r="I16" s="100">
        <v>0</v>
      </c>
      <c r="J16" s="100">
        <v>0</v>
      </c>
      <c r="K16" s="100">
        <v>0</v>
      </c>
    </row>
    <row r="17" spans="1:11" s="7" customFormat="1" x14ac:dyDescent="0.3">
      <c r="A17" s="50"/>
      <c r="B17" s="50" t="s">
        <v>6</v>
      </c>
      <c r="C17" s="183">
        <f>ROUND(D17+H17,2)</f>
        <v>925.37</v>
      </c>
      <c r="D17" s="183">
        <f t="shared" ref="D17" si="0">ROUND(SUM(D9:D16),2)</f>
        <v>925.37</v>
      </c>
      <c r="E17" s="184">
        <f>D17</f>
        <v>925.37</v>
      </c>
      <c r="F17" s="184">
        <f>F9+F10+F13+F14+F15+F16</f>
        <v>0</v>
      </c>
      <c r="G17" s="157">
        <v>0</v>
      </c>
      <c r="H17" s="100">
        <v>0</v>
      </c>
      <c r="I17" s="100">
        <v>0</v>
      </c>
      <c r="J17" s="100">
        <v>0</v>
      </c>
      <c r="K17" s="100">
        <v>0</v>
      </c>
    </row>
    <row r="18" spans="1:11" x14ac:dyDescent="0.3">
      <c r="D18" s="186"/>
      <c r="F18" s="187"/>
      <c r="G18" s="37"/>
      <c r="I18" s="37"/>
      <c r="K18" s="37"/>
    </row>
    <row r="19" spans="1:11" s="13" customFormat="1" x14ac:dyDescent="0.3">
      <c r="A19" s="282" t="s">
        <v>39</v>
      </c>
      <c r="B19" s="282"/>
      <c r="C19" s="282"/>
      <c r="D19" s="282"/>
      <c r="E19" s="282"/>
      <c r="F19" s="282"/>
      <c r="G19" s="282"/>
      <c r="H19" s="282"/>
      <c r="I19" s="282"/>
      <c r="J19" s="282"/>
      <c r="K19" s="282"/>
    </row>
    <row r="20" spans="1:11" s="13" customFormat="1" x14ac:dyDescent="0.3">
      <c r="B20" s="282" t="s">
        <v>40</v>
      </c>
      <c r="C20" s="282"/>
      <c r="D20" s="282"/>
      <c r="E20" s="282"/>
      <c r="F20" s="282"/>
      <c r="G20" s="282"/>
      <c r="H20" s="282"/>
      <c r="I20" s="282"/>
      <c r="J20" s="282"/>
      <c r="K20" s="282"/>
    </row>
    <row r="21" spans="1:11" s="13" customFormat="1" x14ac:dyDescent="0.3">
      <c r="B21" s="282"/>
      <c r="C21" s="282"/>
      <c r="D21" s="282"/>
      <c r="E21" s="282"/>
      <c r="F21" s="282"/>
      <c r="G21" s="282"/>
      <c r="H21" s="282"/>
      <c r="I21" s="282"/>
      <c r="J21" s="282"/>
      <c r="K21" s="282"/>
    </row>
    <row r="22" spans="1:11" s="13" customFormat="1" x14ac:dyDescent="0.3">
      <c r="B22" s="282" t="s">
        <v>42</v>
      </c>
      <c r="C22" s="282"/>
      <c r="D22" s="282"/>
      <c r="E22" s="282"/>
      <c r="F22" s="282"/>
      <c r="G22" s="282"/>
      <c r="H22" s="282"/>
      <c r="I22" s="282"/>
      <c r="J22" s="282"/>
      <c r="K22" s="282"/>
    </row>
    <row r="23" spans="1:11" s="13" customFormat="1" x14ac:dyDescent="0.3">
      <c r="B23" s="282"/>
      <c r="C23" s="282"/>
      <c r="D23" s="282"/>
      <c r="E23" s="282"/>
      <c r="F23" s="282"/>
      <c r="G23" s="282"/>
      <c r="H23" s="282"/>
      <c r="I23" s="282"/>
      <c r="J23" s="282"/>
      <c r="K23" s="282"/>
    </row>
    <row r="24" spans="1:11" s="13" customFormat="1" x14ac:dyDescent="0.3">
      <c r="B24" s="282" t="s">
        <v>41</v>
      </c>
      <c r="C24" s="282"/>
      <c r="D24" s="282"/>
      <c r="E24" s="282"/>
      <c r="F24" s="282"/>
      <c r="G24" s="282"/>
      <c r="H24" s="282"/>
      <c r="I24" s="282"/>
      <c r="J24" s="282"/>
      <c r="K24" s="282"/>
    </row>
    <row r="25" spans="1:11" s="13" customFormat="1" x14ac:dyDescent="0.3">
      <c r="B25" s="282"/>
      <c r="C25" s="282"/>
      <c r="D25" s="282"/>
      <c r="E25" s="282"/>
      <c r="F25" s="282"/>
      <c r="G25" s="282"/>
      <c r="H25" s="282"/>
      <c r="I25" s="282"/>
      <c r="J25" s="282"/>
      <c r="K25" s="282"/>
    </row>
    <row r="26" spans="1:11" s="55" customFormat="1" ht="13.2" x14ac:dyDescent="0.3">
      <c r="C26" s="188"/>
      <c r="D26" s="188"/>
      <c r="E26" s="188"/>
      <c r="F26" s="188"/>
    </row>
    <row r="29" spans="1:11" hidden="1" x14ac:dyDescent="0.3"/>
    <row r="30" spans="1:11" hidden="1" x14ac:dyDescent="0.3"/>
  </sheetData>
  <mergeCells count="13">
    <mergeCell ref="A1:B1"/>
    <mergeCell ref="A2:K3"/>
    <mergeCell ref="A19:K19"/>
    <mergeCell ref="B20:K21"/>
    <mergeCell ref="B24:K25"/>
    <mergeCell ref="B22:K23"/>
    <mergeCell ref="J4:K4"/>
    <mergeCell ref="A5:A7"/>
    <mergeCell ref="D5:K5"/>
    <mergeCell ref="B5:B7"/>
    <mergeCell ref="C5:C7"/>
    <mergeCell ref="D6:G6"/>
    <mergeCell ref="H6:K6"/>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15"/>
  <sheetViews>
    <sheetView zoomScaleSheetLayoutView="100" workbookViewId="0">
      <pane xSplit="7" ySplit="8" topLeftCell="H9" activePane="bottomRight" state="frozen"/>
      <selection activeCell="L18" sqref="L18"/>
      <selection pane="topRight" activeCell="L18" sqref="L18"/>
      <selection pane="bottomLeft" activeCell="L18" sqref="L18"/>
      <selection pane="bottomRight" activeCell="C9" sqref="C9:G14"/>
    </sheetView>
  </sheetViews>
  <sheetFormatPr defaultColWidth="9.109375" defaultRowHeight="15.6" x14ac:dyDescent="0.3"/>
  <cols>
    <col min="1" max="1" width="4.44140625" style="1" customWidth="1"/>
    <col min="2" max="2" width="40.44140625" style="1" customWidth="1"/>
    <col min="3" max="3" width="8.44140625" style="1" customWidth="1"/>
    <col min="4" max="4" width="10.44140625" style="1" customWidth="1"/>
    <col min="5" max="5" width="17.88671875" style="1" bestFit="1" customWidth="1"/>
    <col min="6" max="6" width="18.44140625" style="1" customWidth="1"/>
    <col min="7" max="7" width="17.88671875" style="1" bestFit="1" customWidth="1"/>
    <col min="8" max="16384" width="9.109375" style="1"/>
  </cols>
  <sheetData>
    <row r="1" spans="1:7" ht="17.399999999999999" x14ac:dyDescent="0.3">
      <c r="A1" s="286" t="s">
        <v>28</v>
      </c>
      <c r="B1" s="286"/>
      <c r="C1" s="286"/>
      <c r="D1" s="286"/>
      <c r="E1" s="286"/>
      <c r="F1" s="286"/>
      <c r="G1" s="286"/>
    </row>
    <row r="3" spans="1:7" s="7" customFormat="1" x14ac:dyDescent="0.3">
      <c r="A3" s="7" t="s">
        <v>47</v>
      </c>
    </row>
    <row r="4" spans="1:7" s="7" customFormat="1" x14ac:dyDescent="0.3"/>
    <row r="5" spans="1:7" x14ac:dyDescent="0.3">
      <c r="A5" s="288" t="s">
        <v>46</v>
      </c>
      <c r="B5" s="288"/>
      <c r="C5" s="288"/>
      <c r="D5" s="288"/>
      <c r="E5" s="288"/>
      <c r="F5" s="288"/>
      <c r="G5" s="288"/>
    </row>
    <row r="7" spans="1:7" ht="12.9" customHeight="1" x14ac:dyDescent="0.3">
      <c r="A7" s="287" t="s">
        <v>0</v>
      </c>
      <c r="B7" s="287" t="s">
        <v>19</v>
      </c>
      <c r="C7" s="287" t="s">
        <v>43</v>
      </c>
      <c r="D7" s="287" t="s">
        <v>44</v>
      </c>
      <c r="E7" s="287" t="s">
        <v>45</v>
      </c>
      <c r="F7" s="287"/>
      <c r="G7" s="287"/>
    </row>
    <row r="8" spans="1:7" ht="62.4" x14ac:dyDescent="0.3">
      <c r="A8" s="287"/>
      <c r="B8" s="287"/>
      <c r="C8" s="287"/>
      <c r="D8" s="287"/>
      <c r="E8" s="63" t="s">
        <v>147</v>
      </c>
      <c r="F8" s="63" t="s">
        <v>149</v>
      </c>
      <c r="G8" s="51" t="s">
        <v>6</v>
      </c>
    </row>
    <row r="9" spans="1:7" ht="32.1" customHeight="1" x14ac:dyDescent="0.3">
      <c r="A9" s="2">
        <v>1</v>
      </c>
      <c r="B9" s="3" t="s">
        <v>48</v>
      </c>
      <c r="C9" s="62">
        <v>1</v>
      </c>
      <c r="D9" s="62">
        <f>'Bảng 3_Chi tiet LDTT'!J2</f>
        <v>43</v>
      </c>
      <c r="E9" s="251">
        <f>D9*2.77</f>
        <v>119.11</v>
      </c>
      <c r="F9" s="9">
        <f t="shared" ref="F9:F13" si="0">ROUND(,2)</f>
        <v>0</v>
      </c>
      <c r="G9" s="250">
        <f>ROUND(SUM(E9:F9),2)</f>
        <v>119.11</v>
      </c>
    </row>
    <row r="10" spans="1:7" ht="32.1" customHeight="1" x14ac:dyDescent="0.3">
      <c r="A10" s="2">
        <v>2</v>
      </c>
      <c r="B10" s="3" t="s">
        <v>153</v>
      </c>
      <c r="C10" s="62">
        <v>1</v>
      </c>
      <c r="D10" s="62">
        <f>'Bảng 3_Chi tiet LDTT'!K2</f>
        <v>63</v>
      </c>
      <c r="E10" s="251">
        <f>D10*1.74</f>
        <v>109.62</v>
      </c>
      <c r="F10" s="9">
        <f t="shared" si="0"/>
        <v>0</v>
      </c>
      <c r="G10" s="250">
        <f>ROUND(SUM(E10:F10),2)</f>
        <v>109.62</v>
      </c>
    </row>
    <row r="11" spans="1:7" ht="32.1" customHeight="1" x14ac:dyDescent="0.3">
      <c r="A11" s="2">
        <v>3</v>
      </c>
      <c r="B11" s="3" t="s">
        <v>141</v>
      </c>
      <c r="C11" s="62">
        <v>8</v>
      </c>
      <c r="D11" s="62">
        <f>'Bảng 3_Chi tiet LDTT'!L2</f>
        <v>349</v>
      </c>
      <c r="E11" s="251">
        <f>D11*1.74</f>
        <v>607.26</v>
      </c>
      <c r="F11" s="9">
        <f t="shared" si="0"/>
        <v>0</v>
      </c>
      <c r="G11" s="250">
        <f>ROUND(SUM(E11:F11),2)</f>
        <v>607.26</v>
      </c>
    </row>
    <row r="12" spans="1:7" ht="32.1" customHeight="1" x14ac:dyDescent="0.3">
      <c r="A12" s="2">
        <v>4</v>
      </c>
      <c r="B12" s="3" t="s">
        <v>154</v>
      </c>
      <c r="C12" s="62">
        <v>0</v>
      </c>
      <c r="D12" s="62">
        <f>'Bảng 3_Chi tiet LDTT'!N2</f>
        <v>0</v>
      </c>
      <c r="E12" s="251">
        <f>D12*0.88</f>
        <v>0</v>
      </c>
      <c r="F12" s="9"/>
      <c r="G12" s="250">
        <f>E12</f>
        <v>0</v>
      </c>
    </row>
    <row r="13" spans="1:7" ht="32.1" customHeight="1" x14ac:dyDescent="0.3">
      <c r="A13" s="2">
        <v>5</v>
      </c>
      <c r="B13" s="3" t="s">
        <v>20</v>
      </c>
      <c r="C13" s="62">
        <v>0</v>
      </c>
      <c r="D13" s="62">
        <v>0</v>
      </c>
      <c r="E13" s="251">
        <v>0</v>
      </c>
      <c r="F13" s="9">
        <f t="shared" si="0"/>
        <v>0</v>
      </c>
      <c r="G13" s="250">
        <f>ROUND(SUM(E13:F13),2)</f>
        <v>0</v>
      </c>
    </row>
    <row r="14" spans="1:7" s="7" customFormat="1" ht="32.1" customHeight="1" x14ac:dyDescent="0.3">
      <c r="A14" s="51"/>
      <c r="B14" s="51" t="s">
        <v>6</v>
      </c>
      <c r="C14" s="64">
        <v>10</v>
      </c>
      <c r="D14" s="64">
        <f>SUM(D9:D13)</f>
        <v>455</v>
      </c>
      <c r="E14" s="252">
        <f>SUM(E9:E13)</f>
        <v>835.99</v>
      </c>
      <c r="F14" s="11">
        <f t="shared" ref="F14" si="1">SUM(F9:F13)</f>
        <v>0</v>
      </c>
      <c r="G14" s="250">
        <f>SUM(G9:G13)</f>
        <v>835.99</v>
      </c>
    </row>
    <row r="15" spans="1:7" s="8" customFormat="1" ht="13.2" x14ac:dyDescent="0.3"/>
  </sheetData>
  <mergeCells count="7">
    <mergeCell ref="A1:G1"/>
    <mergeCell ref="C7:C8"/>
    <mergeCell ref="D7:D8"/>
    <mergeCell ref="B7:B8"/>
    <mergeCell ref="A7:A8"/>
    <mergeCell ref="E7:G7"/>
    <mergeCell ref="A5:G5"/>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O48"/>
  <sheetViews>
    <sheetView view="pageBreakPreview" zoomScaleSheetLayoutView="100" workbookViewId="0">
      <pane xSplit="12" ySplit="8" topLeftCell="M42" activePane="bottomRight" state="frozen"/>
      <selection activeCell="L18" sqref="L18"/>
      <selection pane="topRight" activeCell="L18" sqref="L18"/>
      <selection pane="bottomLeft" activeCell="L18" sqref="L18"/>
      <selection pane="bottomRight" activeCell="K65" sqref="K65"/>
    </sheetView>
  </sheetViews>
  <sheetFormatPr defaultColWidth="9.109375" defaultRowHeight="15.6" x14ac:dyDescent="0.3"/>
  <cols>
    <col min="1" max="1" width="8" style="13" hidden="1" customWidth="1"/>
    <col min="2" max="2" width="8.5546875" style="213" customWidth="1"/>
    <col min="3" max="3" width="57.44140625" style="13" customWidth="1"/>
    <col min="4" max="4" width="8.6640625" style="223" customWidth="1"/>
    <col min="5" max="5" width="12.109375" style="230" customWidth="1"/>
    <col min="6" max="6" width="7.88671875" style="239" customWidth="1"/>
    <col min="7" max="7" width="8.88671875" style="230" customWidth="1"/>
    <col min="8" max="8" width="8.88671875" style="230" hidden="1" customWidth="1"/>
    <col min="9" max="9" width="16.109375" style="239" bestFit="1" customWidth="1"/>
    <col min="10" max="10" width="15.44140625" style="239" bestFit="1" customWidth="1"/>
    <col min="11" max="11" width="11.33203125" style="49" customWidth="1"/>
    <col min="12" max="12" width="9.44140625" style="13" hidden="1" customWidth="1"/>
    <col min="13" max="14" width="14.44140625" style="13" customWidth="1"/>
    <col min="15" max="15" width="9.44140625" style="13" hidden="1" customWidth="1"/>
    <col min="16" max="16384" width="9.109375" style="13"/>
  </cols>
  <sheetData>
    <row r="1" spans="1:15" x14ac:dyDescent="0.3">
      <c r="B1" s="293" t="s">
        <v>49</v>
      </c>
      <c r="C1" s="293"/>
      <c r="D1" s="293"/>
      <c r="E1" s="293"/>
      <c r="F1" s="293"/>
      <c r="G1" s="293"/>
      <c r="H1" s="293"/>
      <c r="I1" s="293"/>
      <c r="J1" s="293"/>
      <c r="K1" s="293"/>
      <c r="L1" s="293"/>
      <c r="M1" s="293"/>
      <c r="N1" s="293"/>
      <c r="O1" s="293"/>
    </row>
    <row r="2" spans="1:15" s="15" customFormat="1" ht="13.2" x14ac:dyDescent="0.3">
      <c r="B2" s="226"/>
      <c r="D2" s="222"/>
      <c r="E2" s="227"/>
      <c r="F2" s="234"/>
      <c r="G2" s="227"/>
      <c r="H2" s="227"/>
      <c r="I2" s="234"/>
      <c r="J2" s="249">
        <f>SUMIF(D:D,"CNNV",H:H)</f>
        <v>43</v>
      </c>
      <c r="K2" s="195">
        <f>SUMIF(D:D,"TKKH",H:H)</f>
        <v>63</v>
      </c>
      <c r="L2" s="43">
        <f>SUMIF(D:D,"TVC",H:H)</f>
        <v>349</v>
      </c>
      <c r="M2" s="43"/>
      <c r="N2" s="43"/>
      <c r="O2" s="43"/>
    </row>
    <row r="3" spans="1:15" s="15" customFormat="1" ht="12.9" customHeight="1" x14ac:dyDescent="0.3">
      <c r="B3" s="226"/>
      <c r="D3" s="222"/>
      <c r="E3" s="227"/>
      <c r="F3" s="235" t="e">
        <f>2000000000/#REF!</f>
        <v>#REF!</v>
      </c>
      <c r="G3" s="227"/>
      <c r="H3" s="227"/>
      <c r="I3" s="234"/>
      <c r="J3" s="234"/>
      <c r="K3" s="195"/>
      <c r="M3" s="296" t="s">
        <v>140</v>
      </c>
      <c r="N3" s="296"/>
      <c r="O3" s="296"/>
    </row>
    <row r="4" spans="1:15" s="15" customFormat="1" ht="15" customHeight="1" x14ac:dyDescent="0.3">
      <c r="B4" s="294" t="s">
        <v>0</v>
      </c>
      <c r="C4" s="295" t="s">
        <v>25</v>
      </c>
      <c r="D4" s="297" t="s">
        <v>131</v>
      </c>
      <c r="E4" s="300" t="s">
        <v>132</v>
      </c>
      <c r="F4" s="303" t="s">
        <v>133</v>
      </c>
      <c r="G4" s="300" t="s">
        <v>134</v>
      </c>
      <c r="H4" s="271"/>
      <c r="I4" s="306" t="s">
        <v>50</v>
      </c>
      <c r="J4" s="307" t="s">
        <v>3</v>
      </c>
      <c r="K4" s="308"/>
      <c r="L4" s="308"/>
      <c r="M4" s="308"/>
      <c r="N4" s="308"/>
      <c r="O4" s="309"/>
    </row>
    <row r="5" spans="1:15" s="15" customFormat="1" ht="30" customHeight="1" x14ac:dyDescent="0.3">
      <c r="B5" s="294"/>
      <c r="C5" s="295"/>
      <c r="D5" s="298"/>
      <c r="E5" s="301"/>
      <c r="F5" s="304"/>
      <c r="G5" s="301"/>
      <c r="H5" s="272"/>
      <c r="I5" s="306"/>
      <c r="J5" s="295" t="s">
        <v>135</v>
      </c>
      <c r="K5" s="295"/>
      <c r="L5" s="295"/>
      <c r="M5" s="295" t="s">
        <v>136</v>
      </c>
      <c r="N5" s="295"/>
      <c r="O5" s="295"/>
    </row>
    <row r="6" spans="1:15" s="15" customFormat="1" ht="21.75" customHeight="1" x14ac:dyDescent="0.3">
      <c r="B6" s="294"/>
      <c r="C6" s="295"/>
      <c r="D6" s="299"/>
      <c r="E6" s="302"/>
      <c r="F6" s="305"/>
      <c r="G6" s="302"/>
      <c r="H6" s="273"/>
      <c r="I6" s="306"/>
      <c r="J6" s="224" t="s">
        <v>30</v>
      </c>
      <c r="K6" s="54" t="s">
        <v>31</v>
      </c>
      <c r="L6" s="54" t="s">
        <v>32</v>
      </c>
      <c r="M6" s="54" t="s">
        <v>30</v>
      </c>
      <c r="N6" s="54" t="s">
        <v>31</v>
      </c>
      <c r="O6" s="54" t="s">
        <v>32</v>
      </c>
    </row>
    <row r="7" spans="1:15" s="15" customFormat="1" ht="13.2" x14ac:dyDescent="0.3">
      <c r="B7" s="218">
        <v>1</v>
      </c>
      <c r="C7" s="4">
        <v>2</v>
      </c>
      <c r="D7" s="4">
        <v>3</v>
      </c>
      <c r="E7" s="192">
        <v>4</v>
      </c>
      <c r="F7" s="4">
        <v>5</v>
      </c>
      <c r="G7" s="192">
        <v>6</v>
      </c>
      <c r="H7" s="192"/>
      <c r="I7" s="214" t="s">
        <v>127</v>
      </c>
      <c r="J7" s="4">
        <v>8</v>
      </c>
      <c r="K7" s="4">
        <v>9</v>
      </c>
      <c r="L7" s="4">
        <v>10</v>
      </c>
      <c r="M7" s="4">
        <v>11</v>
      </c>
      <c r="N7" s="4">
        <v>12</v>
      </c>
      <c r="O7" s="4">
        <v>13</v>
      </c>
    </row>
    <row r="8" spans="1:15" s="46" customFormat="1" ht="13.8" x14ac:dyDescent="0.3">
      <c r="B8" s="225"/>
      <c r="C8" s="52" t="s">
        <v>52</v>
      </c>
      <c r="D8" s="220"/>
      <c r="E8" s="243">
        <f>E10+E14+E18+E22+E28+E29+E35+E41+E45</f>
        <v>47</v>
      </c>
      <c r="F8" s="244">
        <f>F10+F14+F18+F22+F28+F29+F35+F41+F45</f>
        <v>54.579999999999991</v>
      </c>
      <c r="G8" s="244">
        <f>G10+G14+G18+G22+G28+G29+G35+G41+G45</f>
        <v>341</v>
      </c>
      <c r="H8" s="244"/>
      <c r="I8" s="244">
        <f>I10+I14+I18+I22+I28+I29+I35+I41+I45</f>
        <v>835.99</v>
      </c>
      <c r="J8" s="244">
        <f>I8</f>
        <v>835.99</v>
      </c>
      <c r="K8" s="53">
        <f>ROUND(SUBTOTAL(109,K9:K48),2)</f>
        <v>0</v>
      </c>
      <c r="L8" s="53">
        <f>ROUND(SUBTOTAL(109,L10:L17),2)</f>
        <v>0</v>
      </c>
      <c r="M8" s="53">
        <f>ROUND(SUBTOTAL(109,M9:M17),2)</f>
        <v>0</v>
      </c>
      <c r="N8" s="53">
        <f>ROUND(SUBTOTAL(109,N9:N17),2)</f>
        <v>0</v>
      </c>
      <c r="O8" s="53">
        <f>ROUND(SUBTOTAL(109,O10:O17),2)</f>
        <v>0</v>
      </c>
    </row>
    <row r="9" spans="1:15" s="30" customFormat="1" ht="13.2" x14ac:dyDescent="0.3">
      <c r="B9" s="233"/>
      <c r="C9" s="28"/>
      <c r="D9" s="221"/>
      <c r="E9" s="228"/>
      <c r="F9" s="236"/>
      <c r="G9" s="231"/>
      <c r="H9" s="231"/>
      <c r="I9" s="236"/>
      <c r="J9" s="236"/>
      <c r="K9" s="29"/>
      <c r="L9" s="29"/>
      <c r="M9" s="29"/>
      <c r="N9" s="29"/>
      <c r="O9" s="29"/>
    </row>
    <row r="10" spans="1:15" s="16" customFormat="1" ht="13.8" x14ac:dyDescent="0.3">
      <c r="A10" s="57" t="e">
        <f>#REF!</f>
        <v>#REF!</v>
      </c>
      <c r="B10" s="56" t="s">
        <v>138</v>
      </c>
      <c r="C10" s="27" t="s">
        <v>130</v>
      </c>
      <c r="D10" s="245"/>
      <c r="E10" s="243">
        <f>SUBTOTAL(109,E11:E12)</f>
        <v>2</v>
      </c>
      <c r="F10" s="244">
        <f>F11+F12</f>
        <v>4.51</v>
      </c>
      <c r="G10" s="243">
        <f>G11+G12</f>
        <v>18</v>
      </c>
      <c r="H10" s="243"/>
      <c r="I10" s="244">
        <f>SUM(I11:I12)</f>
        <v>39.56</v>
      </c>
      <c r="J10" s="244">
        <f>I10</f>
        <v>39.56</v>
      </c>
      <c r="K10" s="53">
        <f>ROUND(SUBTOTAL(109,K11:K12),0)</f>
        <v>0</v>
      </c>
      <c r="L10" s="53">
        <f>ROUND(SUBTOTAL(109,L11:L12),0)</f>
        <v>0</v>
      </c>
      <c r="M10" s="53">
        <f>ROUND(SUBTOTAL(109,M11:M12),0)</f>
        <v>0</v>
      </c>
      <c r="N10" s="53">
        <f>ROUND(SUBTOTAL(109,N11:N12),0)</f>
        <v>0</v>
      </c>
      <c r="O10" s="53">
        <f>ROUND(SUBTOTAL(109,O11:O12),0)</f>
        <v>0</v>
      </c>
    </row>
    <row r="11" spans="1:15" s="60" customFormat="1" ht="20.25" customHeight="1" x14ac:dyDescent="0.3">
      <c r="A11" s="60" t="e">
        <f>#REF!</f>
        <v>#REF!</v>
      </c>
      <c r="B11" s="291">
        <v>1</v>
      </c>
      <c r="C11" s="289" t="s">
        <v>130</v>
      </c>
      <c r="D11" s="4" t="s">
        <v>128</v>
      </c>
      <c r="E11" s="192">
        <v>1</v>
      </c>
      <c r="F11" s="217">
        <v>2.77</v>
      </c>
      <c r="G11" s="197">
        <v>8</v>
      </c>
      <c r="H11" s="197">
        <f>G11*E11</f>
        <v>8</v>
      </c>
      <c r="I11" s="217">
        <f>E11*F11*G11</f>
        <v>22.16</v>
      </c>
      <c r="J11" s="217">
        <f t="shared" ref="J11:J12" si="0">I11</f>
        <v>22.16</v>
      </c>
      <c r="K11" s="61">
        <f t="shared" ref="K11:K12" si="1">ROUND(,0)</f>
        <v>0</v>
      </c>
      <c r="L11" s="61"/>
      <c r="M11" s="61"/>
      <c r="N11" s="61"/>
      <c r="O11" s="61"/>
    </row>
    <row r="12" spans="1:15" s="60" customFormat="1" ht="20.25" customHeight="1" x14ac:dyDescent="0.3">
      <c r="A12" s="60" t="e">
        <f>#REF!</f>
        <v>#REF!</v>
      </c>
      <c r="B12" s="292"/>
      <c r="C12" s="290"/>
      <c r="D12" s="206" t="s">
        <v>137</v>
      </c>
      <c r="E12" s="192">
        <v>1</v>
      </c>
      <c r="F12" s="217">
        <v>1.74</v>
      </c>
      <c r="G12" s="197">
        <v>10</v>
      </c>
      <c r="H12" s="197">
        <f t="shared" ref="H12:H47" si="2">G12*E12</f>
        <v>10</v>
      </c>
      <c r="I12" s="217">
        <f>E12*F12*G12</f>
        <v>17.399999999999999</v>
      </c>
      <c r="J12" s="217">
        <f t="shared" si="0"/>
        <v>17.399999999999999</v>
      </c>
      <c r="K12" s="61">
        <f t="shared" si="1"/>
        <v>0</v>
      </c>
      <c r="L12" s="61"/>
      <c r="M12" s="61"/>
      <c r="N12" s="61"/>
      <c r="O12" s="61"/>
    </row>
    <row r="13" spans="1:15" s="60" customFormat="1" ht="13.2" x14ac:dyDescent="0.3">
      <c r="B13" s="56" t="s">
        <v>139</v>
      </c>
      <c r="C13" s="219" t="s">
        <v>174</v>
      </c>
      <c r="D13" s="4"/>
      <c r="E13" s="192"/>
      <c r="F13" s="217"/>
      <c r="G13" s="200"/>
      <c r="H13" s="197">
        <f t="shared" si="2"/>
        <v>0</v>
      </c>
      <c r="I13" s="217"/>
      <c r="J13" s="217"/>
      <c r="K13" s="61"/>
      <c r="L13" s="61"/>
      <c r="M13" s="61"/>
      <c r="N13" s="61"/>
      <c r="O13" s="61"/>
    </row>
    <row r="14" spans="1:15" s="16" customFormat="1" ht="26.4" x14ac:dyDescent="0.3">
      <c r="A14" s="16" t="e">
        <f>#REF!</f>
        <v>#REF!</v>
      </c>
      <c r="B14" s="56">
        <v>2</v>
      </c>
      <c r="C14" s="27" t="s">
        <v>193</v>
      </c>
      <c r="D14" s="245"/>
      <c r="E14" s="243">
        <f>SUM(E15:E17)</f>
        <v>4</v>
      </c>
      <c r="F14" s="244">
        <f>SUM(F15:F17)</f>
        <v>5.22</v>
      </c>
      <c r="G14" s="243">
        <f>G15+G16*2+G17</f>
        <v>12</v>
      </c>
      <c r="H14" s="197">
        <f t="shared" si="2"/>
        <v>48</v>
      </c>
      <c r="I14" s="244">
        <f>SUM(I15:I17)</f>
        <v>20.88</v>
      </c>
      <c r="J14" s="244">
        <f>I14</f>
        <v>20.88</v>
      </c>
      <c r="K14" s="53">
        <f>ROUND(SUBTOTAL(109,K15:K17),0)</f>
        <v>0</v>
      </c>
      <c r="L14" s="53">
        <f>ROUND(SUBTOTAL(109,L15:L17),0)</f>
        <v>0</v>
      </c>
      <c r="M14" s="53">
        <f>ROUND(SUBTOTAL(109,M15:M17),0)</f>
        <v>0</v>
      </c>
      <c r="N14" s="53">
        <f>ROUND(SUBTOTAL(109,N15:N17),0)</f>
        <v>0</v>
      </c>
      <c r="O14" s="53">
        <f>ROUND(SUBTOTAL(109,O15:O17),0)</f>
        <v>0</v>
      </c>
    </row>
    <row r="15" spans="1:15" s="58" customFormat="1" ht="13.8" x14ac:dyDescent="0.3">
      <c r="A15" s="58" t="e">
        <f>#REF!</f>
        <v>#REF!</v>
      </c>
      <c r="B15" s="190">
        <v>2.1</v>
      </c>
      <c r="C15" s="191" t="s">
        <v>197</v>
      </c>
      <c r="D15" s="110" t="s">
        <v>126</v>
      </c>
      <c r="E15" s="121">
        <v>1</v>
      </c>
      <c r="F15" s="216">
        <v>1.74</v>
      </c>
      <c r="G15" s="121">
        <v>3</v>
      </c>
      <c r="H15" s="197">
        <f t="shared" si="2"/>
        <v>3</v>
      </c>
      <c r="I15" s="216">
        <f>E15*F15*G15</f>
        <v>5.22</v>
      </c>
      <c r="J15" s="216">
        <f>I15</f>
        <v>5.22</v>
      </c>
      <c r="K15" s="59"/>
      <c r="L15" s="59"/>
      <c r="M15" s="59"/>
      <c r="N15" s="59"/>
      <c r="O15" s="59">
        <f>ROUND(SUBTOTAL(109,O16:O17),0)</f>
        <v>0</v>
      </c>
    </row>
    <row r="16" spans="1:15" s="189" customFormat="1" ht="13.2" x14ac:dyDescent="0.3">
      <c r="A16" s="189" t="e">
        <f>#REF!</f>
        <v>#REF!</v>
      </c>
      <c r="B16" s="190">
        <v>2.2000000000000002</v>
      </c>
      <c r="C16" s="191" t="s">
        <v>198</v>
      </c>
      <c r="D16" s="110" t="s">
        <v>126</v>
      </c>
      <c r="E16" s="121">
        <v>2</v>
      </c>
      <c r="F16" s="216">
        <v>1.74</v>
      </c>
      <c r="G16" s="121">
        <v>3</v>
      </c>
      <c r="H16" s="197">
        <f t="shared" si="2"/>
        <v>6</v>
      </c>
      <c r="I16" s="216">
        <f>E16*F16*G16</f>
        <v>10.44</v>
      </c>
      <c r="J16" s="216">
        <f>I16</f>
        <v>10.44</v>
      </c>
      <c r="K16" s="193"/>
      <c r="L16" s="193"/>
      <c r="M16" s="193"/>
      <c r="N16" s="193"/>
      <c r="O16" s="193" t="e">
        <f>ROUND(SUBTOTAL(109,#REF!),0)</f>
        <v>#REF!</v>
      </c>
    </row>
    <row r="17" spans="1:15" s="189" customFormat="1" ht="27" customHeight="1" x14ac:dyDescent="0.3">
      <c r="A17" s="189" t="e">
        <f>#REF!</f>
        <v>#REF!</v>
      </c>
      <c r="B17" s="190">
        <v>2.2999999999999998</v>
      </c>
      <c r="C17" s="191" t="s">
        <v>199</v>
      </c>
      <c r="D17" s="206" t="s">
        <v>137</v>
      </c>
      <c r="E17" s="121">
        <v>1</v>
      </c>
      <c r="F17" s="216">
        <v>1.74</v>
      </c>
      <c r="G17" s="121">
        <v>3</v>
      </c>
      <c r="H17" s="197">
        <f t="shared" si="2"/>
        <v>3</v>
      </c>
      <c r="I17" s="216">
        <f>E17*F17*G17</f>
        <v>5.22</v>
      </c>
      <c r="J17" s="216">
        <f>I17</f>
        <v>5.22</v>
      </c>
      <c r="K17" s="193"/>
      <c r="L17" s="193"/>
      <c r="M17" s="193"/>
      <c r="N17" s="193"/>
      <c r="O17" s="193" t="e">
        <f>ROUND(SUBTOTAL(109,#REF!),0)</f>
        <v>#REF!</v>
      </c>
    </row>
    <row r="18" spans="1:15" s="16" customFormat="1" ht="29.25" customHeight="1" x14ac:dyDescent="0.25">
      <c r="B18" s="56">
        <v>3</v>
      </c>
      <c r="C18" s="274" t="s">
        <v>189</v>
      </c>
      <c r="D18" s="245"/>
      <c r="E18" s="243">
        <f>SUM(E19:E21)</f>
        <v>3</v>
      </c>
      <c r="F18" s="244">
        <f>SUM(F19:F21)</f>
        <v>5.22</v>
      </c>
      <c r="G18" s="256">
        <f>G19*E19 + G20*E20+G21*E21</f>
        <v>30</v>
      </c>
      <c r="H18" s="197">
        <f t="shared" si="2"/>
        <v>90</v>
      </c>
      <c r="I18" s="244">
        <f>SUM(I19:I21)</f>
        <v>52.199999999999996</v>
      </c>
      <c r="J18" s="244">
        <f t="shared" ref="J18:J19" si="3">I18</f>
        <v>52.199999999999996</v>
      </c>
      <c r="K18" s="53"/>
      <c r="L18" s="53"/>
      <c r="M18" s="53"/>
      <c r="N18" s="53"/>
      <c r="O18" s="198"/>
    </row>
    <row r="19" spans="1:15" s="203" customFormat="1" ht="13.2" x14ac:dyDescent="0.3">
      <c r="B19" s="190">
        <v>3.1</v>
      </c>
      <c r="C19" s="191" t="s">
        <v>190</v>
      </c>
      <c r="D19" s="110" t="s">
        <v>126</v>
      </c>
      <c r="E19" s="192">
        <v>1</v>
      </c>
      <c r="F19" s="217">
        <v>1.74</v>
      </c>
      <c r="G19" s="197">
        <v>10</v>
      </c>
      <c r="H19" s="197">
        <f t="shared" si="2"/>
        <v>10</v>
      </c>
      <c r="I19" s="217">
        <f>E19*F19*G19</f>
        <v>17.399999999999999</v>
      </c>
      <c r="J19" s="217">
        <f t="shared" si="3"/>
        <v>17.399999999999999</v>
      </c>
      <c r="K19" s="201"/>
      <c r="L19" s="201"/>
      <c r="M19" s="201"/>
      <c r="N19" s="201"/>
      <c r="O19" s="202"/>
    </row>
    <row r="20" spans="1:15" s="16" customFormat="1" ht="13.2" x14ac:dyDescent="0.25">
      <c r="B20" s="190">
        <v>3.2</v>
      </c>
      <c r="C20" s="275" t="s">
        <v>191</v>
      </c>
      <c r="D20" s="110" t="s">
        <v>126</v>
      </c>
      <c r="E20" s="192">
        <v>1</v>
      </c>
      <c r="F20" s="217">
        <v>1.74</v>
      </c>
      <c r="G20" s="197">
        <v>10</v>
      </c>
      <c r="H20" s="197">
        <f t="shared" si="2"/>
        <v>10</v>
      </c>
      <c r="I20" s="217">
        <f>E20*F20*G20</f>
        <v>17.399999999999999</v>
      </c>
      <c r="J20" s="217">
        <f t="shared" ref="J20" si="4">I20</f>
        <v>17.399999999999999</v>
      </c>
      <c r="K20" s="53"/>
      <c r="L20" s="53"/>
      <c r="M20" s="53"/>
      <c r="N20" s="53"/>
      <c r="O20" s="198"/>
    </row>
    <row r="21" spans="1:15" s="203" customFormat="1" ht="13.2" x14ac:dyDescent="0.3">
      <c r="B21" s="190">
        <v>3.3</v>
      </c>
      <c r="C21" s="191" t="s">
        <v>192</v>
      </c>
      <c r="D21" s="110" t="s">
        <v>126</v>
      </c>
      <c r="E21" s="192">
        <v>1</v>
      </c>
      <c r="F21" s="217">
        <v>1.74</v>
      </c>
      <c r="G21" s="197">
        <v>10</v>
      </c>
      <c r="H21" s="197">
        <f t="shared" si="2"/>
        <v>10</v>
      </c>
      <c r="I21" s="217">
        <f>E21*F21*G21</f>
        <v>17.399999999999999</v>
      </c>
      <c r="J21" s="217">
        <f>I21</f>
        <v>17.399999999999999</v>
      </c>
      <c r="K21" s="201"/>
      <c r="L21" s="201"/>
      <c r="M21" s="201"/>
      <c r="N21" s="201"/>
      <c r="O21" s="202"/>
    </row>
    <row r="22" spans="1:15" s="203" customFormat="1" ht="27.75" customHeight="1" x14ac:dyDescent="0.3">
      <c r="B22" s="56">
        <v>4</v>
      </c>
      <c r="C22" s="27" t="s">
        <v>181</v>
      </c>
      <c r="D22" s="4"/>
      <c r="E22" s="243">
        <f>SUM(E23:E27)</f>
        <v>7</v>
      </c>
      <c r="F22" s="244">
        <f>SUM(F23:F27)</f>
        <v>8.6999999999999993</v>
      </c>
      <c r="G22" s="256">
        <f>G23*E23 + G24*E24+G25*E25+G26*E26+G27*E27</f>
        <v>95</v>
      </c>
      <c r="H22" s="197">
        <f t="shared" si="2"/>
        <v>665</v>
      </c>
      <c r="I22" s="244">
        <f>SUM(I23:I27)</f>
        <v>165.3</v>
      </c>
      <c r="J22" s="244">
        <f t="shared" ref="J22" si="5">I22</f>
        <v>165.3</v>
      </c>
      <c r="K22" s="201"/>
      <c r="L22" s="201"/>
      <c r="M22" s="201"/>
      <c r="N22" s="201"/>
      <c r="O22" s="202"/>
    </row>
    <row r="23" spans="1:15" s="16" customFormat="1" ht="13.2" x14ac:dyDescent="0.25">
      <c r="B23" s="266">
        <v>4.0999999999999996</v>
      </c>
      <c r="C23" s="265" t="s">
        <v>179</v>
      </c>
      <c r="D23" s="4" t="s">
        <v>126</v>
      </c>
      <c r="E23" s="192">
        <v>1</v>
      </c>
      <c r="F23" s="216">
        <v>1.74</v>
      </c>
      <c r="G23" s="197">
        <v>20</v>
      </c>
      <c r="H23" s="197">
        <f t="shared" si="2"/>
        <v>20</v>
      </c>
      <c r="I23" s="217">
        <f>E23*F23*G23</f>
        <v>34.799999999999997</v>
      </c>
      <c r="J23" s="217">
        <f t="shared" ref="J23" si="6">I23</f>
        <v>34.799999999999997</v>
      </c>
      <c r="K23" s="199"/>
      <c r="L23" s="199"/>
      <c r="M23" s="199"/>
      <c r="N23" s="199"/>
      <c r="O23" s="198"/>
    </row>
    <row r="24" spans="1:15" s="16" customFormat="1" ht="13.2" x14ac:dyDescent="0.25">
      <c r="B24" s="190">
        <v>4.2</v>
      </c>
      <c r="C24" s="265" t="s">
        <v>180</v>
      </c>
      <c r="D24" s="4" t="s">
        <v>126</v>
      </c>
      <c r="E24" s="192">
        <v>1</v>
      </c>
      <c r="F24" s="216">
        <v>1.74</v>
      </c>
      <c r="G24" s="197">
        <v>20</v>
      </c>
      <c r="H24" s="197">
        <f t="shared" si="2"/>
        <v>20</v>
      </c>
      <c r="I24" s="217">
        <f>E24*F24*G24</f>
        <v>34.799999999999997</v>
      </c>
      <c r="J24" s="217">
        <f>I24</f>
        <v>34.799999999999997</v>
      </c>
      <c r="K24" s="199"/>
      <c r="L24" s="199"/>
      <c r="M24" s="199"/>
      <c r="N24" s="199"/>
      <c r="O24" s="198"/>
    </row>
    <row r="25" spans="1:15" s="16" customFormat="1" ht="13.2" x14ac:dyDescent="0.25">
      <c r="B25" s="190">
        <v>4.3</v>
      </c>
      <c r="C25" s="265" t="s">
        <v>182</v>
      </c>
      <c r="D25" s="206" t="s">
        <v>137</v>
      </c>
      <c r="E25" s="121">
        <v>1</v>
      </c>
      <c r="F25" s="216">
        <v>1.74</v>
      </c>
      <c r="G25" s="121">
        <v>15</v>
      </c>
      <c r="H25" s="197">
        <f t="shared" si="2"/>
        <v>15</v>
      </c>
      <c r="I25" s="216">
        <f>E25*F25*G25</f>
        <v>26.1</v>
      </c>
      <c r="J25" s="216">
        <f>I25</f>
        <v>26.1</v>
      </c>
      <c r="K25" s="199"/>
      <c r="L25" s="199"/>
      <c r="M25" s="199"/>
      <c r="N25" s="199"/>
      <c r="O25" s="198"/>
    </row>
    <row r="26" spans="1:15" s="16" customFormat="1" ht="26.4" x14ac:dyDescent="0.25">
      <c r="B26" s="190">
        <v>4.4000000000000004</v>
      </c>
      <c r="C26" s="265" t="s">
        <v>183</v>
      </c>
      <c r="D26" s="4" t="s">
        <v>126</v>
      </c>
      <c r="E26" s="192">
        <v>2</v>
      </c>
      <c r="F26" s="217">
        <v>1.74</v>
      </c>
      <c r="G26" s="197">
        <v>10</v>
      </c>
      <c r="H26" s="197">
        <f t="shared" si="2"/>
        <v>20</v>
      </c>
      <c r="I26" s="217">
        <f>E26*F26*G26</f>
        <v>34.799999999999997</v>
      </c>
      <c r="J26" s="217">
        <f t="shared" ref="J26" si="7">I26</f>
        <v>34.799999999999997</v>
      </c>
      <c r="K26" s="199"/>
      <c r="L26" s="199"/>
      <c r="M26" s="199"/>
      <c r="N26" s="199"/>
      <c r="O26" s="198"/>
    </row>
    <row r="27" spans="1:15" s="16" customFormat="1" ht="26.4" x14ac:dyDescent="0.3">
      <c r="B27" s="190">
        <v>4.5</v>
      </c>
      <c r="C27" s="191" t="s">
        <v>184</v>
      </c>
      <c r="D27" s="4" t="s">
        <v>126</v>
      </c>
      <c r="E27" s="192">
        <v>2</v>
      </c>
      <c r="F27" s="216">
        <v>1.74</v>
      </c>
      <c r="G27" s="197">
        <v>10</v>
      </c>
      <c r="H27" s="197">
        <f t="shared" si="2"/>
        <v>20</v>
      </c>
      <c r="I27" s="217">
        <f>E27*F27*G27</f>
        <v>34.799999999999997</v>
      </c>
      <c r="J27" s="217">
        <f>I27</f>
        <v>34.799999999999997</v>
      </c>
      <c r="K27" s="199"/>
      <c r="L27" s="199"/>
      <c r="M27" s="199"/>
      <c r="N27" s="199"/>
      <c r="O27" s="198"/>
    </row>
    <row r="28" spans="1:15" s="27" customFormat="1" ht="25.5" customHeight="1" x14ac:dyDescent="0.3">
      <c r="B28" s="56">
        <v>5</v>
      </c>
      <c r="C28" s="27" t="s">
        <v>200</v>
      </c>
      <c r="D28" s="245" t="s">
        <v>126</v>
      </c>
      <c r="E28" s="243">
        <v>4</v>
      </c>
      <c r="F28" s="244">
        <v>1.74</v>
      </c>
      <c r="G28" s="243">
        <v>10</v>
      </c>
      <c r="H28" s="197">
        <f t="shared" si="2"/>
        <v>40</v>
      </c>
      <c r="I28" s="244">
        <f>G28*F28*E28</f>
        <v>69.599999999999994</v>
      </c>
      <c r="J28" s="244">
        <f>I28</f>
        <v>69.599999999999994</v>
      </c>
      <c r="K28" s="53"/>
      <c r="L28" s="53"/>
      <c r="M28" s="53"/>
      <c r="N28" s="53"/>
      <c r="O28" s="53"/>
    </row>
    <row r="29" spans="1:15" s="189" customFormat="1" ht="13.8" x14ac:dyDescent="0.25">
      <c r="B29" s="56">
        <v>6</v>
      </c>
      <c r="C29" s="276" t="s">
        <v>185</v>
      </c>
      <c r="D29" s="257"/>
      <c r="E29" s="241">
        <f>SUM(E30:E34)</f>
        <v>14</v>
      </c>
      <c r="F29" s="241">
        <f>SUM(F30:F34)</f>
        <v>9.73</v>
      </c>
      <c r="G29" s="243">
        <v>9</v>
      </c>
      <c r="H29" s="197">
        <f t="shared" si="2"/>
        <v>126</v>
      </c>
      <c r="I29" s="244">
        <f>SUM(I30:I34)</f>
        <v>274.85000000000002</v>
      </c>
      <c r="J29" s="244">
        <f>I29</f>
        <v>274.85000000000002</v>
      </c>
      <c r="K29" s="193"/>
      <c r="L29" s="193"/>
      <c r="M29" s="193"/>
      <c r="N29" s="193"/>
      <c r="O29" s="204"/>
    </row>
    <row r="30" spans="1:15" s="189" customFormat="1" ht="13.2" x14ac:dyDescent="0.3">
      <c r="B30" s="266">
        <v>6.1</v>
      </c>
      <c r="C30" s="191" t="s">
        <v>178</v>
      </c>
      <c r="D30" s="206" t="s">
        <v>137</v>
      </c>
      <c r="E30" s="196">
        <v>1</v>
      </c>
      <c r="F30" s="216">
        <v>1.74</v>
      </c>
      <c r="G30" s="121">
        <v>10</v>
      </c>
      <c r="H30" s="197">
        <f t="shared" si="2"/>
        <v>10</v>
      </c>
      <c r="I30" s="267">
        <f>G30*F30*E30</f>
        <v>17.399999999999999</v>
      </c>
      <c r="J30" s="217">
        <f>I30</f>
        <v>17.399999999999999</v>
      </c>
      <c r="K30" s="193"/>
      <c r="L30" s="193"/>
      <c r="M30" s="193"/>
      <c r="N30" s="193"/>
      <c r="O30" s="204"/>
    </row>
    <row r="31" spans="1:15" s="189" customFormat="1" ht="13.2" x14ac:dyDescent="0.3">
      <c r="B31" s="190">
        <v>6.2</v>
      </c>
      <c r="C31" s="191" t="s">
        <v>186</v>
      </c>
      <c r="D31" s="4" t="s">
        <v>126</v>
      </c>
      <c r="E31" s="196">
        <v>4</v>
      </c>
      <c r="F31" s="216">
        <v>1.74</v>
      </c>
      <c r="G31" s="121">
        <v>15</v>
      </c>
      <c r="H31" s="197">
        <f t="shared" si="2"/>
        <v>60</v>
      </c>
      <c r="I31" s="267">
        <f>G31*F31*E31</f>
        <v>104.4</v>
      </c>
      <c r="J31" s="217">
        <f t="shared" ref="J31:J34" si="8">I31</f>
        <v>104.4</v>
      </c>
      <c r="K31" s="193"/>
      <c r="L31" s="193"/>
      <c r="M31" s="193"/>
      <c r="N31" s="193"/>
      <c r="O31" s="204"/>
    </row>
    <row r="32" spans="1:15" s="189" customFormat="1" ht="13.2" x14ac:dyDescent="0.3">
      <c r="B32" s="190">
        <v>6.3</v>
      </c>
      <c r="C32" s="191" t="s">
        <v>187</v>
      </c>
      <c r="D32" s="110" t="s">
        <v>126</v>
      </c>
      <c r="E32" s="196">
        <v>4</v>
      </c>
      <c r="F32" s="216">
        <v>1.74</v>
      </c>
      <c r="G32" s="121">
        <v>10</v>
      </c>
      <c r="H32" s="197">
        <f t="shared" si="2"/>
        <v>40</v>
      </c>
      <c r="I32" s="267">
        <f>G32*F32*E32</f>
        <v>69.599999999999994</v>
      </c>
      <c r="J32" s="217">
        <f t="shared" si="8"/>
        <v>69.599999999999994</v>
      </c>
      <c r="K32" s="193"/>
      <c r="L32" s="193"/>
      <c r="M32" s="193"/>
      <c r="N32" s="193"/>
      <c r="O32" s="204"/>
    </row>
    <row r="33" spans="1:15" s="189" customFormat="1" ht="18" customHeight="1" x14ac:dyDescent="0.3">
      <c r="B33" s="190">
        <v>6.4</v>
      </c>
      <c r="C33" s="191" t="s">
        <v>188</v>
      </c>
      <c r="D33" s="110" t="s">
        <v>126</v>
      </c>
      <c r="E33" s="196">
        <v>4</v>
      </c>
      <c r="F33" s="216">
        <v>1.74</v>
      </c>
      <c r="G33" s="121">
        <v>10</v>
      </c>
      <c r="H33" s="197">
        <f t="shared" ref="H33" si="9">G33*E33</f>
        <v>40</v>
      </c>
      <c r="I33" s="267">
        <f>G33*F33*E33</f>
        <v>69.599999999999994</v>
      </c>
      <c r="J33" s="217">
        <f t="shared" ref="J33" si="10">I33</f>
        <v>69.599999999999994</v>
      </c>
      <c r="K33" s="193"/>
      <c r="L33" s="193"/>
      <c r="M33" s="193"/>
      <c r="N33" s="193"/>
      <c r="O33" s="204"/>
    </row>
    <row r="34" spans="1:15" s="189" customFormat="1" ht="26.4" x14ac:dyDescent="0.3">
      <c r="B34" s="190">
        <v>6.5</v>
      </c>
      <c r="C34" s="191" t="s">
        <v>196</v>
      </c>
      <c r="D34" s="110" t="s">
        <v>128</v>
      </c>
      <c r="E34" s="196">
        <v>1</v>
      </c>
      <c r="F34" s="215">
        <v>2.77</v>
      </c>
      <c r="G34" s="121">
        <v>5</v>
      </c>
      <c r="H34" s="197">
        <f t="shared" si="2"/>
        <v>5</v>
      </c>
      <c r="I34" s="267">
        <f>G34*F34*E34</f>
        <v>13.85</v>
      </c>
      <c r="J34" s="217">
        <f t="shared" si="8"/>
        <v>13.85</v>
      </c>
      <c r="K34" s="193"/>
      <c r="L34" s="193"/>
      <c r="M34" s="193"/>
      <c r="N34" s="193"/>
      <c r="O34" s="204"/>
    </row>
    <row r="35" spans="1:15" s="191" customFormat="1" ht="13.8" x14ac:dyDescent="0.25">
      <c r="B35" s="255">
        <v>7</v>
      </c>
      <c r="C35" s="276" t="s">
        <v>175</v>
      </c>
      <c r="D35" s="240"/>
      <c r="E35" s="241">
        <f>SUM(E36:E40)</f>
        <v>6</v>
      </c>
      <c r="F35" s="241">
        <f>SUM(F36:F40)</f>
        <v>9.73</v>
      </c>
      <c r="G35" s="241">
        <f>SUM(G36:G40)</f>
        <v>46</v>
      </c>
      <c r="H35" s="197">
        <f t="shared" si="2"/>
        <v>276</v>
      </c>
      <c r="I35" s="244">
        <f>SUM(I36:I40)</f>
        <v>100.78</v>
      </c>
      <c r="J35" s="244">
        <f t="shared" ref="J35" si="11">I35</f>
        <v>100.78</v>
      </c>
      <c r="K35" s="193"/>
      <c r="L35" s="193"/>
      <c r="M35" s="193"/>
      <c r="N35" s="193"/>
      <c r="O35" s="193"/>
    </row>
    <row r="36" spans="1:15" s="191" customFormat="1" ht="13.2" x14ac:dyDescent="0.25">
      <c r="B36" s="247">
        <v>7.1</v>
      </c>
      <c r="C36" s="277" t="s">
        <v>155</v>
      </c>
      <c r="D36" s="206" t="s">
        <v>137</v>
      </c>
      <c r="E36" s="196">
        <v>1</v>
      </c>
      <c r="F36" s="215">
        <v>1.74</v>
      </c>
      <c r="G36" s="197">
        <v>20</v>
      </c>
      <c r="H36" s="197">
        <f t="shared" si="2"/>
        <v>20</v>
      </c>
      <c r="I36" s="216">
        <f>E36*F36*G36</f>
        <v>34.799999999999997</v>
      </c>
      <c r="J36" s="217">
        <f>I36</f>
        <v>34.799999999999997</v>
      </c>
      <c r="K36" s="193"/>
      <c r="L36" s="193"/>
      <c r="M36" s="193"/>
      <c r="N36" s="193"/>
      <c r="O36" s="193"/>
    </row>
    <row r="37" spans="1:15" s="191" customFormat="1" ht="13.2" x14ac:dyDescent="0.25">
      <c r="B37" s="247">
        <v>7.2</v>
      </c>
      <c r="C37" s="277" t="s">
        <v>156</v>
      </c>
      <c r="D37" s="206" t="s">
        <v>126</v>
      </c>
      <c r="E37" s="196">
        <v>1</v>
      </c>
      <c r="F37" s="215">
        <v>1.74</v>
      </c>
      <c r="G37" s="197">
        <v>5</v>
      </c>
      <c r="H37" s="197">
        <f t="shared" si="2"/>
        <v>5</v>
      </c>
      <c r="I37" s="216">
        <f>E37*F37*G37</f>
        <v>8.6999999999999993</v>
      </c>
      <c r="J37" s="217">
        <f t="shared" ref="J37:J41" si="12">I37</f>
        <v>8.6999999999999993</v>
      </c>
      <c r="K37" s="193"/>
      <c r="L37" s="193"/>
      <c r="M37" s="193"/>
      <c r="N37" s="193"/>
      <c r="O37" s="193"/>
    </row>
    <row r="38" spans="1:15" s="191" customFormat="1" ht="13.2" x14ac:dyDescent="0.25">
      <c r="B38" s="247">
        <v>7.3</v>
      </c>
      <c r="C38" s="277" t="s">
        <v>194</v>
      </c>
      <c r="D38" s="206" t="s">
        <v>126</v>
      </c>
      <c r="E38" s="196">
        <v>2</v>
      </c>
      <c r="F38" s="215">
        <v>1.74</v>
      </c>
      <c r="G38" s="197">
        <v>6</v>
      </c>
      <c r="H38" s="197">
        <f t="shared" si="2"/>
        <v>12</v>
      </c>
      <c r="I38" s="216">
        <f>E38*F38*G38</f>
        <v>20.88</v>
      </c>
      <c r="J38" s="217">
        <f t="shared" si="12"/>
        <v>20.88</v>
      </c>
      <c r="K38" s="193"/>
      <c r="L38" s="193"/>
      <c r="M38" s="193"/>
      <c r="N38" s="193"/>
      <c r="O38" s="193"/>
    </row>
    <row r="39" spans="1:15" s="191" customFormat="1" ht="13.2" x14ac:dyDescent="0.25">
      <c r="B39" s="247">
        <v>7.4</v>
      </c>
      <c r="C39" s="277" t="s">
        <v>157</v>
      </c>
      <c r="D39" s="206" t="s">
        <v>126</v>
      </c>
      <c r="E39" s="196">
        <v>1</v>
      </c>
      <c r="F39" s="215">
        <v>1.74</v>
      </c>
      <c r="G39" s="197">
        <v>5</v>
      </c>
      <c r="H39" s="197">
        <f t="shared" si="2"/>
        <v>5</v>
      </c>
      <c r="I39" s="216">
        <f>E39*F39*G39</f>
        <v>8.6999999999999993</v>
      </c>
      <c r="J39" s="217">
        <f t="shared" si="12"/>
        <v>8.6999999999999993</v>
      </c>
      <c r="K39" s="193"/>
      <c r="L39" s="193"/>
      <c r="M39" s="193"/>
      <c r="N39" s="193"/>
      <c r="O39" s="193"/>
    </row>
    <row r="40" spans="1:15" s="191" customFormat="1" ht="13.2" x14ac:dyDescent="0.25">
      <c r="B40" s="247">
        <v>7.5</v>
      </c>
      <c r="C40" s="277" t="s">
        <v>195</v>
      </c>
      <c r="D40" s="206" t="s">
        <v>128</v>
      </c>
      <c r="E40" s="196">
        <v>1</v>
      </c>
      <c r="F40" s="215">
        <v>2.77</v>
      </c>
      <c r="G40" s="197">
        <v>10</v>
      </c>
      <c r="H40" s="197">
        <f t="shared" si="2"/>
        <v>10</v>
      </c>
      <c r="I40" s="216">
        <f>E40*F40*G40</f>
        <v>27.7</v>
      </c>
      <c r="J40" s="217">
        <f t="shared" si="12"/>
        <v>27.7</v>
      </c>
      <c r="K40" s="193"/>
      <c r="L40" s="193"/>
      <c r="M40" s="193"/>
      <c r="N40" s="193"/>
      <c r="O40" s="193"/>
    </row>
    <row r="41" spans="1:15" s="191" customFormat="1" ht="13.8" x14ac:dyDescent="0.25">
      <c r="B41" s="255">
        <v>8</v>
      </c>
      <c r="C41" s="276" t="s">
        <v>176</v>
      </c>
      <c r="D41" s="240"/>
      <c r="E41" s="241">
        <f>SUM(E42:E44)</f>
        <v>5</v>
      </c>
      <c r="F41" s="242">
        <f>SUM(F42:F44)</f>
        <v>5.22</v>
      </c>
      <c r="G41" s="256">
        <f>G42+G43*2+G44*2</f>
        <v>25</v>
      </c>
      <c r="H41" s="197">
        <f t="shared" si="2"/>
        <v>125</v>
      </c>
      <c r="I41" s="244">
        <f>SUM(I42:I44)</f>
        <v>43.5</v>
      </c>
      <c r="J41" s="244">
        <f t="shared" si="12"/>
        <v>43.5</v>
      </c>
      <c r="K41" s="193"/>
      <c r="L41" s="193"/>
      <c r="M41" s="193"/>
      <c r="N41" s="193"/>
      <c r="O41" s="193"/>
    </row>
    <row r="42" spans="1:15" s="191" customFormat="1" ht="13.2" x14ac:dyDescent="0.25">
      <c r="B42" s="247">
        <v>8.1</v>
      </c>
      <c r="C42" s="277" t="s">
        <v>158</v>
      </c>
      <c r="D42" s="206" t="s">
        <v>137</v>
      </c>
      <c r="E42" s="196">
        <v>1</v>
      </c>
      <c r="F42" s="215">
        <v>1.74</v>
      </c>
      <c r="G42" s="197">
        <v>5</v>
      </c>
      <c r="H42" s="197">
        <f t="shared" si="2"/>
        <v>5</v>
      </c>
      <c r="I42" s="216">
        <f>E42*F42*G42</f>
        <v>8.6999999999999993</v>
      </c>
      <c r="J42" s="217">
        <f>I42</f>
        <v>8.6999999999999993</v>
      </c>
      <c r="K42" s="193"/>
      <c r="L42" s="193"/>
      <c r="M42" s="193"/>
      <c r="N42" s="193"/>
      <c r="O42" s="193"/>
    </row>
    <row r="43" spans="1:15" s="191" customFormat="1" ht="13.2" x14ac:dyDescent="0.25">
      <c r="B43" s="247">
        <v>8.1999999999999993</v>
      </c>
      <c r="C43" s="277" t="s">
        <v>159</v>
      </c>
      <c r="D43" s="206" t="s">
        <v>126</v>
      </c>
      <c r="E43" s="196">
        <v>2</v>
      </c>
      <c r="F43" s="215">
        <v>1.74</v>
      </c>
      <c r="G43" s="197">
        <v>5</v>
      </c>
      <c r="H43" s="197">
        <f t="shared" si="2"/>
        <v>10</v>
      </c>
      <c r="I43" s="216">
        <f>E43*F43*G43</f>
        <v>17.399999999999999</v>
      </c>
      <c r="J43" s="217">
        <f t="shared" ref="J43:J44" si="13">I43</f>
        <v>17.399999999999999</v>
      </c>
      <c r="K43" s="193"/>
      <c r="L43" s="193"/>
      <c r="M43" s="193"/>
      <c r="N43" s="193"/>
      <c r="O43" s="193"/>
    </row>
    <row r="44" spans="1:15" s="191" customFormat="1" ht="13.2" x14ac:dyDescent="0.25">
      <c r="B44" s="247">
        <v>8.3000000000000007</v>
      </c>
      <c r="C44" s="277" t="s">
        <v>160</v>
      </c>
      <c r="D44" s="206" t="s">
        <v>126</v>
      </c>
      <c r="E44" s="196">
        <v>2</v>
      </c>
      <c r="F44" s="215">
        <v>1.74</v>
      </c>
      <c r="G44" s="197">
        <v>5</v>
      </c>
      <c r="H44" s="197">
        <f t="shared" si="2"/>
        <v>10</v>
      </c>
      <c r="I44" s="216">
        <f>E44*F44*G44</f>
        <v>17.399999999999999</v>
      </c>
      <c r="J44" s="217">
        <f t="shared" si="13"/>
        <v>17.399999999999999</v>
      </c>
      <c r="K44" s="193"/>
      <c r="L44" s="193"/>
      <c r="M44" s="193"/>
      <c r="N44" s="193"/>
      <c r="O44" s="193"/>
    </row>
    <row r="45" spans="1:15" s="16" customFormat="1" ht="26.4" x14ac:dyDescent="0.3">
      <c r="A45" s="16" t="e">
        <f>#REF!</f>
        <v>#REF!</v>
      </c>
      <c r="B45" s="248">
        <v>9</v>
      </c>
      <c r="C45" s="27" t="s">
        <v>177</v>
      </c>
      <c r="D45" s="240"/>
      <c r="E45" s="241">
        <f>SUM(E46,E47)</f>
        <v>2</v>
      </c>
      <c r="F45" s="242">
        <f>SUM(F46,F47)</f>
        <v>4.51</v>
      </c>
      <c r="G45" s="243">
        <f>G46*4+G47*2</f>
        <v>96</v>
      </c>
      <c r="H45" s="197">
        <f t="shared" si="2"/>
        <v>192</v>
      </c>
      <c r="I45" s="244">
        <f>SUM(I46:I47)</f>
        <v>69.319999999999993</v>
      </c>
      <c r="J45" s="246">
        <f>I45</f>
        <v>69.319999999999993</v>
      </c>
      <c r="K45" s="194"/>
      <c r="L45" s="27"/>
      <c r="M45" s="27"/>
      <c r="N45" s="27"/>
    </row>
    <row r="46" spans="1:15" s="207" customFormat="1" ht="13.2" x14ac:dyDescent="0.25">
      <c r="A46" s="207" t="e">
        <f>#REF!</f>
        <v>#REF!</v>
      </c>
      <c r="B46" s="253">
        <v>9.1</v>
      </c>
      <c r="C46" s="278" t="s">
        <v>161</v>
      </c>
      <c r="D46" s="206" t="s">
        <v>128</v>
      </c>
      <c r="E46" s="196">
        <v>1</v>
      </c>
      <c r="F46" s="215">
        <v>2.77</v>
      </c>
      <c r="G46" s="154">
        <v>20</v>
      </c>
      <c r="H46" s="197">
        <f t="shared" si="2"/>
        <v>20</v>
      </c>
      <c r="I46" s="216">
        <f>E46*F46*G46</f>
        <v>55.4</v>
      </c>
      <c r="J46" s="237">
        <f>I46</f>
        <v>55.4</v>
      </c>
      <c r="K46" s="151"/>
      <c r="L46" s="208"/>
      <c r="M46" s="208"/>
      <c r="N46" s="208"/>
    </row>
    <row r="47" spans="1:15" s="207" customFormat="1" ht="13.2" x14ac:dyDescent="0.25">
      <c r="A47" s="207" t="e">
        <f>#REF!</f>
        <v>#REF!</v>
      </c>
      <c r="B47" s="254">
        <v>9.1999999999999993</v>
      </c>
      <c r="C47" s="278" t="s">
        <v>162</v>
      </c>
      <c r="D47" s="206" t="s">
        <v>126</v>
      </c>
      <c r="E47" s="196">
        <v>1</v>
      </c>
      <c r="F47" s="215">
        <v>1.74</v>
      </c>
      <c r="G47" s="227">
        <v>8</v>
      </c>
      <c r="H47" s="197">
        <f t="shared" si="2"/>
        <v>8</v>
      </c>
      <c r="I47" s="216">
        <f>E47*F47*G47</f>
        <v>13.92</v>
      </c>
      <c r="J47" s="237">
        <f>I47</f>
        <v>13.92</v>
      </c>
      <c r="K47" s="151"/>
      <c r="L47" s="208"/>
      <c r="M47" s="208"/>
      <c r="N47" s="208"/>
    </row>
    <row r="48" spans="1:15" s="15" customFormat="1" ht="13.2" x14ac:dyDescent="0.3">
      <c r="A48" s="209"/>
      <c r="B48" s="212"/>
      <c r="C48" s="210"/>
      <c r="D48" s="147"/>
      <c r="E48" s="229"/>
      <c r="F48" s="238"/>
      <c r="G48" s="232"/>
      <c r="H48" s="232"/>
      <c r="I48" s="238"/>
      <c r="J48" s="238"/>
      <c r="K48" s="211"/>
      <c r="M48" s="170"/>
      <c r="N48" s="170"/>
    </row>
  </sheetData>
  <mergeCells count="14">
    <mergeCell ref="C11:C12"/>
    <mergeCell ref="B11:B12"/>
    <mergeCell ref="B1:O1"/>
    <mergeCell ref="B4:B6"/>
    <mergeCell ref="C4:C6"/>
    <mergeCell ref="M3:O3"/>
    <mergeCell ref="D4:D6"/>
    <mergeCell ref="E4:E6"/>
    <mergeCell ref="F4:F6"/>
    <mergeCell ref="G4:G6"/>
    <mergeCell ref="I4:I6"/>
    <mergeCell ref="J5:L5"/>
    <mergeCell ref="M5:O5"/>
    <mergeCell ref="J4:O4"/>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J15"/>
  <sheetViews>
    <sheetView view="pageBreakPreview" zoomScaleSheetLayoutView="100" workbookViewId="0">
      <pane xSplit="10" ySplit="6" topLeftCell="K7" activePane="bottomRight" state="frozen"/>
      <selection activeCell="L18" sqref="L18"/>
      <selection pane="topRight" activeCell="L18" sqref="L18"/>
      <selection pane="bottomLeft" activeCell="L18" sqref="L18"/>
      <selection pane="bottomRight" activeCell="F21" sqref="F21"/>
    </sheetView>
  </sheetViews>
  <sheetFormatPr defaultColWidth="9.109375" defaultRowHeight="15.6" x14ac:dyDescent="0.3"/>
  <cols>
    <col min="1" max="1" width="4.44140625" style="1" customWidth="1"/>
    <col min="2" max="2" width="26.44140625" style="1" bestFit="1" customWidth="1"/>
    <col min="3" max="3" width="8.44140625" style="1" customWidth="1"/>
    <col min="4" max="4" width="9.44140625" style="1" customWidth="1"/>
    <col min="5" max="5" width="28.44140625" style="1" customWidth="1"/>
    <col min="6" max="6" width="11.44140625" style="1" customWidth="1"/>
    <col min="7" max="7" width="12.44140625" style="1" customWidth="1"/>
    <col min="8" max="10" width="13.44140625" style="1" customWidth="1"/>
    <col min="11" max="16384" width="9.109375" style="1"/>
  </cols>
  <sheetData>
    <row r="1" spans="1:10" s="7" customFormat="1" x14ac:dyDescent="0.3">
      <c r="A1" s="7" t="s">
        <v>53</v>
      </c>
    </row>
    <row r="2" spans="1:10" s="7" customFormat="1" x14ac:dyDescent="0.3"/>
    <row r="3" spans="1:10" x14ac:dyDescent="0.3">
      <c r="A3" s="288" t="s">
        <v>46</v>
      </c>
      <c r="B3" s="288"/>
      <c r="C3" s="288"/>
      <c r="D3" s="288"/>
      <c r="E3" s="288"/>
      <c r="F3" s="288"/>
      <c r="G3" s="288"/>
      <c r="H3" s="288"/>
      <c r="I3" s="288"/>
      <c r="J3" s="288"/>
    </row>
    <row r="5" spans="1:10" ht="12.9" customHeight="1" x14ac:dyDescent="0.3">
      <c r="A5" s="287" t="s">
        <v>0</v>
      </c>
      <c r="B5" s="287" t="s">
        <v>54</v>
      </c>
      <c r="C5" s="287" t="s">
        <v>55</v>
      </c>
      <c r="D5" s="287" t="s">
        <v>58</v>
      </c>
      <c r="E5" s="310" t="s">
        <v>59</v>
      </c>
      <c r="F5" s="310" t="s">
        <v>60</v>
      </c>
      <c r="G5" s="310" t="s">
        <v>61</v>
      </c>
      <c r="H5" s="287" t="s">
        <v>45</v>
      </c>
      <c r="I5" s="287"/>
      <c r="J5" s="287"/>
    </row>
    <row r="6" spans="1:10" ht="78" x14ac:dyDescent="0.3">
      <c r="A6" s="287"/>
      <c r="B6" s="287"/>
      <c r="C6" s="287"/>
      <c r="D6" s="287"/>
      <c r="E6" s="311"/>
      <c r="F6" s="311"/>
      <c r="G6" s="311"/>
      <c r="H6" s="63" t="s">
        <v>62</v>
      </c>
      <c r="I6" s="63" t="s">
        <v>147</v>
      </c>
      <c r="J6" s="63" t="s">
        <v>149</v>
      </c>
    </row>
    <row r="7" spans="1:10" s="65" customFormat="1" x14ac:dyDescent="0.3">
      <c r="A7" s="134" t="s">
        <v>14</v>
      </c>
      <c r="B7" s="135" t="s">
        <v>56</v>
      </c>
      <c r="C7" s="136"/>
      <c r="D7" s="136"/>
      <c r="E7" s="136"/>
      <c r="F7" s="136"/>
      <c r="G7" s="136"/>
      <c r="H7" s="137">
        <v>0</v>
      </c>
      <c r="I7" s="138">
        <v>0</v>
      </c>
      <c r="J7" s="137">
        <v>0</v>
      </c>
    </row>
    <row r="8" spans="1:10" x14ac:dyDescent="0.3">
      <c r="A8" s="139">
        <v>1</v>
      </c>
      <c r="B8" s="140"/>
      <c r="C8" s="141"/>
      <c r="D8" s="141"/>
      <c r="E8" s="141"/>
      <c r="F8" s="141"/>
      <c r="G8" s="141"/>
      <c r="H8" s="142"/>
      <c r="I8" s="143"/>
      <c r="J8" s="137"/>
    </row>
    <row r="9" spans="1:10" x14ac:dyDescent="0.3">
      <c r="A9" s="139" t="s">
        <v>57</v>
      </c>
      <c r="B9" s="140"/>
      <c r="C9" s="141"/>
      <c r="D9" s="141"/>
      <c r="E9" s="141"/>
      <c r="F9" s="141"/>
      <c r="G9" s="141"/>
      <c r="H9" s="142"/>
      <c r="I9" s="143"/>
      <c r="J9" s="137"/>
    </row>
    <row r="10" spans="1:10" x14ac:dyDescent="0.3">
      <c r="A10" s="139" t="s">
        <v>57</v>
      </c>
      <c r="B10" s="140"/>
      <c r="C10" s="141"/>
      <c r="D10" s="141"/>
      <c r="E10" s="141"/>
      <c r="F10" s="141"/>
      <c r="G10" s="141"/>
      <c r="H10" s="142"/>
      <c r="I10" s="143"/>
      <c r="J10" s="138"/>
    </row>
    <row r="11" spans="1:10" s="65" customFormat="1" x14ac:dyDescent="0.3">
      <c r="A11" s="134" t="s">
        <v>15</v>
      </c>
      <c r="B11" s="135" t="s">
        <v>63</v>
      </c>
      <c r="C11" s="136"/>
      <c r="D11" s="136"/>
      <c r="E11" s="136"/>
      <c r="F11" s="136"/>
      <c r="G11" s="136"/>
      <c r="H11" s="137">
        <v>0</v>
      </c>
      <c r="I11" s="138">
        <v>0</v>
      </c>
      <c r="J11" s="137">
        <v>0</v>
      </c>
    </row>
    <row r="12" spans="1:10" x14ac:dyDescent="0.3">
      <c r="A12" s="139">
        <v>1</v>
      </c>
      <c r="B12" s="140"/>
      <c r="C12" s="141"/>
      <c r="D12" s="141"/>
      <c r="E12" s="141"/>
      <c r="F12" s="141"/>
      <c r="G12" s="141"/>
      <c r="H12" s="142"/>
      <c r="I12" s="143"/>
      <c r="J12" s="137"/>
    </row>
    <row r="13" spans="1:10" x14ac:dyDescent="0.3">
      <c r="A13" s="139" t="s">
        <v>57</v>
      </c>
      <c r="B13" s="140"/>
      <c r="C13" s="141"/>
      <c r="D13" s="141"/>
      <c r="E13" s="141"/>
      <c r="F13" s="141"/>
      <c r="G13" s="141"/>
      <c r="H13" s="142"/>
      <c r="I13" s="143"/>
      <c r="J13" s="137"/>
    </row>
    <row r="14" spans="1:10" x14ac:dyDescent="0.3">
      <c r="A14" s="139" t="s">
        <v>57</v>
      </c>
      <c r="B14" s="140"/>
      <c r="C14" s="141"/>
      <c r="D14" s="141"/>
      <c r="E14" s="141"/>
      <c r="F14" s="141"/>
      <c r="G14" s="141"/>
      <c r="H14" s="142"/>
      <c r="I14" s="143"/>
      <c r="J14" s="138"/>
    </row>
    <row r="15" spans="1:10" s="8" customFormat="1" ht="13.2" x14ac:dyDescent="0.3">
      <c r="A15" s="144"/>
      <c r="B15" s="144"/>
      <c r="C15" s="144"/>
      <c r="D15" s="144"/>
      <c r="E15" s="144"/>
      <c r="F15" s="144"/>
      <c r="G15" s="144"/>
      <c r="H15" s="144"/>
      <c r="I15" s="144"/>
      <c r="J15" s="144"/>
    </row>
  </sheetData>
  <mergeCells count="9">
    <mergeCell ref="A3:J3"/>
    <mergeCell ref="A5:A6"/>
    <mergeCell ref="B5:B6"/>
    <mergeCell ref="C5:C6"/>
    <mergeCell ref="D5:D6"/>
    <mergeCell ref="H5:J5"/>
    <mergeCell ref="E5:E6"/>
    <mergeCell ref="F5:F6"/>
    <mergeCell ref="G5:G6"/>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Q43"/>
  <sheetViews>
    <sheetView view="pageBreakPreview" zoomScale="112" zoomScaleSheetLayoutView="112" workbookViewId="0">
      <pane xSplit="12" ySplit="6" topLeftCell="M7" activePane="bottomRight" state="frozen"/>
      <selection activeCell="L18" sqref="L18"/>
      <selection pane="topRight" activeCell="L18" sqref="L18"/>
      <selection pane="bottomLeft" activeCell="L18" sqref="L18"/>
      <selection pane="bottomRight" activeCell="J8" sqref="J8"/>
    </sheetView>
  </sheetViews>
  <sheetFormatPr defaultColWidth="9.109375" defaultRowHeight="15.6" x14ac:dyDescent="0.3"/>
  <cols>
    <col min="1" max="1" width="4.6640625" style="1" customWidth="1"/>
    <col min="2" max="2" width="22.109375" style="1" bestFit="1" customWidth="1"/>
    <col min="3" max="3" width="11.33203125" style="73" customWidth="1"/>
    <col min="4" max="4" width="8.109375" style="73" bestFit="1" customWidth="1"/>
    <col min="5" max="5" width="9" style="1" bestFit="1" customWidth="1"/>
    <col min="6" max="6" width="10.6640625" style="81" customWidth="1"/>
    <col min="7" max="7" width="16" style="91" customWidth="1"/>
    <col min="8" max="8" width="14.44140625" style="98" customWidth="1"/>
    <col min="9" max="9" width="11.109375" style="98" customWidth="1"/>
    <col min="10" max="11" width="11.33203125" style="98" customWidth="1"/>
    <col min="12" max="12" width="9.44140625" style="98" customWidth="1"/>
    <col min="13" max="16" width="9.44140625" style="1" customWidth="1"/>
    <col min="17" max="16384" width="9.109375" style="1"/>
  </cols>
  <sheetData>
    <row r="1" spans="1:17" s="7" customFormat="1" x14ac:dyDescent="0.3">
      <c r="A1" s="7" t="s">
        <v>64</v>
      </c>
      <c r="C1" s="74"/>
      <c r="D1" s="74"/>
      <c r="F1" s="80"/>
      <c r="G1" s="90"/>
      <c r="H1" s="97"/>
      <c r="I1" s="97"/>
      <c r="J1" s="97"/>
      <c r="K1" s="97"/>
      <c r="L1" s="97"/>
    </row>
    <row r="2" spans="1:17" x14ac:dyDescent="0.3">
      <c r="O2" s="318" t="s">
        <v>83</v>
      </c>
      <c r="P2" s="318"/>
    </row>
    <row r="3" spans="1:17" s="8" customFormat="1" ht="12.75" customHeight="1" x14ac:dyDescent="0.3">
      <c r="A3" s="319" t="s">
        <v>0</v>
      </c>
      <c r="B3" s="319" t="s">
        <v>1</v>
      </c>
      <c r="C3" s="323" t="s">
        <v>82</v>
      </c>
      <c r="D3" s="323" t="s">
        <v>10</v>
      </c>
      <c r="E3" s="319" t="s">
        <v>9</v>
      </c>
      <c r="F3" s="320" t="s">
        <v>81</v>
      </c>
      <c r="G3" s="322" t="s">
        <v>11</v>
      </c>
      <c r="H3" s="321" t="s">
        <v>12</v>
      </c>
      <c r="I3" s="319" t="s">
        <v>3</v>
      </c>
      <c r="J3" s="319"/>
      <c r="K3" s="319"/>
      <c r="L3" s="319"/>
      <c r="M3" s="319"/>
      <c r="N3" s="319"/>
      <c r="O3" s="319"/>
      <c r="P3" s="319"/>
    </row>
    <row r="4" spans="1:17" s="8" customFormat="1" ht="12.9" customHeight="1" x14ac:dyDescent="0.3">
      <c r="A4" s="319"/>
      <c r="B4" s="319"/>
      <c r="C4" s="324"/>
      <c r="D4" s="324"/>
      <c r="E4" s="319"/>
      <c r="F4" s="320"/>
      <c r="G4" s="322"/>
      <c r="H4" s="321"/>
      <c r="I4" s="312" t="s">
        <v>147</v>
      </c>
      <c r="J4" s="313"/>
      <c r="K4" s="313"/>
      <c r="L4" s="314"/>
      <c r="M4" s="315" t="s">
        <v>148</v>
      </c>
      <c r="N4" s="316"/>
      <c r="O4" s="316"/>
      <c r="P4" s="317"/>
    </row>
    <row r="5" spans="1:17" s="8" customFormat="1" ht="26.4" x14ac:dyDescent="0.3">
      <c r="A5" s="319"/>
      <c r="B5" s="319"/>
      <c r="C5" s="325"/>
      <c r="D5" s="325"/>
      <c r="E5" s="319"/>
      <c r="F5" s="320"/>
      <c r="G5" s="322"/>
      <c r="H5" s="321"/>
      <c r="I5" s="104" t="s">
        <v>2</v>
      </c>
      <c r="J5" s="105" t="s">
        <v>30</v>
      </c>
      <c r="K5" s="105" t="s">
        <v>31</v>
      </c>
      <c r="L5" s="105" t="s">
        <v>32</v>
      </c>
      <c r="M5" s="78" t="s">
        <v>2</v>
      </c>
      <c r="N5" s="79" t="s">
        <v>30</v>
      </c>
      <c r="O5" s="79" t="s">
        <v>31</v>
      </c>
      <c r="P5" s="79" t="s">
        <v>32</v>
      </c>
    </row>
    <row r="6" spans="1:17" s="96" customFormat="1" ht="13.2" x14ac:dyDescent="0.3">
      <c r="A6" s="92">
        <v>1</v>
      </c>
      <c r="B6" s="92">
        <v>2</v>
      </c>
      <c r="C6" s="92"/>
      <c r="D6" s="92"/>
      <c r="E6" s="92">
        <v>3</v>
      </c>
      <c r="F6" s="92">
        <v>4</v>
      </c>
      <c r="G6" s="92">
        <v>5</v>
      </c>
      <c r="H6" s="92">
        <v>6</v>
      </c>
      <c r="I6" s="92">
        <v>7</v>
      </c>
      <c r="J6" s="92">
        <v>8</v>
      </c>
      <c r="K6" s="92">
        <v>9</v>
      </c>
      <c r="L6" s="92">
        <v>10</v>
      </c>
      <c r="M6" s="92">
        <v>11</v>
      </c>
      <c r="N6" s="92">
        <v>12</v>
      </c>
      <c r="O6" s="92">
        <v>13</v>
      </c>
      <c r="P6" s="92">
        <v>14</v>
      </c>
    </row>
    <row r="7" spans="1:17" s="89" customFormat="1" ht="13.2" x14ac:dyDescent="0.3">
      <c r="A7" s="86"/>
      <c r="B7" s="168" t="s">
        <v>129</v>
      </c>
      <c r="C7" s="86"/>
      <c r="D7" s="86"/>
      <c r="E7" s="86"/>
      <c r="F7" s="87"/>
      <c r="G7" s="93"/>
      <c r="H7" s="99">
        <v>0</v>
      </c>
      <c r="I7" s="99">
        <f>H7</f>
        <v>0</v>
      </c>
      <c r="J7" s="99">
        <v>0</v>
      </c>
      <c r="K7" s="99">
        <v>0</v>
      </c>
      <c r="L7" s="99">
        <f>ROUND(SUBTOTAL(109,L8:L10),2)</f>
        <v>0</v>
      </c>
      <c r="M7" s="88">
        <f>ROUND(SUBTOTAL(109,M8:M10),2)</f>
        <v>0</v>
      </c>
      <c r="N7" s="88">
        <f>ROUND(SUBTOTAL(109,N8:N10),2)</f>
        <v>0</v>
      </c>
      <c r="O7" s="88">
        <f>ROUND(SUBTOTAL(109,O8:O10),2)</f>
        <v>0</v>
      </c>
      <c r="P7" s="88">
        <f>ROUND(SUBTOTAL(109,P8:P10),2)</f>
        <v>0</v>
      </c>
    </row>
    <row r="8" spans="1:17" s="67" customFormat="1" ht="13.8" x14ac:dyDescent="0.3">
      <c r="A8" s="66"/>
      <c r="B8" s="70" t="s">
        <v>17</v>
      </c>
      <c r="C8" s="70"/>
      <c r="D8" s="70"/>
      <c r="E8" s="66"/>
      <c r="F8" s="83"/>
      <c r="G8" s="94"/>
      <c r="H8" s="101">
        <v>0</v>
      </c>
      <c r="I8" s="101">
        <v>0</v>
      </c>
      <c r="J8" s="101">
        <v>0</v>
      </c>
      <c r="K8" s="101">
        <v>0</v>
      </c>
      <c r="L8" s="101"/>
      <c r="M8" s="68"/>
      <c r="N8" s="68"/>
      <c r="O8" s="68"/>
      <c r="P8" s="68"/>
      <c r="Q8" s="69"/>
    </row>
    <row r="9" spans="1:17" s="8" customFormat="1" ht="13.8" hidden="1" x14ac:dyDescent="0.3">
      <c r="A9" s="5"/>
      <c r="B9" s="38"/>
      <c r="C9" s="75"/>
      <c r="D9" s="75"/>
      <c r="E9" s="5"/>
      <c r="F9" s="82"/>
      <c r="G9" s="94"/>
      <c r="H9" s="100"/>
      <c r="I9" s="100"/>
      <c r="J9" s="100"/>
      <c r="K9" s="100"/>
      <c r="L9" s="100"/>
      <c r="M9" s="17"/>
      <c r="N9" s="17"/>
      <c r="O9" s="17"/>
      <c r="P9" s="17"/>
      <c r="Q9" s="37"/>
    </row>
    <row r="10" spans="1:17" s="10" customFormat="1" ht="13.8" hidden="1" x14ac:dyDescent="0.3">
      <c r="A10" s="12"/>
      <c r="B10" s="39"/>
      <c r="C10" s="76"/>
      <c r="D10" s="76"/>
      <c r="E10" s="12"/>
      <c r="F10" s="84"/>
      <c r="G10" s="94"/>
      <c r="H10" s="102"/>
      <c r="I10" s="102"/>
      <c r="J10" s="102"/>
      <c r="K10" s="102"/>
      <c r="L10" s="102"/>
      <c r="M10" s="19"/>
      <c r="N10" s="19"/>
      <c r="O10" s="19"/>
      <c r="P10" s="19"/>
      <c r="Q10" s="40"/>
    </row>
    <row r="11" spans="1:17" s="10" customFormat="1" ht="13.2" hidden="1" x14ac:dyDescent="0.3">
      <c r="A11" s="12"/>
      <c r="B11" s="14"/>
      <c r="C11" s="12"/>
      <c r="D11" s="12"/>
      <c r="E11" s="12"/>
      <c r="F11" s="84"/>
      <c r="G11" s="95"/>
      <c r="H11" s="102"/>
      <c r="I11" s="106"/>
      <c r="J11" s="106"/>
      <c r="K11" s="102"/>
      <c r="L11" s="102"/>
      <c r="M11" s="19"/>
      <c r="N11" s="19"/>
      <c r="O11" s="19"/>
      <c r="P11" s="19"/>
    </row>
    <row r="12" spans="1:17" s="8" customFormat="1" ht="11.25" customHeight="1" x14ac:dyDescent="0.3">
      <c r="C12" s="77"/>
      <c r="D12" s="77"/>
      <c r="F12" s="85"/>
      <c r="G12" s="96"/>
      <c r="H12" s="103"/>
      <c r="I12" s="103"/>
      <c r="J12" s="103"/>
      <c r="K12" s="103"/>
      <c r="L12" s="103"/>
    </row>
    <row r="13" spans="1:17" s="8" customFormat="1" ht="11.25" customHeight="1" x14ac:dyDescent="0.3">
      <c r="C13" s="77"/>
      <c r="D13" s="77"/>
      <c r="F13" s="85"/>
      <c r="G13" s="96"/>
      <c r="H13" s="103"/>
      <c r="I13" s="103"/>
      <c r="J13" s="103"/>
      <c r="K13" s="103"/>
      <c r="L13" s="103"/>
    </row>
    <row r="14" spans="1:17" s="8" customFormat="1" ht="13.2" x14ac:dyDescent="0.3">
      <c r="C14" s="77"/>
      <c r="D14" s="77"/>
      <c r="F14" s="85"/>
      <c r="G14" s="96"/>
      <c r="H14" s="103"/>
      <c r="I14" s="103"/>
      <c r="J14" s="103"/>
      <c r="K14" s="103"/>
      <c r="L14" s="103"/>
    </row>
    <row r="15" spans="1:17" s="8" customFormat="1" ht="13.2" x14ac:dyDescent="0.3">
      <c r="C15" s="77"/>
      <c r="D15" s="77"/>
      <c r="F15" s="85"/>
      <c r="G15" s="96"/>
      <c r="H15" s="103"/>
      <c r="I15" s="103"/>
      <c r="J15" s="103"/>
      <c r="K15" s="103"/>
      <c r="L15" s="103"/>
    </row>
    <row r="16" spans="1:17" s="8" customFormat="1" ht="13.2" x14ac:dyDescent="0.3">
      <c r="C16" s="77"/>
      <c r="D16" s="77"/>
      <c r="F16" s="85"/>
      <c r="G16" s="96"/>
      <c r="H16" s="103"/>
      <c r="I16" s="103"/>
      <c r="J16" s="103"/>
      <c r="K16" s="103"/>
      <c r="L16" s="103"/>
    </row>
    <row r="17" spans="3:12" s="8" customFormat="1" ht="13.2" x14ac:dyDescent="0.3">
      <c r="C17" s="77"/>
      <c r="D17" s="77"/>
      <c r="F17" s="85"/>
      <c r="G17" s="96"/>
      <c r="H17" s="103"/>
      <c r="I17" s="103"/>
      <c r="J17" s="103"/>
      <c r="K17" s="103"/>
      <c r="L17" s="103"/>
    </row>
    <row r="18" spans="3:12" s="8" customFormat="1" ht="13.2" x14ac:dyDescent="0.3">
      <c r="C18" s="77"/>
      <c r="D18" s="77"/>
      <c r="F18" s="85"/>
      <c r="G18" s="96"/>
      <c r="H18" s="103"/>
      <c r="I18" s="103"/>
      <c r="J18" s="103"/>
      <c r="K18" s="103"/>
      <c r="L18" s="103"/>
    </row>
    <row r="19" spans="3:12" s="8" customFormat="1" ht="13.2" x14ac:dyDescent="0.3">
      <c r="C19" s="77"/>
      <c r="D19" s="77"/>
      <c r="F19" s="85"/>
      <c r="G19" s="96"/>
      <c r="H19" s="103"/>
      <c r="I19" s="103"/>
      <c r="J19" s="103"/>
      <c r="K19" s="103"/>
      <c r="L19" s="103"/>
    </row>
    <row r="20" spans="3:12" s="8" customFormat="1" ht="13.2" x14ac:dyDescent="0.3">
      <c r="C20" s="77"/>
      <c r="D20" s="77"/>
      <c r="F20" s="85"/>
      <c r="G20" s="96"/>
      <c r="H20" s="103"/>
      <c r="I20" s="103"/>
      <c r="J20" s="103"/>
      <c r="K20" s="103"/>
      <c r="L20" s="103"/>
    </row>
    <row r="42" hidden="1" x14ac:dyDescent="0.3"/>
    <row r="43" hidden="1" x14ac:dyDescent="0.3"/>
  </sheetData>
  <mergeCells count="12">
    <mergeCell ref="I4:L4"/>
    <mergeCell ref="M4:P4"/>
    <mergeCell ref="O2:P2"/>
    <mergeCell ref="A3:A5"/>
    <mergeCell ref="B3:B5"/>
    <mergeCell ref="E3:E5"/>
    <mergeCell ref="F3:F5"/>
    <mergeCell ref="H3:H5"/>
    <mergeCell ref="I3:P3"/>
    <mergeCell ref="G3:G5"/>
    <mergeCell ref="C3:C5"/>
    <mergeCell ref="D3:D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Q64"/>
  <sheetViews>
    <sheetView zoomScaleSheetLayoutView="106" workbookViewId="0">
      <pane xSplit="10" ySplit="6" topLeftCell="K7" activePane="bottomRight" state="frozen"/>
      <selection activeCell="L18" sqref="L18"/>
      <selection pane="topRight" activeCell="L18" sqref="L18"/>
      <selection pane="bottomLeft" activeCell="L18" sqref="L18"/>
      <selection pane="bottomRight" activeCell="P22" sqref="P22"/>
    </sheetView>
  </sheetViews>
  <sheetFormatPr defaultColWidth="9.109375" defaultRowHeight="15.6" x14ac:dyDescent="0.3"/>
  <cols>
    <col min="1" max="1" width="5.44140625" style="162" customWidth="1"/>
    <col min="2" max="2" width="35.88671875" style="163" customWidth="1"/>
    <col min="3" max="3" width="9.44140625" style="118" customWidth="1"/>
    <col min="4" max="4" width="12.88671875" style="118" customWidth="1"/>
    <col min="5" max="5" width="11" style="118" customWidth="1"/>
    <col min="6" max="6" width="14.44140625" style="118" customWidth="1"/>
    <col min="7" max="7" width="16.109375" style="118" customWidth="1"/>
    <col min="8" max="8" width="13.33203125" style="118" customWidth="1"/>
    <col min="9" max="9" width="9.44140625" style="118" bestFit="1" customWidth="1"/>
    <col min="10" max="10" width="10.44140625" style="118" customWidth="1"/>
    <col min="11" max="14" width="10.44140625" style="108" hidden="1" customWidth="1"/>
    <col min="15" max="15" width="14.88671875" style="98" bestFit="1" customWidth="1"/>
    <col min="16" max="16" width="13" style="1" customWidth="1"/>
    <col min="17" max="17" width="10.88671875" style="1" customWidth="1"/>
    <col min="18" max="16384" width="9.109375" style="1"/>
  </cols>
  <sheetData>
    <row r="1" spans="1:17" s="7" customFormat="1" x14ac:dyDescent="0.3">
      <c r="A1" s="160" t="s">
        <v>65</v>
      </c>
      <c r="B1" s="161"/>
      <c r="C1" s="117"/>
      <c r="D1" s="117"/>
      <c r="E1" s="117"/>
      <c r="F1" s="117"/>
      <c r="G1" s="117"/>
      <c r="H1" s="117"/>
      <c r="I1" s="117"/>
      <c r="J1" s="117"/>
      <c r="K1" s="107"/>
      <c r="L1" s="107"/>
      <c r="M1" s="107"/>
      <c r="N1" s="107"/>
      <c r="O1" s="97"/>
    </row>
    <row r="2" spans="1:17" x14ac:dyDescent="0.3">
      <c r="M2" s="327" t="s">
        <v>83</v>
      </c>
      <c r="N2" s="327"/>
    </row>
    <row r="3" spans="1:17" s="8" customFormat="1" ht="13.2" x14ac:dyDescent="0.3">
      <c r="A3" s="328" t="s">
        <v>0</v>
      </c>
      <c r="B3" s="329" t="s">
        <v>1</v>
      </c>
      <c r="C3" s="330" t="s">
        <v>10</v>
      </c>
      <c r="D3" s="330" t="s">
        <v>11</v>
      </c>
      <c r="E3" s="337" t="s">
        <v>88</v>
      </c>
      <c r="F3" s="330" t="s">
        <v>12</v>
      </c>
      <c r="G3" s="329" t="s">
        <v>3</v>
      </c>
      <c r="H3" s="329"/>
      <c r="I3" s="329"/>
      <c r="J3" s="329"/>
      <c r="K3" s="329"/>
      <c r="L3" s="329"/>
      <c r="M3" s="329"/>
      <c r="N3" s="329"/>
      <c r="O3" s="103"/>
    </row>
    <row r="4" spans="1:17" s="8" customFormat="1" ht="12.9" customHeight="1" x14ac:dyDescent="0.3">
      <c r="A4" s="328"/>
      <c r="B4" s="329"/>
      <c r="C4" s="330"/>
      <c r="D4" s="330"/>
      <c r="E4" s="338"/>
      <c r="F4" s="330"/>
      <c r="G4" s="331" t="s">
        <v>147</v>
      </c>
      <c r="H4" s="332"/>
      <c r="I4" s="332"/>
      <c r="J4" s="333"/>
      <c r="K4" s="334" t="s">
        <v>33</v>
      </c>
      <c r="L4" s="335"/>
      <c r="M4" s="335"/>
      <c r="N4" s="336"/>
      <c r="O4" s="103"/>
    </row>
    <row r="5" spans="1:17" s="8" customFormat="1" ht="26.4" x14ac:dyDescent="0.3">
      <c r="A5" s="328"/>
      <c r="B5" s="329"/>
      <c r="C5" s="330"/>
      <c r="D5" s="330"/>
      <c r="E5" s="339"/>
      <c r="F5" s="330"/>
      <c r="G5" s="119" t="s">
        <v>2</v>
      </c>
      <c r="H5" s="120" t="s">
        <v>30</v>
      </c>
      <c r="I5" s="120" t="s">
        <v>31</v>
      </c>
      <c r="J5" s="120" t="s">
        <v>32</v>
      </c>
      <c r="K5" s="48" t="s">
        <v>2</v>
      </c>
      <c r="L5" s="109" t="s">
        <v>30</v>
      </c>
      <c r="M5" s="109" t="s">
        <v>31</v>
      </c>
      <c r="N5" s="109" t="s">
        <v>32</v>
      </c>
      <c r="O5" s="103"/>
    </row>
    <row r="6" spans="1:17" s="8" customFormat="1" ht="13.2" x14ac:dyDescent="0.3">
      <c r="A6" s="164">
        <v>1</v>
      </c>
      <c r="B6" s="110">
        <v>2</v>
      </c>
      <c r="C6" s="121">
        <v>3</v>
      </c>
      <c r="D6" s="121">
        <v>4</v>
      </c>
      <c r="E6" s="121"/>
      <c r="F6" s="121">
        <v>5</v>
      </c>
      <c r="G6" s="121">
        <v>6</v>
      </c>
      <c r="H6" s="121">
        <v>7</v>
      </c>
      <c r="I6" s="121">
        <v>8</v>
      </c>
      <c r="J6" s="121">
        <v>9</v>
      </c>
      <c r="K6" s="110">
        <v>10</v>
      </c>
      <c r="L6" s="110">
        <v>11</v>
      </c>
      <c r="M6" s="110">
        <v>12</v>
      </c>
      <c r="N6" s="110">
        <v>13</v>
      </c>
      <c r="O6" s="103"/>
    </row>
    <row r="7" spans="1:17" s="67" customFormat="1" ht="28.8" x14ac:dyDescent="0.3">
      <c r="A7" s="165" t="s">
        <v>14</v>
      </c>
      <c r="B7" s="166" t="s">
        <v>84</v>
      </c>
      <c r="C7" s="119">
        <v>0</v>
      </c>
      <c r="D7" s="122">
        <v>0</v>
      </c>
      <c r="E7" s="122"/>
      <c r="F7" s="122">
        <v>0</v>
      </c>
      <c r="G7" s="122">
        <f>F7</f>
        <v>0</v>
      </c>
      <c r="H7" s="122">
        <f>G7</f>
        <v>0</v>
      </c>
      <c r="I7" s="122">
        <v>0</v>
      </c>
      <c r="J7" s="122">
        <v>0</v>
      </c>
      <c r="K7" s="111">
        <f>ROUND(SUBTOTAL(109,K8:K30),2)</f>
        <v>0</v>
      </c>
      <c r="L7" s="111">
        <f>ROUND(SUBTOTAL(109,L8:L30),2)</f>
        <v>0</v>
      </c>
      <c r="M7" s="111">
        <f>ROUND(SUBTOTAL(109,M8:M30),2)</f>
        <v>0</v>
      </c>
      <c r="N7" s="111">
        <f>ROUND(SUBTOTAL(109,N8:N30),2)</f>
        <v>0</v>
      </c>
      <c r="O7" s="175"/>
    </row>
    <row r="8" spans="1:17" s="72" customFormat="1" ht="13.2" x14ac:dyDescent="0.3">
      <c r="A8" s="167"/>
      <c r="B8" s="168" t="s">
        <v>66</v>
      </c>
      <c r="C8" s="120">
        <v>0</v>
      </c>
      <c r="D8" s="126">
        <v>0</v>
      </c>
      <c r="E8" s="126"/>
      <c r="F8" s="126">
        <v>0</v>
      </c>
      <c r="G8" s="122">
        <f t="shared" ref="G8:G13" si="0">F8</f>
        <v>0</v>
      </c>
      <c r="H8" s="126">
        <v>0</v>
      </c>
      <c r="I8" s="126">
        <v>0</v>
      </c>
      <c r="J8" s="126"/>
      <c r="K8" s="113"/>
      <c r="L8" s="113"/>
      <c r="M8" s="113"/>
      <c r="N8" s="113"/>
      <c r="O8" s="176"/>
    </row>
    <row r="9" spans="1:17" s="67" customFormat="1" ht="26.4" x14ac:dyDescent="0.3">
      <c r="A9" s="165" t="s">
        <v>15</v>
      </c>
      <c r="B9" s="166" t="s">
        <v>67</v>
      </c>
      <c r="C9" s="119">
        <v>0</v>
      </c>
      <c r="D9" s="122">
        <v>0</v>
      </c>
      <c r="E9" s="122"/>
      <c r="F9" s="122">
        <v>0</v>
      </c>
      <c r="G9" s="122">
        <f t="shared" si="0"/>
        <v>0</v>
      </c>
      <c r="H9" s="122">
        <v>0</v>
      </c>
      <c r="I9" s="122">
        <v>0</v>
      </c>
      <c r="J9" s="122">
        <v>0</v>
      </c>
      <c r="K9" s="111">
        <f>ROUND(SUBTOTAL(109,K10:K34),2)</f>
        <v>0</v>
      </c>
      <c r="L9" s="111">
        <f>ROUND(SUBTOTAL(109,L10:L34),2)</f>
        <v>0</v>
      </c>
      <c r="M9" s="111">
        <f>ROUND(SUBTOTAL(109,M10:M34),2)</f>
        <v>0</v>
      </c>
      <c r="N9" s="111">
        <f>ROUND(SUBTOTAL(109,N10:N34),2)</f>
        <v>0</v>
      </c>
      <c r="O9" s="175"/>
    </row>
    <row r="10" spans="1:17" s="72" customFormat="1" ht="13.2" x14ac:dyDescent="0.3">
      <c r="A10" s="167"/>
      <c r="B10" s="168" t="s">
        <v>66</v>
      </c>
      <c r="C10" s="120"/>
      <c r="D10" s="126"/>
      <c r="E10" s="126"/>
      <c r="F10" s="126"/>
      <c r="G10" s="122">
        <f t="shared" si="0"/>
        <v>0</v>
      </c>
      <c r="H10" s="126"/>
      <c r="I10" s="126"/>
      <c r="J10" s="126"/>
      <c r="K10" s="113"/>
      <c r="L10" s="113"/>
      <c r="M10" s="113"/>
      <c r="N10" s="113"/>
      <c r="O10" s="176"/>
    </row>
    <row r="11" spans="1:17" s="67" customFormat="1" x14ac:dyDescent="0.3">
      <c r="A11" s="165" t="s">
        <v>23</v>
      </c>
      <c r="B11" s="166" t="s">
        <v>85</v>
      </c>
      <c r="C11" s="119"/>
      <c r="D11" s="122"/>
      <c r="E11" s="122"/>
      <c r="F11" s="122">
        <v>0</v>
      </c>
      <c r="G11" s="122">
        <f t="shared" si="0"/>
        <v>0</v>
      </c>
      <c r="H11" s="122">
        <v>0</v>
      </c>
      <c r="I11" s="122">
        <v>0</v>
      </c>
      <c r="J11" s="122">
        <v>0</v>
      </c>
      <c r="K11" s="111">
        <f>ROUND(SUBTOTAL(109,K12:K38),2)</f>
        <v>0</v>
      </c>
      <c r="L11" s="111">
        <f>ROUND(SUBTOTAL(109,L12:L38),2)</f>
        <v>0</v>
      </c>
      <c r="M11" s="111">
        <f>ROUND(SUBTOTAL(109,M12:M38),2)</f>
        <v>0</v>
      </c>
      <c r="N11" s="111">
        <f>ROUND(SUBTOTAL(109,N12:N38),2)</f>
        <v>0</v>
      </c>
      <c r="O11" s="175"/>
    </row>
    <row r="12" spans="1:17" s="72" customFormat="1" ht="13.2" x14ac:dyDescent="0.3">
      <c r="A12" s="167"/>
      <c r="B12" s="168" t="s">
        <v>66</v>
      </c>
      <c r="C12" s="120"/>
      <c r="D12" s="126"/>
      <c r="E12" s="126"/>
      <c r="F12" s="126"/>
      <c r="G12" s="122">
        <f t="shared" si="0"/>
        <v>0</v>
      </c>
      <c r="H12" s="126"/>
      <c r="I12" s="126"/>
      <c r="J12" s="126"/>
      <c r="K12" s="113"/>
      <c r="L12" s="113"/>
      <c r="M12" s="113"/>
      <c r="N12" s="113"/>
      <c r="O12" s="176"/>
    </row>
    <row r="13" spans="1:17" s="67" customFormat="1" ht="26.4" x14ac:dyDescent="0.3">
      <c r="A13" s="165" t="s">
        <v>51</v>
      </c>
      <c r="B13" s="166" t="s">
        <v>68</v>
      </c>
      <c r="C13" s="119"/>
      <c r="D13" s="122"/>
      <c r="E13" s="122"/>
      <c r="F13" s="122">
        <v>0</v>
      </c>
      <c r="G13" s="122">
        <f t="shared" si="0"/>
        <v>0</v>
      </c>
      <c r="H13" s="122">
        <v>0</v>
      </c>
      <c r="I13" s="122">
        <f t="shared" ref="I13:N13" si="1">ROUND(SUBTOTAL(109,I15:I43),2)</f>
        <v>0</v>
      </c>
      <c r="J13" s="122">
        <f t="shared" si="1"/>
        <v>0</v>
      </c>
      <c r="K13" s="111">
        <f t="shared" si="1"/>
        <v>0</v>
      </c>
      <c r="L13" s="111">
        <f t="shared" si="1"/>
        <v>0</v>
      </c>
      <c r="M13" s="111">
        <f t="shared" si="1"/>
        <v>0</v>
      </c>
      <c r="N13" s="111">
        <f t="shared" si="1"/>
        <v>0</v>
      </c>
      <c r="O13" s="175"/>
    </row>
    <row r="14" spans="1:17" s="67" customFormat="1" ht="20.25" customHeight="1" x14ac:dyDescent="0.3">
      <c r="A14" s="165"/>
      <c r="B14" s="168"/>
      <c r="C14" s="119"/>
      <c r="D14" s="258"/>
      <c r="E14" s="258"/>
      <c r="F14" s="258">
        <v>0</v>
      </c>
      <c r="G14" s="258">
        <v>0</v>
      </c>
      <c r="H14" s="258">
        <v>0</v>
      </c>
      <c r="I14" s="258">
        <v>0</v>
      </c>
      <c r="J14" s="258">
        <v>0</v>
      </c>
      <c r="K14" s="259"/>
      <c r="L14" s="259"/>
      <c r="M14" s="259"/>
      <c r="N14" s="259"/>
      <c r="O14" s="175"/>
    </row>
    <row r="15" spans="1:17" s="115" customFormat="1" ht="21" customHeight="1" x14ac:dyDescent="0.3">
      <c r="A15" s="167" t="s">
        <v>123</v>
      </c>
      <c r="B15" s="169" t="s">
        <v>124</v>
      </c>
      <c r="C15" s="340"/>
      <c r="D15" s="341"/>
      <c r="E15" s="342"/>
      <c r="F15" s="127"/>
      <c r="G15" s="122"/>
      <c r="H15" s="127"/>
      <c r="I15" s="127"/>
      <c r="J15" s="127"/>
      <c r="K15" s="116"/>
      <c r="L15" s="116"/>
      <c r="M15" s="116"/>
      <c r="N15" s="116"/>
      <c r="O15" s="175"/>
      <c r="P15" s="67"/>
      <c r="Q15" s="67"/>
    </row>
    <row r="16" spans="1:17" s="67" customFormat="1" ht="13.2" x14ac:dyDescent="0.3">
      <c r="A16" s="165" t="s">
        <v>69</v>
      </c>
      <c r="B16" s="166" t="s">
        <v>70</v>
      </c>
      <c r="C16" s="119"/>
      <c r="D16" s="122"/>
      <c r="E16" s="122"/>
      <c r="F16" s="122"/>
      <c r="G16" s="122"/>
      <c r="H16" s="122"/>
      <c r="I16" s="122">
        <f t="shared" ref="I16:N16" si="2">ROUND(SUBTOTAL(109,I20:I47),2)</f>
        <v>0</v>
      </c>
      <c r="J16" s="122">
        <f t="shared" si="2"/>
        <v>0</v>
      </c>
      <c r="K16" s="111">
        <f t="shared" si="2"/>
        <v>0</v>
      </c>
      <c r="L16" s="111">
        <f t="shared" si="2"/>
        <v>0</v>
      </c>
      <c r="M16" s="111">
        <f t="shared" si="2"/>
        <v>0</v>
      </c>
      <c r="N16" s="111">
        <f t="shared" si="2"/>
        <v>0</v>
      </c>
      <c r="O16" s="175"/>
    </row>
    <row r="17" spans="1:15" s="67" customFormat="1" ht="13.2" x14ac:dyDescent="0.3">
      <c r="A17" s="165">
        <v>1</v>
      </c>
      <c r="B17" s="166" t="s">
        <v>89</v>
      </c>
      <c r="C17" s="119"/>
      <c r="D17" s="122"/>
      <c r="E17" s="122"/>
      <c r="F17" s="122"/>
      <c r="G17" s="122"/>
      <c r="H17" s="122"/>
      <c r="I17" s="122"/>
      <c r="J17" s="122"/>
      <c r="K17" s="111"/>
      <c r="L17" s="111"/>
      <c r="M17" s="111"/>
      <c r="N17" s="111"/>
      <c r="O17" s="175"/>
    </row>
    <row r="18" spans="1:15" s="67" customFormat="1" ht="13.2" x14ac:dyDescent="0.3">
      <c r="A18" s="165">
        <v>2</v>
      </c>
      <c r="B18" s="166" t="s">
        <v>90</v>
      </c>
      <c r="C18" s="119"/>
      <c r="D18" s="122"/>
      <c r="E18" s="122"/>
      <c r="F18" s="122"/>
      <c r="G18" s="122"/>
      <c r="H18" s="122"/>
      <c r="I18" s="122"/>
      <c r="J18" s="122"/>
      <c r="K18" s="111"/>
      <c r="L18" s="111"/>
      <c r="M18" s="111"/>
      <c r="N18" s="111"/>
      <c r="O18" s="175"/>
    </row>
    <row r="19" spans="1:15" s="8" customFormat="1" ht="13.2" x14ac:dyDescent="0.3">
      <c r="A19" s="167"/>
      <c r="B19" s="170"/>
      <c r="C19" s="120"/>
      <c r="D19" s="126"/>
      <c r="E19" s="126"/>
      <c r="F19" s="126"/>
      <c r="G19" s="126"/>
      <c r="H19" s="126"/>
      <c r="I19" s="126"/>
      <c r="J19" s="126"/>
      <c r="K19" s="113"/>
      <c r="L19" s="113"/>
      <c r="M19" s="113"/>
      <c r="N19" s="113"/>
      <c r="O19" s="103"/>
    </row>
    <row r="20" spans="1:15" s="67" customFormat="1" ht="13.2" x14ac:dyDescent="0.3">
      <c r="A20" s="165" t="s">
        <v>71</v>
      </c>
      <c r="B20" s="166" t="s">
        <v>16</v>
      </c>
      <c r="C20" s="119"/>
      <c r="D20" s="122"/>
      <c r="E20" s="122"/>
      <c r="F20" s="122"/>
      <c r="G20" s="122"/>
      <c r="H20" s="122"/>
      <c r="I20" s="122"/>
      <c r="J20" s="122"/>
      <c r="K20" s="111">
        <f t="shared" ref="K20:N20" si="3">ROUND(SUBTOTAL(109,K21:K51),2)</f>
        <v>0</v>
      </c>
      <c r="L20" s="111">
        <f t="shared" si="3"/>
        <v>0</v>
      </c>
      <c r="M20" s="111">
        <f t="shared" si="3"/>
        <v>0</v>
      </c>
      <c r="N20" s="111">
        <f t="shared" si="3"/>
        <v>0</v>
      </c>
      <c r="O20" s="175"/>
    </row>
    <row r="21" spans="1:15" s="10" customFormat="1" ht="13.2" hidden="1" x14ac:dyDescent="0.3">
      <c r="A21" s="167"/>
      <c r="B21" s="168"/>
      <c r="C21" s="123"/>
      <c r="D21" s="124"/>
      <c r="E21" s="124"/>
      <c r="F21" s="124"/>
      <c r="G21" s="125"/>
      <c r="H21" s="124"/>
      <c r="I21" s="124"/>
      <c r="J21" s="124"/>
      <c r="K21" s="112"/>
      <c r="L21" s="112"/>
      <c r="M21" s="112"/>
      <c r="N21" s="112"/>
      <c r="O21" s="177"/>
    </row>
    <row r="22" spans="1:15" s="72" customFormat="1" ht="13.2" x14ac:dyDescent="0.3">
      <c r="A22" s="167"/>
      <c r="B22" s="168" t="s">
        <v>66</v>
      </c>
      <c r="C22" s="120"/>
      <c r="D22" s="126"/>
      <c r="E22" s="126"/>
      <c r="F22" s="126"/>
      <c r="G22" s="126"/>
      <c r="H22" s="126"/>
      <c r="I22" s="126"/>
      <c r="J22" s="126"/>
      <c r="K22" s="113"/>
      <c r="L22" s="113"/>
      <c r="M22" s="113"/>
      <c r="N22" s="113"/>
      <c r="O22" s="176"/>
    </row>
    <row r="23" spans="1:15" s="10" customFormat="1" ht="13.2" hidden="1" x14ac:dyDescent="0.3">
      <c r="A23" s="167"/>
      <c r="B23" s="168"/>
      <c r="C23" s="123"/>
      <c r="D23" s="124"/>
      <c r="E23" s="124"/>
      <c r="F23" s="124"/>
      <c r="G23" s="125"/>
      <c r="H23" s="124"/>
      <c r="I23" s="124"/>
      <c r="J23" s="124"/>
      <c r="K23" s="112"/>
      <c r="L23" s="112"/>
      <c r="M23" s="112"/>
      <c r="N23" s="112"/>
      <c r="O23" s="177"/>
    </row>
    <row r="24" spans="1:15" s="67" customFormat="1" ht="13.2" x14ac:dyDescent="0.3">
      <c r="A24" s="165" t="s">
        <v>72</v>
      </c>
      <c r="B24" s="166" t="s">
        <v>73</v>
      </c>
      <c r="C24" s="119"/>
      <c r="D24" s="122"/>
      <c r="E24" s="122"/>
      <c r="F24" s="122"/>
      <c r="G24" s="122"/>
      <c r="H24" s="122"/>
      <c r="I24" s="122"/>
      <c r="J24" s="122"/>
      <c r="K24" s="111">
        <f t="shared" ref="K24:N24" si="4">ROUND(SUBTOTAL(109,K25:K55),2)</f>
        <v>0</v>
      </c>
      <c r="L24" s="111">
        <f t="shared" si="4"/>
        <v>0</v>
      </c>
      <c r="M24" s="111">
        <f t="shared" si="4"/>
        <v>0</v>
      </c>
      <c r="N24" s="111">
        <f t="shared" si="4"/>
        <v>0</v>
      </c>
      <c r="O24" s="175"/>
    </row>
    <row r="25" spans="1:15" s="10" customFormat="1" ht="13.2" hidden="1" x14ac:dyDescent="0.3">
      <c r="A25" s="167"/>
      <c r="B25" s="168"/>
      <c r="C25" s="123"/>
      <c r="D25" s="124"/>
      <c r="E25" s="124"/>
      <c r="F25" s="124"/>
      <c r="G25" s="125"/>
      <c r="H25" s="124"/>
      <c r="I25" s="124"/>
      <c r="J25" s="124"/>
      <c r="K25" s="112"/>
      <c r="L25" s="112"/>
      <c r="M25" s="112"/>
      <c r="N25" s="112"/>
      <c r="O25" s="177"/>
    </row>
    <row r="26" spans="1:15" s="72" customFormat="1" ht="13.2" x14ac:dyDescent="0.3">
      <c r="A26" s="167"/>
      <c r="B26" s="168" t="s">
        <v>66</v>
      </c>
      <c r="C26" s="120"/>
      <c r="D26" s="126"/>
      <c r="E26" s="126"/>
      <c r="F26" s="126"/>
      <c r="G26" s="126"/>
      <c r="H26" s="126"/>
      <c r="I26" s="126"/>
      <c r="J26" s="126"/>
      <c r="K26" s="113"/>
      <c r="L26" s="113"/>
      <c r="M26" s="113"/>
      <c r="N26" s="113"/>
      <c r="O26" s="176"/>
    </row>
    <row r="27" spans="1:15" s="10" customFormat="1" ht="13.2" hidden="1" x14ac:dyDescent="0.3">
      <c r="A27" s="167"/>
      <c r="B27" s="168"/>
      <c r="C27" s="123"/>
      <c r="D27" s="124"/>
      <c r="E27" s="124"/>
      <c r="F27" s="124"/>
      <c r="G27" s="125"/>
      <c r="H27" s="124"/>
      <c r="I27" s="124"/>
      <c r="J27" s="124"/>
      <c r="K27" s="112"/>
      <c r="L27" s="112"/>
      <c r="M27" s="112"/>
      <c r="N27" s="112"/>
      <c r="O27" s="177"/>
    </row>
    <row r="28" spans="1:15" s="67" customFormat="1" ht="13.8" x14ac:dyDescent="0.3">
      <c r="A28" s="165"/>
      <c r="B28" s="171" t="s">
        <v>17</v>
      </c>
      <c r="C28" s="119"/>
      <c r="D28" s="128"/>
      <c r="E28" s="128"/>
      <c r="F28" s="122">
        <f>F24+F20+F16+F13+F11+F9+F7</f>
        <v>0</v>
      </c>
      <c r="G28" s="122">
        <f>F28</f>
        <v>0</v>
      </c>
      <c r="H28" s="122">
        <f>H7+H9+H11+H13+H16+H20+H24</f>
        <v>0</v>
      </c>
      <c r="I28" s="122"/>
      <c r="J28" s="122"/>
      <c r="K28" s="111"/>
      <c r="L28" s="111"/>
      <c r="M28" s="111"/>
      <c r="N28" s="111"/>
      <c r="O28" s="175"/>
    </row>
    <row r="29" spans="1:15" s="8" customFormat="1" ht="13.8" hidden="1" x14ac:dyDescent="0.3">
      <c r="A29" s="167"/>
      <c r="B29" s="172"/>
      <c r="C29" s="120"/>
      <c r="D29" s="128"/>
      <c r="E29" s="128"/>
      <c r="F29" s="126"/>
      <c r="G29" s="126"/>
      <c r="H29" s="126"/>
      <c r="I29" s="126"/>
      <c r="J29" s="126"/>
      <c r="K29" s="113"/>
      <c r="L29" s="113"/>
      <c r="M29" s="113"/>
      <c r="N29" s="113"/>
      <c r="O29" s="103"/>
    </row>
    <row r="30" spans="1:15" s="10" customFormat="1" ht="13.8" hidden="1" x14ac:dyDescent="0.3">
      <c r="A30" s="167"/>
      <c r="B30" s="172"/>
      <c r="C30" s="123"/>
      <c r="D30" s="128"/>
      <c r="E30" s="128"/>
      <c r="F30" s="124"/>
      <c r="G30" s="124"/>
      <c r="H30" s="124"/>
      <c r="I30" s="124"/>
      <c r="J30" s="124"/>
      <c r="K30" s="112"/>
      <c r="L30" s="112"/>
      <c r="M30" s="112"/>
      <c r="N30" s="112"/>
      <c r="O30" s="177"/>
    </row>
    <row r="31" spans="1:15" s="10" customFormat="1" ht="13.2" hidden="1" x14ac:dyDescent="0.3">
      <c r="A31" s="167"/>
      <c r="B31" s="168"/>
      <c r="C31" s="123"/>
      <c r="D31" s="124"/>
      <c r="E31" s="124"/>
      <c r="F31" s="124"/>
      <c r="G31" s="125"/>
      <c r="H31" s="125"/>
      <c r="I31" s="124"/>
      <c r="J31" s="124"/>
      <c r="K31" s="112"/>
      <c r="L31" s="112"/>
      <c r="M31" s="112"/>
      <c r="N31" s="112"/>
      <c r="O31" s="177"/>
    </row>
    <row r="32" spans="1:15" s="8" customFormat="1" ht="11.25" customHeight="1" x14ac:dyDescent="0.3">
      <c r="A32" s="173"/>
      <c r="B32" s="174"/>
      <c r="C32" s="129"/>
      <c r="D32" s="129"/>
      <c r="E32" s="129"/>
      <c r="F32" s="129"/>
      <c r="G32" s="129"/>
      <c r="H32" s="129"/>
      <c r="I32" s="129"/>
      <c r="J32" s="129"/>
      <c r="K32" s="114"/>
      <c r="L32" s="114"/>
      <c r="M32" s="114"/>
      <c r="N32" s="114"/>
      <c r="O32" s="103"/>
    </row>
    <row r="33" spans="1:15" s="8" customFormat="1" ht="20.25" customHeight="1" x14ac:dyDescent="0.3">
      <c r="A33" s="326" t="s">
        <v>86</v>
      </c>
      <c r="B33" s="326"/>
      <c r="C33" s="326"/>
      <c r="D33" s="326"/>
      <c r="E33" s="326"/>
      <c r="F33" s="326"/>
      <c r="G33" s="326"/>
      <c r="H33" s="326"/>
      <c r="I33" s="326"/>
      <c r="J33" s="326"/>
      <c r="K33" s="326"/>
      <c r="L33" s="326"/>
      <c r="M33" s="326"/>
      <c r="N33" s="326"/>
      <c r="O33" s="103"/>
    </row>
    <row r="34" spans="1:15" s="8" customFormat="1" ht="20.25" customHeight="1" x14ac:dyDescent="0.3">
      <c r="A34" s="326" t="s">
        <v>87</v>
      </c>
      <c r="B34" s="326"/>
      <c r="C34" s="326"/>
      <c r="D34" s="326"/>
      <c r="E34" s="326"/>
      <c r="F34" s="326"/>
      <c r="G34" s="326"/>
      <c r="H34" s="326"/>
      <c r="I34" s="326"/>
      <c r="J34" s="326"/>
      <c r="K34" s="326"/>
      <c r="L34" s="326"/>
      <c r="M34" s="326"/>
      <c r="N34" s="326"/>
      <c r="O34" s="103"/>
    </row>
    <row r="35" spans="1:15" s="8" customFormat="1" ht="13.2" x14ac:dyDescent="0.3">
      <c r="A35" s="173"/>
      <c r="B35" s="174"/>
      <c r="C35" s="129"/>
      <c r="D35" s="129"/>
      <c r="E35" s="129"/>
      <c r="F35" s="129"/>
      <c r="G35" s="129"/>
      <c r="H35" s="129"/>
      <c r="I35" s="129"/>
      <c r="J35" s="129"/>
      <c r="K35" s="114"/>
      <c r="L35" s="114"/>
      <c r="M35" s="114"/>
      <c r="N35" s="114"/>
      <c r="O35" s="103"/>
    </row>
    <row r="36" spans="1:15" s="8" customFormat="1" ht="13.2" x14ac:dyDescent="0.3">
      <c r="A36" s="173"/>
      <c r="B36" s="174"/>
      <c r="C36" s="129"/>
      <c r="D36" s="129"/>
      <c r="E36" s="129"/>
      <c r="F36" s="129"/>
      <c r="G36" s="129"/>
      <c r="H36" s="129"/>
      <c r="I36" s="129"/>
      <c r="J36" s="129"/>
      <c r="K36" s="114"/>
      <c r="L36" s="114"/>
      <c r="M36" s="114"/>
      <c r="N36" s="114"/>
      <c r="O36" s="103"/>
    </row>
    <row r="37" spans="1:15" s="8" customFormat="1" ht="13.2" x14ac:dyDescent="0.3">
      <c r="A37" s="173"/>
      <c r="B37" s="174"/>
      <c r="C37" s="129"/>
      <c r="D37" s="129"/>
      <c r="E37" s="129"/>
      <c r="F37" s="129"/>
      <c r="G37" s="129"/>
      <c r="H37" s="129"/>
      <c r="I37" s="129"/>
      <c r="J37" s="129"/>
      <c r="K37" s="114"/>
      <c r="L37" s="114"/>
      <c r="M37" s="114"/>
      <c r="N37" s="114"/>
      <c r="O37" s="103"/>
    </row>
    <row r="38" spans="1:15" s="8" customFormat="1" ht="13.2" x14ac:dyDescent="0.3">
      <c r="A38" s="173"/>
      <c r="B38" s="174"/>
      <c r="C38" s="129"/>
      <c r="D38" s="129"/>
      <c r="E38" s="129"/>
      <c r="F38" s="129"/>
      <c r="G38" s="129"/>
      <c r="H38" s="129"/>
      <c r="I38" s="129"/>
      <c r="J38" s="129"/>
      <c r="K38" s="114"/>
      <c r="L38" s="114"/>
      <c r="M38" s="114"/>
      <c r="N38" s="114"/>
      <c r="O38" s="103"/>
    </row>
    <row r="39" spans="1:15" s="8" customFormat="1" ht="13.2" x14ac:dyDescent="0.3">
      <c r="A39" s="173"/>
      <c r="B39" s="174"/>
      <c r="C39" s="129"/>
      <c r="D39" s="129"/>
      <c r="E39" s="129"/>
      <c r="F39" s="129"/>
      <c r="G39" s="129"/>
      <c r="H39" s="129"/>
      <c r="I39" s="129"/>
      <c r="J39" s="129"/>
      <c r="K39" s="114"/>
      <c r="L39" s="114"/>
      <c r="M39" s="114"/>
      <c r="N39" s="114"/>
      <c r="O39" s="103"/>
    </row>
    <row r="40" spans="1:15" s="8" customFormat="1" ht="13.2" x14ac:dyDescent="0.3">
      <c r="A40" s="173"/>
      <c r="B40" s="174"/>
      <c r="C40" s="129"/>
      <c r="D40" s="129"/>
      <c r="E40" s="129"/>
      <c r="F40" s="129"/>
      <c r="G40" s="129"/>
      <c r="H40" s="129"/>
      <c r="I40" s="129"/>
      <c r="J40" s="129"/>
      <c r="K40" s="114"/>
      <c r="L40" s="114"/>
      <c r="M40" s="114"/>
      <c r="N40" s="114"/>
      <c r="O40" s="103"/>
    </row>
    <row r="41" spans="1:15" s="8" customFormat="1" ht="13.2" x14ac:dyDescent="0.3">
      <c r="A41" s="173"/>
      <c r="B41" s="174"/>
      <c r="C41" s="129"/>
      <c r="D41" s="129"/>
      <c r="E41" s="129"/>
      <c r="F41" s="129"/>
      <c r="G41" s="129"/>
      <c r="H41" s="129"/>
      <c r="I41" s="129"/>
      <c r="J41" s="129"/>
      <c r="K41" s="114"/>
      <c r="L41" s="114"/>
      <c r="M41" s="114"/>
      <c r="N41" s="114"/>
      <c r="O41" s="103"/>
    </row>
    <row r="63" hidden="1" x14ac:dyDescent="0.3"/>
    <row r="64" hidden="1" x14ac:dyDescent="0.3"/>
  </sheetData>
  <mergeCells count="13">
    <mergeCell ref="A33:N33"/>
    <mergeCell ref="A34:N34"/>
    <mergeCell ref="M2:N2"/>
    <mergeCell ref="A3:A5"/>
    <mergeCell ref="B3:B5"/>
    <mergeCell ref="C3:C5"/>
    <mergeCell ref="D3:D5"/>
    <mergeCell ref="F3:F5"/>
    <mergeCell ref="G3:N3"/>
    <mergeCell ref="G4:J4"/>
    <mergeCell ref="K4:N4"/>
    <mergeCell ref="E3:E5"/>
    <mergeCell ref="C15:E1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L46"/>
  <sheetViews>
    <sheetView view="pageBreakPreview" zoomScaleSheetLayoutView="100" workbookViewId="0">
      <pane xSplit="7" ySplit="6" topLeftCell="H7" activePane="bottomRight" state="frozen"/>
      <selection activeCell="L18" sqref="L18"/>
      <selection pane="topRight" activeCell="L18" sqref="L18"/>
      <selection pane="bottomLeft" activeCell="L18" sqref="L18"/>
      <selection pane="bottomRight" activeCell="L26" sqref="L26"/>
    </sheetView>
  </sheetViews>
  <sheetFormatPr defaultColWidth="9.109375" defaultRowHeight="15.6" x14ac:dyDescent="0.3"/>
  <cols>
    <col min="1" max="1" width="4.6640625" style="1" customWidth="1"/>
    <col min="2" max="2" width="32.44140625" style="1" customWidth="1"/>
    <col min="3" max="11" width="10.44140625" style="1" customWidth="1"/>
    <col min="12" max="16384" width="9.109375" style="1"/>
  </cols>
  <sheetData>
    <row r="1" spans="1:12" s="7" customFormat="1" x14ac:dyDescent="0.3">
      <c r="A1" s="7" t="s">
        <v>74</v>
      </c>
    </row>
    <row r="2" spans="1:12" x14ac:dyDescent="0.3">
      <c r="C2" s="31"/>
      <c r="D2" s="31"/>
      <c r="J2" s="318" t="s">
        <v>8</v>
      </c>
      <c r="K2" s="318"/>
    </row>
    <row r="3" spans="1:12" s="8" customFormat="1" ht="13.2" x14ac:dyDescent="0.3">
      <c r="A3" s="295" t="s">
        <v>0</v>
      </c>
      <c r="B3" s="295" t="s">
        <v>1</v>
      </c>
      <c r="C3" s="295" t="s">
        <v>4</v>
      </c>
      <c r="D3" s="295" t="s">
        <v>3</v>
      </c>
      <c r="E3" s="295"/>
      <c r="F3" s="295"/>
      <c r="G3" s="295"/>
      <c r="H3" s="295"/>
      <c r="I3" s="295"/>
      <c r="J3" s="295"/>
      <c r="K3" s="295"/>
    </row>
    <row r="4" spans="1:12" s="8" customFormat="1" ht="12.9" customHeight="1" x14ac:dyDescent="0.3">
      <c r="A4" s="295"/>
      <c r="B4" s="295"/>
      <c r="C4" s="295"/>
      <c r="D4" s="307" t="s">
        <v>147</v>
      </c>
      <c r="E4" s="308"/>
      <c r="F4" s="308"/>
      <c r="G4" s="309"/>
      <c r="H4" s="307" t="s">
        <v>148</v>
      </c>
      <c r="I4" s="308"/>
      <c r="J4" s="308"/>
      <c r="K4" s="309"/>
    </row>
    <row r="5" spans="1:12" s="8" customFormat="1" ht="13.2" x14ac:dyDescent="0.3">
      <c r="A5" s="295"/>
      <c r="B5" s="295"/>
      <c r="C5" s="295"/>
      <c r="D5" s="50" t="s">
        <v>2</v>
      </c>
      <c r="E5" s="5" t="s">
        <v>30</v>
      </c>
      <c r="F5" s="5" t="s">
        <v>31</v>
      </c>
      <c r="G5" s="5" t="s">
        <v>32</v>
      </c>
      <c r="H5" s="50" t="s">
        <v>2</v>
      </c>
      <c r="I5" s="5" t="s">
        <v>30</v>
      </c>
      <c r="J5" s="5" t="s">
        <v>31</v>
      </c>
      <c r="K5" s="5" t="s">
        <v>32</v>
      </c>
    </row>
    <row r="6" spans="1:12" s="8" customFormat="1" ht="13.2" x14ac:dyDescent="0.3">
      <c r="A6" s="4">
        <v>1</v>
      </c>
      <c r="B6" s="4">
        <v>2</v>
      </c>
      <c r="C6" s="4">
        <v>3</v>
      </c>
      <c r="D6" s="4">
        <v>4</v>
      </c>
      <c r="E6" s="4">
        <v>5</v>
      </c>
      <c r="F6" s="4">
        <v>6</v>
      </c>
      <c r="G6" s="4">
        <v>7</v>
      </c>
      <c r="H6" s="4">
        <v>8</v>
      </c>
      <c r="I6" s="4">
        <v>9</v>
      </c>
      <c r="J6" s="4">
        <v>10</v>
      </c>
      <c r="K6" s="4">
        <v>11</v>
      </c>
    </row>
    <row r="7" spans="1:12" s="72" customFormat="1" x14ac:dyDescent="0.3">
      <c r="A7" s="54">
        <v>1</v>
      </c>
      <c r="B7" s="71" t="s">
        <v>75</v>
      </c>
      <c r="C7" s="130">
        <v>0</v>
      </c>
      <c r="D7" s="130">
        <f t="shared" ref="D7:K7" si="0">ROUND(SUBTOTAL(109,D11:D14),2)</f>
        <v>0</v>
      </c>
      <c r="E7" s="130">
        <f t="shared" si="0"/>
        <v>0</v>
      </c>
      <c r="F7" s="130">
        <f t="shared" si="0"/>
        <v>0</v>
      </c>
      <c r="G7" s="130">
        <f t="shared" si="0"/>
        <v>0</v>
      </c>
      <c r="H7" s="130">
        <f t="shared" si="0"/>
        <v>0</v>
      </c>
      <c r="I7" s="130">
        <f t="shared" si="0"/>
        <v>0</v>
      </c>
      <c r="J7" s="130">
        <f t="shared" si="0"/>
        <v>0</v>
      </c>
      <c r="K7" s="130">
        <f t="shared" si="0"/>
        <v>0</v>
      </c>
    </row>
    <row r="8" spans="1:12" s="72" customFormat="1" x14ac:dyDescent="0.3">
      <c r="A8" s="54">
        <v>2</v>
      </c>
      <c r="B8" s="71" t="s">
        <v>76</v>
      </c>
      <c r="C8" s="130">
        <f t="shared" ref="C8:K8" si="1">ROUND(SUBTOTAL(109,C11:C15),2)</f>
        <v>0</v>
      </c>
      <c r="D8" s="130">
        <f t="shared" si="1"/>
        <v>0</v>
      </c>
      <c r="E8" s="130">
        <f t="shared" si="1"/>
        <v>0</v>
      </c>
      <c r="F8" s="130">
        <f t="shared" si="1"/>
        <v>0</v>
      </c>
      <c r="G8" s="130">
        <f t="shared" si="1"/>
        <v>0</v>
      </c>
      <c r="H8" s="130">
        <f t="shared" si="1"/>
        <v>0</v>
      </c>
      <c r="I8" s="130">
        <f t="shared" si="1"/>
        <v>0</v>
      </c>
      <c r="J8" s="130">
        <f t="shared" si="1"/>
        <v>0</v>
      </c>
      <c r="K8" s="130">
        <f t="shared" si="1"/>
        <v>0</v>
      </c>
    </row>
    <row r="9" spans="1:12" s="72" customFormat="1" ht="13.2" x14ac:dyDescent="0.3">
      <c r="A9" s="54">
        <v>3</v>
      </c>
      <c r="B9" s="71" t="s">
        <v>77</v>
      </c>
      <c r="C9" s="130">
        <f t="shared" ref="C9:K9" si="2">ROUND(SUBTOTAL(109,C11:C16),2)</f>
        <v>0</v>
      </c>
      <c r="D9" s="130">
        <f t="shared" si="2"/>
        <v>0</v>
      </c>
      <c r="E9" s="130">
        <f t="shared" si="2"/>
        <v>0</v>
      </c>
      <c r="F9" s="130">
        <f t="shared" si="2"/>
        <v>0</v>
      </c>
      <c r="G9" s="130">
        <f t="shared" si="2"/>
        <v>0</v>
      </c>
      <c r="H9" s="130">
        <f t="shared" si="2"/>
        <v>0</v>
      </c>
      <c r="I9" s="130">
        <f t="shared" si="2"/>
        <v>0</v>
      </c>
      <c r="J9" s="130">
        <f t="shared" si="2"/>
        <v>0</v>
      </c>
      <c r="K9" s="130">
        <f t="shared" si="2"/>
        <v>0</v>
      </c>
    </row>
    <row r="10" spans="1:12" s="72" customFormat="1" ht="13.2" x14ac:dyDescent="0.3">
      <c r="A10" s="54">
        <v>4</v>
      </c>
      <c r="B10" s="71" t="s">
        <v>18</v>
      </c>
      <c r="C10" s="130">
        <f t="shared" ref="C10:K10" si="3">ROUND(SUBTOTAL(109,C11:C16),2)</f>
        <v>0</v>
      </c>
      <c r="D10" s="130">
        <f t="shared" si="3"/>
        <v>0</v>
      </c>
      <c r="E10" s="130">
        <f t="shared" si="3"/>
        <v>0</v>
      </c>
      <c r="F10" s="130">
        <f t="shared" si="3"/>
        <v>0</v>
      </c>
      <c r="G10" s="130">
        <f t="shared" si="3"/>
        <v>0</v>
      </c>
      <c r="H10" s="130">
        <f t="shared" si="3"/>
        <v>0</v>
      </c>
      <c r="I10" s="130">
        <f t="shared" si="3"/>
        <v>0</v>
      </c>
      <c r="J10" s="130">
        <f t="shared" si="3"/>
        <v>0</v>
      </c>
      <c r="K10" s="130">
        <f t="shared" si="3"/>
        <v>0</v>
      </c>
    </row>
    <row r="11" spans="1:12" s="10" customFormat="1" ht="13.2" hidden="1" x14ac:dyDescent="0.3">
      <c r="A11" s="12"/>
      <c r="B11" s="14"/>
      <c r="C11" s="131"/>
      <c r="D11" s="132"/>
      <c r="E11" s="131"/>
      <c r="F11" s="131"/>
      <c r="G11" s="131"/>
      <c r="H11" s="131"/>
      <c r="I11" s="131"/>
      <c r="J11" s="131"/>
      <c r="K11" s="131"/>
    </row>
    <row r="12" spans="1:12" s="67" customFormat="1" ht="13.2" x14ac:dyDescent="0.3">
      <c r="A12" s="66"/>
      <c r="B12" s="70" t="s">
        <v>17</v>
      </c>
      <c r="C12" s="88"/>
      <c r="D12" s="133"/>
      <c r="E12" s="88"/>
      <c r="F12" s="88"/>
      <c r="G12" s="88"/>
      <c r="H12" s="88"/>
      <c r="I12" s="88"/>
      <c r="J12" s="88"/>
      <c r="K12" s="88"/>
      <c r="L12" s="69"/>
    </row>
    <row r="13" spans="1:12" s="8" customFormat="1" ht="13.2" hidden="1" x14ac:dyDescent="0.3">
      <c r="A13" s="5"/>
      <c r="B13" s="38"/>
      <c r="C13" s="17"/>
      <c r="D13" s="41"/>
      <c r="E13" s="17"/>
      <c r="F13" s="17"/>
      <c r="G13" s="17"/>
      <c r="H13" s="17"/>
      <c r="I13" s="17"/>
      <c r="J13" s="17"/>
      <c r="K13" s="17"/>
      <c r="L13" s="37"/>
    </row>
    <row r="14" spans="1:12" s="10" customFormat="1" ht="13.2" hidden="1" x14ac:dyDescent="0.3">
      <c r="A14" s="12"/>
      <c r="B14" s="39"/>
      <c r="C14" s="19"/>
      <c r="D14" s="19"/>
      <c r="E14" s="19"/>
      <c r="F14" s="19"/>
      <c r="G14" s="19"/>
      <c r="H14" s="19"/>
      <c r="I14" s="19"/>
      <c r="J14" s="19"/>
      <c r="K14" s="19"/>
      <c r="L14" s="40"/>
    </row>
    <row r="15" spans="1:12" s="10" customFormat="1" ht="13.2" hidden="1" x14ac:dyDescent="0.3">
      <c r="A15" s="12"/>
      <c r="B15" s="14"/>
      <c r="C15" s="19"/>
      <c r="D15" s="20"/>
      <c r="E15" s="20"/>
      <c r="F15" s="19"/>
      <c r="G15" s="19"/>
      <c r="H15" s="19"/>
      <c r="I15" s="19"/>
      <c r="J15" s="19"/>
      <c r="K15" s="19"/>
    </row>
    <row r="16" spans="1:12" s="8" customFormat="1" ht="11.25" customHeight="1" x14ac:dyDescent="0.3"/>
    <row r="17" s="8" customFormat="1" ht="13.2" x14ac:dyDescent="0.3"/>
    <row r="18" s="8" customFormat="1" ht="13.2" x14ac:dyDescent="0.3"/>
    <row r="19" s="8" customFormat="1" ht="13.2" x14ac:dyDescent="0.3"/>
    <row r="20" s="8" customFormat="1" ht="13.2" x14ac:dyDescent="0.3"/>
    <row r="21" s="8" customFormat="1" ht="13.2" x14ac:dyDescent="0.3"/>
    <row r="22" s="8" customFormat="1" ht="13.2" x14ac:dyDescent="0.3"/>
    <row r="23" s="8" customFormat="1" ht="13.2" x14ac:dyDescent="0.3"/>
    <row r="45" hidden="1" x14ac:dyDescent="0.3"/>
    <row r="46" hidden="1" x14ac:dyDescent="0.3"/>
  </sheetData>
  <mergeCells count="7">
    <mergeCell ref="J2:K2"/>
    <mergeCell ref="A3:A5"/>
    <mergeCell ref="B3:B5"/>
    <mergeCell ref="C3:C5"/>
    <mergeCell ref="D3:K3"/>
    <mergeCell ref="D4:G4"/>
    <mergeCell ref="H4:K4"/>
  </mergeCells>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O72"/>
  <sheetViews>
    <sheetView view="pageBreakPreview" zoomScale="95" zoomScaleSheetLayoutView="95" workbookViewId="0">
      <pane xSplit="9" ySplit="7" topLeftCell="J50" activePane="bottomRight" state="frozen"/>
      <selection activeCell="L18" sqref="L18"/>
      <selection pane="topRight" activeCell="L18" sqref="L18"/>
      <selection pane="bottomLeft" activeCell="L18" sqref="L18"/>
      <selection pane="bottomRight" activeCell="B48" sqref="B48:G48"/>
    </sheetView>
  </sheetViews>
  <sheetFormatPr defaultColWidth="9.109375" defaultRowHeight="15.6" x14ac:dyDescent="0.3"/>
  <cols>
    <col min="1" max="1" width="4.6640625" style="1" customWidth="1"/>
    <col min="2" max="2" width="29.88671875" style="1" bestFit="1" customWidth="1"/>
    <col min="3" max="3" width="14" style="1" customWidth="1"/>
    <col min="4" max="4" width="13.109375" style="1" customWidth="1"/>
    <col min="5" max="5" width="14.6640625" style="1" customWidth="1"/>
    <col min="6" max="6" width="13.109375" style="1" bestFit="1" customWidth="1"/>
    <col min="7" max="9" width="12.44140625" style="1" customWidth="1"/>
    <col min="10" max="13" width="12.44140625" style="1" hidden="1" customWidth="1"/>
    <col min="14" max="15" width="8.6640625" style="36" customWidth="1"/>
    <col min="16" max="16" width="8.6640625" style="1" customWidth="1"/>
    <col min="17" max="16384" width="9.109375" style="1"/>
  </cols>
  <sheetData>
    <row r="1" spans="1:15" s="7" customFormat="1" x14ac:dyDescent="0.3">
      <c r="A1" s="7" t="s">
        <v>78</v>
      </c>
    </row>
    <row r="2" spans="1:15" x14ac:dyDescent="0.3">
      <c r="B2" s="45"/>
      <c r="C2" s="45"/>
      <c r="D2" s="45"/>
      <c r="E2" s="37"/>
      <c r="F2" s="42"/>
      <c r="G2" s="42"/>
    </row>
    <row r="3" spans="1:15" s="8" customFormat="1" ht="13.2" x14ac:dyDescent="0.3">
      <c r="B3" s="37"/>
      <c r="C3" s="37"/>
      <c r="D3" s="37"/>
      <c r="E3" s="37"/>
      <c r="F3" s="37"/>
      <c r="J3" s="32"/>
      <c r="K3" s="32"/>
      <c r="L3" s="318" t="s">
        <v>8</v>
      </c>
      <c r="M3" s="318"/>
      <c r="N3" s="33"/>
      <c r="O3" s="33"/>
    </row>
    <row r="4" spans="1:15" s="8" customFormat="1" ht="13.2" x14ac:dyDescent="0.3">
      <c r="A4" s="344" t="s">
        <v>0</v>
      </c>
      <c r="B4" s="344" t="s">
        <v>1</v>
      </c>
      <c r="C4" s="344" t="s">
        <v>10</v>
      </c>
      <c r="D4" s="344" t="s">
        <v>11</v>
      </c>
      <c r="E4" s="344" t="s">
        <v>12</v>
      </c>
      <c r="F4" s="344" t="s">
        <v>3</v>
      </c>
      <c r="G4" s="344"/>
      <c r="H4" s="344"/>
      <c r="I4" s="344"/>
      <c r="J4" s="344"/>
      <c r="K4" s="344"/>
      <c r="L4" s="344"/>
      <c r="M4" s="344"/>
      <c r="N4" s="33"/>
      <c r="O4" s="33"/>
    </row>
    <row r="5" spans="1:15" s="8" customFormat="1" ht="12.9" customHeight="1" x14ac:dyDescent="0.3">
      <c r="A5" s="344"/>
      <c r="B5" s="344"/>
      <c r="C5" s="344"/>
      <c r="D5" s="344"/>
      <c r="E5" s="344"/>
      <c r="F5" s="295" t="s">
        <v>147</v>
      </c>
      <c r="G5" s="295"/>
      <c r="H5" s="295"/>
      <c r="I5" s="295"/>
      <c r="J5" s="295" t="s">
        <v>33</v>
      </c>
      <c r="K5" s="295"/>
      <c r="L5" s="295"/>
      <c r="M5" s="295"/>
      <c r="N5" s="33"/>
      <c r="O5" s="33"/>
    </row>
    <row r="6" spans="1:15" s="8" customFormat="1" ht="13.2" x14ac:dyDescent="0.3">
      <c r="A6" s="344"/>
      <c r="B6" s="344"/>
      <c r="C6" s="344"/>
      <c r="D6" s="344"/>
      <c r="E6" s="344"/>
      <c r="F6" s="50" t="s">
        <v>2</v>
      </c>
      <c r="G6" s="5" t="s">
        <v>30</v>
      </c>
      <c r="H6" s="5" t="s">
        <v>31</v>
      </c>
      <c r="I6" s="5" t="s">
        <v>32</v>
      </c>
      <c r="J6" s="50" t="s">
        <v>2</v>
      </c>
      <c r="K6" s="5" t="s">
        <v>30</v>
      </c>
      <c r="L6" s="5" t="s">
        <v>31</v>
      </c>
      <c r="M6" s="5" t="s">
        <v>32</v>
      </c>
      <c r="N6" s="33"/>
      <c r="O6" s="33"/>
    </row>
    <row r="7" spans="1:15" s="8" customFormat="1" ht="13.2" x14ac:dyDescent="0.3">
      <c r="A7" s="4">
        <v>1</v>
      </c>
      <c r="B7" s="4">
        <v>2</v>
      </c>
      <c r="C7" s="4">
        <v>3</v>
      </c>
      <c r="D7" s="4">
        <v>4</v>
      </c>
      <c r="E7" s="4">
        <v>5</v>
      </c>
      <c r="F7" s="4">
        <v>6</v>
      </c>
      <c r="G7" s="4">
        <v>7</v>
      </c>
      <c r="H7" s="4">
        <v>8</v>
      </c>
      <c r="I7" s="4">
        <v>9</v>
      </c>
      <c r="J7" s="4">
        <v>7</v>
      </c>
      <c r="K7" s="4">
        <v>8</v>
      </c>
      <c r="L7" s="4">
        <v>9</v>
      </c>
      <c r="M7" s="4">
        <v>10</v>
      </c>
      <c r="N7" s="33"/>
      <c r="O7" s="33"/>
    </row>
    <row r="8" spans="1:15" s="24" customFormat="1" ht="39.6" x14ac:dyDescent="0.3">
      <c r="A8" s="205">
        <v>1</v>
      </c>
      <c r="B8" s="149" t="s">
        <v>146</v>
      </c>
      <c r="C8" s="150">
        <v>0</v>
      </c>
      <c r="D8" s="150">
        <v>0</v>
      </c>
      <c r="E8" s="150">
        <v>0</v>
      </c>
      <c r="F8" s="150">
        <f>E8</f>
        <v>0</v>
      </c>
      <c r="G8" s="150">
        <v>0</v>
      </c>
      <c r="H8" s="150">
        <v>0</v>
      </c>
      <c r="I8" s="150">
        <v>0</v>
      </c>
      <c r="J8" s="21">
        <f>ROUND(SUBTOTAL(109,J9:J12),2)</f>
        <v>0</v>
      </c>
      <c r="K8" s="21">
        <f>ROUND(SUBTOTAL(109,K9:K12),2)</f>
        <v>0</v>
      </c>
      <c r="L8" s="21">
        <f>ROUND(SUBTOTAL(109,L9:L12),2)</f>
        <v>0</v>
      </c>
      <c r="M8" s="21">
        <f>ROUND(SUBTOTAL(109,M9:M12),2)</f>
        <v>0</v>
      </c>
      <c r="N8" s="18"/>
      <c r="O8" s="18"/>
    </row>
    <row r="9" spans="1:15" s="24" customFormat="1" ht="26.4" x14ac:dyDescent="0.3">
      <c r="A9" s="205">
        <v>2</v>
      </c>
      <c r="B9" s="149" t="s">
        <v>117</v>
      </c>
      <c r="C9" s="150">
        <v>0</v>
      </c>
      <c r="D9" s="150">
        <v>0</v>
      </c>
      <c r="E9" s="150">
        <v>0</v>
      </c>
      <c r="F9" s="150">
        <f>E9</f>
        <v>0</v>
      </c>
      <c r="G9" s="150">
        <v>0</v>
      </c>
      <c r="H9" s="150">
        <v>0</v>
      </c>
      <c r="I9" s="150">
        <v>0</v>
      </c>
      <c r="J9" s="21">
        <f>ROUND(SUBTOTAL(109,J10:J12),2)</f>
        <v>0</v>
      </c>
      <c r="K9" s="21">
        <f>ROUND(SUBTOTAL(109,K10:K12),2)</f>
        <v>0</v>
      </c>
      <c r="L9" s="21">
        <f>ROUND(SUBTOTAL(109,L10:L12),2)</f>
        <v>0</v>
      </c>
      <c r="M9" s="21">
        <f>ROUND(SUBTOTAL(109,M10:M12),2)</f>
        <v>0</v>
      </c>
      <c r="N9" s="18"/>
      <c r="O9" s="18"/>
    </row>
    <row r="10" spans="1:15" s="8" customFormat="1" ht="26.4" x14ac:dyDescent="0.3">
      <c r="A10" s="44" t="s">
        <v>92</v>
      </c>
      <c r="B10" s="149" t="s">
        <v>79</v>
      </c>
      <c r="C10" s="150"/>
      <c r="D10" s="150"/>
      <c r="E10" s="150"/>
      <c r="F10" s="151"/>
      <c r="G10" s="150"/>
      <c r="H10" s="150"/>
      <c r="I10" s="150"/>
      <c r="J10" s="21">
        <f>ROUND(SUBTOTAL(109,J11:J12),2)</f>
        <v>0</v>
      </c>
      <c r="K10" s="21">
        <f>ROUND(SUBTOTAL(109,K11:K12),2)</f>
        <v>0</v>
      </c>
      <c r="L10" s="21">
        <f>ROUND(SUBTOTAL(109,L11:L12),2)</f>
        <v>0</v>
      </c>
      <c r="M10" s="21">
        <f>ROUND(SUBTOTAL(109,M11:M12),2)</f>
        <v>0</v>
      </c>
      <c r="N10" s="33"/>
      <c r="O10" s="33"/>
    </row>
    <row r="11" spans="1:15" s="8" customFormat="1" ht="26.4" x14ac:dyDescent="0.3">
      <c r="A11" s="44" t="s">
        <v>93</v>
      </c>
      <c r="B11" s="149" t="s">
        <v>80</v>
      </c>
      <c r="C11" s="150"/>
      <c r="D11" s="150"/>
      <c r="E11" s="150"/>
      <c r="F11" s="151"/>
      <c r="G11" s="150"/>
      <c r="H11" s="150"/>
      <c r="I11" s="150"/>
      <c r="J11" s="21">
        <f>0</f>
        <v>0</v>
      </c>
      <c r="K11" s="21">
        <f t="shared" ref="K11:K12" si="0">J11</f>
        <v>0</v>
      </c>
      <c r="L11" s="21"/>
      <c r="M11" s="21"/>
      <c r="N11" s="33"/>
      <c r="O11" s="33"/>
    </row>
    <row r="12" spans="1:15" s="8" customFormat="1" ht="39.6" x14ac:dyDescent="0.3">
      <c r="A12" s="205">
        <v>3</v>
      </c>
      <c r="B12" s="149" t="s">
        <v>118</v>
      </c>
      <c r="C12" s="150"/>
      <c r="D12" s="150"/>
      <c r="E12" s="151">
        <f>E13+E23+E27+E38</f>
        <v>40750000</v>
      </c>
      <c r="F12" s="151">
        <f>E12</f>
        <v>40750000</v>
      </c>
      <c r="G12" s="150">
        <f>F12</f>
        <v>40750000</v>
      </c>
      <c r="H12" s="150">
        <v>0</v>
      </c>
      <c r="I12" s="150">
        <v>0</v>
      </c>
      <c r="J12" s="21">
        <f>0</f>
        <v>0</v>
      </c>
      <c r="K12" s="21">
        <f t="shared" si="0"/>
        <v>0</v>
      </c>
      <c r="L12" s="21"/>
      <c r="M12" s="21"/>
      <c r="N12" s="33"/>
      <c r="O12" s="33"/>
    </row>
    <row r="13" spans="1:15" s="8" customFormat="1" ht="41.4" x14ac:dyDescent="0.3">
      <c r="A13" s="152">
        <v>3.1</v>
      </c>
      <c r="B13" s="153" t="s">
        <v>144</v>
      </c>
      <c r="C13" s="154"/>
      <c r="D13" s="154"/>
      <c r="E13" s="268">
        <f>E14+E20</f>
        <v>14900000</v>
      </c>
      <c r="F13" s="151">
        <f t="shared" ref="F13:F23" si="1">SUM(G13:I13)</f>
        <v>14900000</v>
      </c>
      <c r="G13" s="154">
        <f>E13</f>
        <v>14900000</v>
      </c>
      <c r="H13" s="154">
        <v>0</v>
      </c>
      <c r="I13" s="154">
        <v>0</v>
      </c>
      <c r="J13" s="21"/>
      <c r="K13" s="21"/>
      <c r="L13" s="21"/>
      <c r="M13" s="21"/>
      <c r="N13" s="33"/>
      <c r="O13" s="33"/>
    </row>
    <row r="14" spans="1:15" s="8" customFormat="1" ht="13.8" x14ac:dyDescent="0.3">
      <c r="A14" s="152" t="s">
        <v>94</v>
      </c>
      <c r="B14" s="153" t="s">
        <v>104</v>
      </c>
      <c r="C14" s="154"/>
      <c r="D14" s="154"/>
      <c r="E14" s="268">
        <f>SUM(E15:E19)</f>
        <v>10000000</v>
      </c>
      <c r="F14" s="151"/>
      <c r="G14" s="154"/>
      <c r="H14" s="154"/>
      <c r="I14" s="154"/>
      <c r="J14" s="21"/>
      <c r="K14" s="21"/>
      <c r="L14" s="21"/>
      <c r="M14" s="21"/>
      <c r="N14" s="33"/>
      <c r="O14" s="33"/>
    </row>
    <row r="15" spans="1:15" s="24" customFormat="1" ht="13.2" x14ac:dyDescent="0.3">
      <c r="A15" s="44"/>
      <c r="B15" s="149" t="s">
        <v>95</v>
      </c>
      <c r="C15" s="150">
        <v>1</v>
      </c>
      <c r="D15" s="150">
        <v>1500000</v>
      </c>
      <c r="E15" s="150">
        <f>D15*C15</f>
        <v>1500000</v>
      </c>
      <c r="F15" s="151"/>
      <c r="G15" s="150"/>
      <c r="H15" s="150"/>
      <c r="I15" s="150"/>
      <c r="J15" s="23" t="e">
        <f>ROUND(SUBTOTAL(109,#REF!),2)</f>
        <v>#REF!</v>
      </c>
      <c r="K15" s="23" t="e">
        <f>ROUND(SUBTOTAL(109,#REF!),2)</f>
        <v>#REF!</v>
      </c>
      <c r="L15" s="23" t="e">
        <f>ROUND(SUBTOTAL(109,#REF!),2)</f>
        <v>#REF!</v>
      </c>
      <c r="M15" s="23" t="e">
        <f>ROUND(SUBTOTAL(109,#REF!),2)</f>
        <v>#REF!</v>
      </c>
      <c r="N15" s="18"/>
      <c r="O15" s="18"/>
    </row>
    <row r="16" spans="1:15" s="24" customFormat="1" ht="13.2" x14ac:dyDescent="0.3">
      <c r="A16" s="44"/>
      <c r="B16" s="149" t="s">
        <v>96</v>
      </c>
      <c r="C16" s="150">
        <v>1</v>
      </c>
      <c r="D16" s="150">
        <v>1000000</v>
      </c>
      <c r="E16" s="150">
        <f t="shared" ref="E16:E19" si="2">D16*C16</f>
        <v>1000000</v>
      </c>
      <c r="F16" s="151"/>
      <c r="G16" s="150"/>
      <c r="H16" s="150"/>
      <c r="I16" s="150"/>
      <c r="J16" s="21">
        <f>ROUND(SUBTOTAL(109,J18:J19),2)</f>
        <v>0</v>
      </c>
      <c r="K16" s="21">
        <f>ROUND(SUBTOTAL(109,K18:K19),2)</f>
        <v>0</v>
      </c>
      <c r="L16" s="21">
        <f>ROUND(SUBTOTAL(109,L18:L19),2)</f>
        <v>0</v>
      </c>
      <c r="M16" s="21">
        <f>ROUND(SUBTOTAL(109,M18:M19),2)</f>
        <v>0</v>
      </c>
      <c r="N16" s="18"/>
      <c r="O16" s="18"/>
    </row>
    <row r="17" spans="1:15" s="24" customFormat="1" ht="13.2" x14ac:dyDescent="0.3">
      <c r="A17" s="44"/>
      <c r="B17" s="149" t="s">
        <v>150</v>
      </c>
      <c r="C17" s="150">
        <v>2</v>
      </c>
      <c r="D17" s="150">
        <v>1000000</v>
      </c>
      <c r="E17" s="150">
        <f>C17*D17</f>
        <v>2000000</v>
      </c>
      <c r="F17" s="151"/>
      <c r="G17" s="150"/>
      <c r="H17" s="150"/>
      <c r="I17" s="150"/>
      <c r="J17" s="21"/>
      <c r="K17" s="21"/>
      <c r="L17" s="21"/>
      <c r="M17" s="21"/>
      <c r="N17" s="18"/>
      <c r="O17" s="18"/>
    </row>
    <row r="18" spans="1:15" s="8" customFormat="1" ht="13.2" x14ac:dyDescent="0.3">
      <c r="A18" s="44"/>
      <c r="B18" s="149" t="s">
        <v>97</v>
      </c>
      <c r="C18" s="150">
        <v>5</v>
      </c>
      <c r="D18" s="150">
        <v>1000000</v>
      </c>
      <c r="E18" s="150">
        <f t="shared" si="2"/>
        <v>5000000</v>
      </c>
      <c r="F18" s="151"/>
      <c r="G18" s="150"/>
      <c r="H18" s="150"/>
      <c r="I18" s="150"/>
      <c r="J18" s="21">
        <f>0</f>
        <v>0</v>
      </c>
      <c r="K18" s="21">
        <f>J18</f>
        <v>0</v>
      </c>
      <c r="L18" s="21">
        <f>0</f>
        <v>0</v>
      </c>
      <c r="M18" s="21">
        <f>L18</f>
        <v>0</v>
      </c>
      <c r="N18" s="33"/>
      <c r="O18" s="33"/>
    </row>
    <row r="19" spans="1:15" s="8" customFormat="1" ht="13.2" x14ac:dyDescent="0.3">
      <c r="A19" s="44"/>
      <c r="B19" s="149" t="s">
        <v>98</v>
      </c>
      <c r="C19" s="150">
        <v>1</v>
      </c>
      <c r="D19" s="150">
        <v>500000</v>
      </c>
      <c r="E19" s="150">
        <f t="shared" si="2"/>
        <v>500000</v>
      </c>
      <c r="F19" s="151"/>
      <c r="G19" s="150"/>
      <c r="H19" s="150"/>
      <c r="I19" s="150"/>
      <c r="J19" s="21" t="e">
        <f>ROUND(SUBTOTAL(109,#REF!),2)</f>
        <v>#REF!</v>
      </c>
      <c r="K19" s="21" t="e">
        <f>ROUND(SUBTOTAL(109,#REF!),2)</f>
        <v>#REF!</v>
      </c>
      <c r="L19" s="21" t="e">
        <f>ROUND(SUBTOTAL(109,#REF!),2)</f>
        <v>#REF!</v>
      </c>
      <c r="M19" s="21" t="e">
        <f>ROUND(SUBTOTAL(109,#REF!),2)</f>
        <v>#REF!</v>
      </c>
      <c r="N19" s="33"/>
      <c r="O19" s="33"/>
    </row>
    <row r="20" spans="1:15" s="24" customFormat="1" ht="13.8" x14ac:dyDescent="0.3">
      <c r="A20" s="152" t="s">
        <v>100</v>
      </c>
      <c r="B20" s="153" t="s">
        <v>101</v>
      </c>
      <c r="C20" s="154"/>
      <c r="D20" s="154"/>
      <c r="E20" s="268">
        <f>SUM(E21:E22)</f>
        <v>4900000</v>
      </c>
      <c r="F20" s="151"/>
      <c r="G20" s="154"/>
      <c r="H20" s="154"/>
      <c r="I20" s="154"/>
      <c r="J20" s="23"/>
      <c r="K20" s="23"/>
      <c r="L20" s="23"/>
      <c r="M20" s="23"/>
      <c r="N20" s="18"/>
      <c r="O20" s="18"/>
    </row>
    <row r="21" spans="1:15" s="26" customFormat="1" ht="13.2" x14ac:dyDescent="0.3">
      <c r="A21" s="44"/>
      <c r="B21" s="149" t="s">
        <v>102</v>
      </c>
      <c r="C21" s="150">
        <v>7</v>
      </c>
      <c r="D21" s="150">
        <v>500000</v>
      </c>
      <c r="E21" s="150">
        <f t="shared" ref="E21:E26" si="3">D21*C21</f>
        <v>3500000</v>
      </c>
      <c r="F21" s="151"/>
      <c r="G21" s="150"/>
      <c r="H21" s="150"/>
      <c r="I21" s="150"/>
      <c r="J21" s="25"/>
      <c r="K21" s="25"/>
      <c r="L21" s="25"/>
      <c r="M21" s="25"/>
      <c r="N21" s="35"/>
      <c r="O21" s="35"/>
    </row>
    <row r="22" spans="1:15" s="8" customFormat="1" ht="13.2" x14ac:dyDescent="0.3">
      <c r="A22" s="44"/>
      <c r="B22" s="149" t="s">
        <v>103</v>
      </c>
      <c r="C22" s="150">
        <v>2</v>
      </c>
      <c r="D22" s="150">
        <v>700000</v>
      </c>
      <c r="E22" s="150">
        <f t="shared" si="3"/>
        <v>1400000</v>
      </c>
      <c r="F22" s="151"/>
      <c r="G22" s="150"/>
      <c r="H22" s="150"/>
      <c r="I22" s="150"/>
      <c r="J22" s="21"/>
      <c r="K22" s="21"/>
      <c r="L22" s="21"/>
      <c r="M22" s="21"/>
      <c r="N22" s="33"/>
      <c r="O22" s="33"/>
    </row>
    <row r="23" spans="1:15" s="10" customFormat="1" ht="27.6" x14ac:dyDescent="0.3">
      <c r="A23" s="152">
        <v>3.2</v>
      </c>
      <c r="B23" s="153" t="s">
        <v>145</v>
      </c>
      <c r="C23" s="154"/>
      <c r="D23" s="154"/>
      <c r="E23" s="268">
        <f>SUM(E24:E26)</f>
        <v>3500000</v>
      </c>
      <c r="F23" s="151">
        <f t="shared" si="1"/>
        <v>3500000</v>
      </c>
      <c r="G23" s="154">
        <f>E23</f>
        <v>3500000</v>
      </c>
      <c r="H23" s="154">
        <v>0</v>
      </c>
      <c r="I23" s="154">
        <v>0</v>
      </c>
      <c r="J23" s="22"/>
      <c r="K23" s="22"/>
      <c r="L23" s="22"/>
      <c r="M23" s="22"/>
      <c r="N23" s="34"/>
      <c r="O23" s="34"/>
    </row>
    <row r="24" spans="1:15" s="8" customFormat="1" ht="13.2" x14ac:dyDescent="0.3">
      <c r="A24" s="44" t="s">
        <v>94</v>
      </c>
      <c r="B24" s="149" t="s">
        <v>105</v>
      </c>
      <c r="C24" s="150">
        <v>1</v>
      </c>
      <c r="D24" s="150">
        <v>900000</v>
      </c>
      <c r="E24" s="150">
        <f t="shared" si="3"/>
        <v>900000</v>
      </c>
      <c r="F24" s="151"/>
      <c r="G24" s="150"/>
      <c r="H24" s="150"/>
      <c r="I24" s="150"/>
      <c r="J24" s="21"/>
      <c r="K24" s="21"/>
      <c r="L24" s="21"/>
      <c r="M24" s="21"/>
      <c r="N24" s="33"/>
      <c r="O24" s="33"/>
    </row>
    <row r="25" spans="1:15" s="10" customFormat="1" ht="13.2" x14ac:dyDescent="0.3">
      <c r="A25" s="44" t="s">
        <v>100</v>
      </c>
      <c r="B25" s="149" t="s">
        <v>21</v>
      </c>
      <c r="C25" s="150">
        <v>3</v>
      </c>
      <c r="D25" s="150">
        <v>700000</v>
      </c>
      <c r="E25" s="150">
        <f t="shared" si="3"/>
        <v>2100000</v>
      </c>
      <c r="F25" s="151"/>
      <c r="G25" s="150"/>
      <c r="H25" s="150"/>
      <c r="I25" s="150"/>
      <c r="J25" s="22"/>
      <c r="K25" s="22"/>
      <c r="L25" s="22"/>
      <c r="M25" s="22"/>
      <c r="N25" s="34"/>
      <c r="O25" s="34"/>
    </row>
    <row r="26" spans="1:15" s="8" customFormat="1" ht="13.2" x14ac:dyDescent="0.3">
      <c r="A26" s="44" t="s">
        <v>106</v>
      </c>
      <c r="B26" s="149" t="s">
        <v>98</v>
      </c>
      <c r="C26" s="150">
        <v>1</v>
      </c>
      <c r="D26" s="150">
        <v>500000</v>
      </c>
      <c r="E26" s="150">
        <f t="shared" si="3"/>
        <v>500000</v>
      </c>
      <c r="F26" s="151"/>
      <c r="G26" s="150"/>
      <c r="H26" s="150"/>
      <c r="I26" s="150"/>
      <c r="J26" s="21"/>
      <c r="K26" s="21"/>
      <c r="L26" s="21"/>
      <c r="M26" s="21"/>
      <c r="N26" s="33"/>
      <c r="O26" s="33"/>
    </row>
    <row r="27" spans="1:15" s="8" customFormat="1" ht="27.6" x14ac:dyDescent="0.3">
      <c r="A27" s="152">
        <v>3.3</v>
      </c>
      <c r="B27" s="153" t="s">
        <v>143</v>
      </c>
      <c r="C27" s="150"/>
      <c r="D27" s="150"/>
      <c r="E27" s="268">
        <f>E28+E35</f>
        <v>7450000</v>
      </c>
      <c r="F27" s="151">
        <f>E27</f>
        <v>7450000</v>
      </c>
      <c r="G27" s="154">
        <f>F27</f>
        <v>7450000</v>
      </c>
      <c r="H27" s="154">
        <v>0</v>
      </c>
      <c r="I27" s="154">
        <v>0</v>
      </c>
      <c r="J27" s="21"/>
      <c r="K27" s="21"/>
      <c r="L27" s="21"/>
      <c r="M27" s="21"/>
      <c r="N27" s="33"/>
      <c r="O27" s="33"/>
    </row>
    <row r="28" spans="1:15" s="8" customFormat="1" ht="13.8" x14ac:dyDescent="0.3">
      <c r="A28" s="152" t="s">
        <v>94</v>
      </c>
      <c r="B28" s="153" t="s">
        <v>104</v>
      </c>
      <c r="C28" s="150"/>
      <c r="D28" s="150"/>
      <c r="E28" s="268">
        <f>SUM(E29:E34)</f>
        <v>5000000</v>
      </c>
      <c r="F28" s="151"/>
      <c r="G28" s="150"/>
      <c r="H28" s="150"/>
      <c r="I28" s="150"/>
      <c r="J28" s="21"/>
      <c r="K28" s="21"/>
      <c r="L28" s="21"/>
      <c r="M28" s="21"/>
      <c r="N28" s="33"/>
      <c r="O28" s="33"/>
    </row>
    <row r="29" spans="1:15" s="8" customFormat="1" ht="13.2" x14ac:dyDescent="0.3">
      <c r="A29" s="44"/>
      <c r="B29" s="149" t="s">
        <v>95</v>
      </c>
      <c r="C29" s="150">
        <v>1</v>
      </c>
      <c r="D29" s="150">
        <v>750000</v>
      </c>
      <c r="E29" s="150">
        <f>D29*C29</f>
        <v>750000</v>
      </c>
      <c r="F29" s="151"/>
      <c r="G29" s="150"/>
      <c r="H29" s="150"/>
      <c r="I29" s="150"/>
      <c r="J29" s="21"/>
      <c r="K29" s="21"/>
      <c r="L29" s="21"/>
      <c r="M29" s="21"/>
      <c r="N29" s="33"/>
      <c r="O29" s="33"/>
    </row>
    <row r="30" spans="1:15" s="8" customFormat="1" ht="13.2" x14ac:dyDescent="0.3">
      <c r="A30" s="44"/>
      <c r="B30" s="149" t="s">
        <v>96</v>
      </c>
      <c r="C30" s="150">
        <v>1</v>
      </c>
      <c r="D30" s="150">
        <v>500000</v>
      </c>
      <c r="E30" s="150">
        <f>D30*1</f>
        <v>500000</v>
      </c>
      <c r="F30" s="151"/>
      <c r="G30" s="150"/>
      <c r="H30" s="150"/>
      <c r="I30" s="150"/>
      <c r="J30" s="21"/>
      <c r="K30" s="21"/>
      <c r="L30" s="21"/>
      <c r="M30" s="21"/>
      <c r="N30" s="33"/>
      <c r="O30" s="33"/>
    </row>
    <row r="31" spans="1:15" s="8" customFormat="1" ht="13.2" x14ac:dyDescent="0.3">
      <c r="A31" s="44"/>
      <c r="B31" s="149" t="s">
        <v>150</v>
      </c>
      <c r="C31" s="150">
        <v>2</v>
      </c>
      <c r="D31" s="150">
        <v>500000</v>
      </c>
      <c r="E31" s="150">
        <f>C31*D31</f>
        <v>1000000</v>
      </c>
      <c r="F31" s="151"/>
      <c r="G31" s="150"/>
      <c r="H31" s="150"/>
      <c r="I31" s="150"/>
      <c r="J31" s="21"/>
      <c r="K31" s="21"/>
      <c r="L31" s="21"/>
      <c r="M31" s="21"/>
      <c r="N31" s="33"/>
      <c r="O31" s="33"/>
    </row>
    <row r="32" spans="1:15" s="8" customFormat="1" ht="13.2" x14ac:dyDescent="0.3">
      <c r="A32" s="44"/>
      <c r="B32" s="149" t="s">
        <v>97</v>
      </c>
      <c r="C32" s="150">
        <v>5</v>
      </c>
      <c r="D32" s="150">
        <v>500000</v>
      </c>
      <c r="E32" s="150">
        <f>D32*C32</f>
        <v>2500000</v>
      </c>
      <c r="F32" s="151"/>
      <c r="G32" s="150"/>
      <c r="H32" s="150"/>
      <c r="I32" s="150"/>
      <c r="J32" s="21"/>
      <c r="K32" s="21"/>
      <c r="L32" s="21"/>
      <c r="M32" s="21"/>
      <c r="N32" s="33"/>
      <c r="O32" s="33"/>
    </row>
    <row r="33" spans="1:15" s="8" customFormat="1" ht="13.2" x14ac:dyDescent="0.3">
      <c r="A33" s="44"/>
      <c r="B33" s="149" t="s">
        <v>98</v>
      </c>
      <c r="C33" s="150">
        <v>1</v>
      </c>
      <c r="D33" s="150">
        <v>250000</v>
      </c>
      <c r="E33" s="150">
        <f>D33*C33</f>
        <v>250000</v>
      </c>
      <c r="F33" s="151"/>
      <c r="G33" s="150"/>
      <c r="H33" s="150"/>
      <c r="I33" s="150"/>
      <c r="J33" s="21"/>
      <c r="K33" s="21"/>
      <c r="L33" s="21"/>
      <c r="M33" s="21"/>
      <c r="N33" s="33"/>
      <c r="O33" s="33"/>
    </row>
    <row r="34" spans="1:15" s="8" customFormat="1" ht="13.2" x14ac:dyDescent="0.3">
      <c r="A34" s="44"/>
      <c r="B34" s="149" t="s">
        <v>99</v>
      </c>
      <c r="C34" s="150">
        <v>10</v>
      </c>
      <c r="D34" s="150"/>
      <c r="E34" s="150">
        <f>D34*C34</f>
        <v>0</v>
      </c>
      <c r="F34" s="151"/>
      <c r="G34" s="150"/>
      <c r="H34" s="150"/>
      <c r="I34" s="150"/>
      <c r="J34" s="21"/>
      <c r="K34" s="21"/>
      <c r="L34" s="21"/>
      <c r="M34" s="21"/>
      <c r="N34" s="33"/>
      <c r="O34" s="33"/>
    </row>
    <row r="35" spans="1:15" s="8" customFormat="1" ht="13.8" x14ac:dyDescent="0.3">
      <c r="A35" s="152" t="s">
        <v>100</v>
      </c>
      <c r="B35" s="153" t="s">
        <v>101</v>
      </c>
      <c r="C35" s="150"/>
      <c r="D35" s="150">
        <v>500000</v>
      </c>
      <c r="E35" s="268">
        <f>SUM(E36:E37)</f>
        <v>2450000</v>
      </c>
      <c r="F35" s="151"/>
      <c r="G35" s="150"/>
      <c r="H35" s="150"/>
      <c r="I35" s="150"/>
      <c r="J35" s="21"/>
      <c r="K35" s="21"/>
      <c r="L35" s="21"/>
      <c r="M35" s="21"/>
      <c r="N35" s="33"/>
      <c r="O35" s="33"/>
    </row>
    <row r="36" spans="1:15" s="8" customFormat="1" ht="13.2" x14ac:dyDescent="0.3">
      <c r="A36" s="44"/>
      <c r="B36" s="149" t="s">
        <v>102</v>
      </c>
      <c r="C36" s="150">
        <v>7</v>
      </c>
      <c r="D36" s="150">
        <v>250000</v>
      </c>
      <c r="E36" s="150">
        <f>C36*D36</f>
        <v>1750000</v>
      </c>
      <c r="F36" s="151"/>
      <c r="G36" s="150"/>
      <c r="H36" s="150"/>
      <c r="I36" s="150"/>
      <c r="J36" s="21"/>
      <c r="K36" s="21"/>
      <c r="L36" s="21"/>
      <c r="M36" s="21"/>
      <c r="N36" s="33"/>
      <c r="O36" s="33"/>
    </row>
    <row r="37" spans="1:15" s="8" customFormat="1" ht="13.2" x14ac:dyDescent="0.3">
      <c r="A37" s="44"/>
      <c r="B37" s="149" t="s">
        <v>103</v>
      </c>
      <c r="C37" s="150">
        <v>2</v>
      </c>
      <c r="D37" s="150">
        <v>350000</v>
      </c>
      <c r="E37" s="150">
        <f>D37*C37</f>
        <v>700000</v>
      </c>
      <c r="F37" s="151"/>
      <c r="G37" s="150"/>
      <c r="H37" s="150"/>
      <c r="I37" s="150"/>
      <c r="J37" s="21"/>
      <c r="K37" s="21"/>
      <c r="L37" s="21"/>
      <c r="M37" s="21"/>
      <c r="N37" s="33"/>
      <c r="O37" s="33"/>
    </row>
    <row r="38" spans="1:15" s="10" customFormat="1" ht="27.6" x14ac:dyDescent="0.3">
      <c r="A38" s="152">
        <v>3.4</v>
      </c>
      <c r="B38" s="153" t="s">
        <v>142</v>
      </c>
      <c r="C38" s="154"/>
      <c r="D38" s="154"/>
      <c r="E38" s="268">
        <f>E39+E45</f>
        <v>14900000</v>
      </c>
      <c r="F38" s="151">
        <f>E38</f>
        <v>14900000</v>
      </c>
      <c r="G38" s="154">
        <v>37500000</v>
      </c>
      <c r="H38" s="154">
        <v>0</v>
      </c>
      <c r="I38" s="154">
        <v>0</v>
      </c>
      <c r="J38" s="22"/>
      <c r="K38" s="22"/>
      <c r="L38" s="22"/>
      <c r="M38" s="22"/>
      <c r="N38" s="34"/>
      <c r="O38" s="34"/>
    </row>
    <row r="39" spans="1:15" s="8" customFormat="1" ht="13.8" x14ac:dyDescent="0.3">
      <c r="A39" s="152" t="s">
        <v>94</v>
      </c>
      <c r="B39" s="153" t="s">
        <v>104</v>
      </c>
      <c r="C39" s="154"/>
      <c r="D39" s="154">
        <v>1500000</v>
      </c>
      <c r="E39" s="268">
        <f>SUM(E40:E44)</f>
        <v>10000000</v>
      </c>
      <c r="F39" s="151"/>
      <c r="G39" s="154"/>
      <c r="H39" s="154"/>
      <c r="I39" s="154"/>
      <c r="J39" s="21">
        <f>ROUND(SUBTOTAL(109,J40:J69),2)</f>
        <v>56600000</v>
      </c>
      <c r="K39" s="21">
        <f>ROUND(SUBTOTAL(109,K40:K69),2)</f>
        <v>56600000</v>
      </c>
      <c r="L39" s="21">
        <f>ROUND(SUBTOTAL(109,L40:L69),2)</f>
        <v>0</v>
      </c>
      <c r="M39" s="21">
        <f>ROUND(SUBTOTAL(109,M40:M69),2)</f>
        <v>0</v>
      </c>
      <c r="N39" s="33"/>
      <c r="O39" s="33"/>
    </row>
    <row r="40" spans="1:15" s="10" customFormat="1" ht="13.2" x14ac:dyDescent="0.3">
      <c r="A40" s="44"/>
      <c r="B40" s="149" t="s">
        <v>95</v>
      </c>
      <c r="C40" s="150">
        <v>1</v>
      </c>
      <c r="D40" s="150">
        <v>1500000</v>
      </c>
      <c r="E40" s="150">
        <f t="shared" ref="E40:E44" si="4">D40*C40</f>
        <v>1500000</v>
      </c>
      <c r="F40" s="151"/>
      <c r="G40" s="150"/>
      <c r="H40" s="150"/>
      <c r="I40" s="150"/>
      <c r="J40" s="22"/>
      <c r="K40" s="22"/>
      <c r="L40" s="22"/>
      <c r="M40" s="22"/>
      <c r="N40" s="34"/>
      <c r="O40" s="34"/>
    </row>
    <row r="41" spans="1:15" s="8" customFormat="1" ht="13.2" x14ac:dyDescent="0.3">
      <c r="A41" s="44"/>
      <c r="B41" s="149" t="s">
        <v>96</v>
      </c>
      <c r="C41" s="150">
        <v>1</v>
      </c>
      <c r="D41" s="150">
        <v>1000000</v>
      </c>
      <c r="E41" s="150">
        <f t="shared" si="4"/>
        <v>1000000</v>
      </c>
      <c r="F41" s="151"/>
      <c r="G41" s="150"/>
      <c r="H41" s="150"/>
      <c r="I41" s="150"/>
      <c r="J41" s="21">
        <f>ROUND(SUBTOTAL(109,J43:J48),2)</f>
        <v>49800000</v>
      </c>
      <c r="K41" s="21">
        <f>ROUND(SUBTOTAL(109,K43:K48),2)</f>
        <v>49800000</v>
      </c>
      <c r="L41" s="21">
        <f>ROUND(SUBTOTAL(109,L43:L48),2)</f>
        <v>0</v>
      </c>
      <c r="M41" s="21">
        <f>ROUND(SUBTOTAL(109,M43:M48),2)</f>
        <v>0</v>
      </c>
      <c r="N41" s="33"/>
      <c r="O41" s="33"/>
    </row>
    <row r="42" spans="1:15" s="8" customFormat="1" ht="13.2" x14ac:dyDescent="0.3">
      <c r="A42" s="44"/>
      <c r="B42" s="149" t="s">
        <v>150</v>
      </c>
      <c r="C42" s="150">
        <v>2</v>
      </c>
      <c r="D42" s="150">
        <v>1000000</v>
      </c>
      <c r="E42" s="150">
        <f>C42*D42</f>
        <v>2000000</v>
      </c>
      <c r="F42" s="151"/>
      <c r="G42" s="150"/>
      <c r="H42" s="150"/>
      <c r="I42" s="150"/>
      <c r="J42" s="21"/>
      <c r="K42" s="21"/>
      <c r="L42" s="21"/>
      <c r="M42" s="21"/>
      <c r="N42" s="33"/>
      <c r="O42" s="33"/>
    </row>
    <row r="43" spans="1:15" s="8" customFormat="1" ht="13.2" x14ac:dyDescent="0.3">
      <c r="A43" s="44"/>
      <c r="B43" s="149" t="s">
        <v>97</v>
      </c>
      <c r="C43" s="150">
        <v>5</v>
      </c>
      <c r="D43" s="150">
        <v>1000000</v>
      </c>
      <c r="E43" s="150">
        <f t="shared" si="4"/>
        <v>5000000</v>
      </c>
      <c r="F43" s="151"/>
      <c r="G43" s="150"/>
      <c r="H43" s="150"/>
      <c r="I43" s="150"/>
      <c r="J43" s="21">
        <f>0</f>
        <v>0</v>
      </c>
      <c r="K43" s="21">
        <f t="shared" ref="K43:K48" si="5">J43</f>
        <v>0</v>
      </c>
      <c r="L43" s="21"/>
      <c r="M43" s="21"/>
      <c r="N43" s="33"/>
      <c r="O43" s="33"/>
    </row>
    <row r="44" spans="1:15" s="8" customFormat="1" ht="13.2" x14ac:dyDescent="0.3">
      <c r="A44" s="44"/>
      <c r="B44" s="149" t="s">
        <v>98</v>
      </c>
      <c r="C44" s="150">
        <v>1</v>
      </c>
      <c r="D44" s="150">
        <v>500000</v>
      </c>
      <c r="E44" s="150">
        <f t="shared" si="4"/>
        <v>500000</v>
      </c>
      <c r="F44" s="151"/>
      <c r="G44" s="150"/>
      <c r="H44" s="150"/>
      <c r="I44" s="150"/>
      <c r="J44" s="21">
        <f>0</f>
        <v>0</v>
      </c>
      <c r="K44" s="21">
        <f t="shared" si="5"/>
        <v>0</v>
      </c>
      <c r="L44" s="21"/>
      <c r="M44" s="21"/>
      <c r="N44" s="33"/>
      <c r="O44" s="33"/>
    </row>
    <row r="45" spans="1:15" s="8" customFormat="1" ht="13.8" x14ac:dyDescent="0.3">
      <c r="A45" s="152" t="s">
        <v>100</v>
      </c>
      <c r="B45" s="153" t="s">
        <v>101</v>
      </c>
      <c r="C45" s="154"/>
      <c r="D45" s="154">
        <v>500000</v>
      </c>
      <c r="E45" s="268">
        <f>SUM(E46:E47)</f>
        <v>4900000</v>
      </c>
      <c r="F45" s="151"/>
      <c r="G45" s="154"/>
      <c r="H45" s="154"/>
      <c r="I45" s="154"/>
      <c r="J45" s="21">
        <f>E45</f>
        <v>4900000</v>
      </c>
      <c r="K45" s="21">
        <f t="shared" si="5"/>
        <v>4900000</v>
      </c>
      <c r="L45" s="21"/>
      <c r="M45" s="21"/>
      <c r="N45" s="33"/>
      <c r="O45" s="33"/>
    </row>
    <row r="46" spans="1:15" s="8" customFormat="1" ht="13.2" x14ac:dyDescent="0.3">
      <c r="A46" s="44"/>
      <c r="B46" s="149" t="s">
        <v>102</v>
      </c>
      <c r="C46" s="150">
        <v>7</v>
      </c>
      <c r="D46" s="150">
        <v>500000</v>
      </c>
      <c r="E46" s="150">
        <f t="shared" ref="E46:E48" si="6">D46*C46</f>
        <v>3500000</v>
      </c>
      <c r="F46" s="151"/>
      <c r="G46" s="150"/>
      <c r="H46" s="150"/>
      <c r="I46" s="150"/>
      <c r="J46" s="21">
        <f>E46</f>
        <v>3500000</v>
      </c>
      <c r="K46" s="21">
        <f t="shared" si="5"/>
        <v>3500000</v>
      </c>
      <c r="L46" s="21"/>
      <c r="M46" s="21"/>
      <c r="N46" s="33"/>
      <c r="O46" s="33"/>
    </row>
    <row r="47" spans="1:15" s="8" customFormat="1" ht="13.2" x14ac:dyDescent="0.3">
      <c r="A47" s="44"/>
      <c r="B47" s="149" t="s">
        <v>103</v>
      </c>
      <c r="C47" s="150">
        <v>2</v>
      </c>
      <c r="D47" s="150">
        <v>700000</v>
      </c>
      <c r="E47" s="150">
        <f t="shared" si="6"/>
        <v>1400000</v>
      </c>
      <c r="F47" s="151"/>
      <c r="G47" s="150"/>
      <c r="H47" s="150"/>
      <c r="I47" s="150"/>
      <c r="J47" s="21">
        <f>E47</f>
        <v>1400000</v>
      </c>
      <c r="K47" s="21">
        <f t="shared" si="5"/>
        <v>1400000</v>
      </c>
      <c r="L47" s="21"/>
      <c r="M47" s="21"/>
      <c r="N47" s="33"/>
      <c r="O47" s="33"/>
    </row>
    <row r="48" spans="1:15" s="8" customFormat="1" ht="26.4" x14ac:dyDescent="0.3">
      <c r="A48" s="205">
        <v>4</v>
      </c>
      <c r="B48" s="155" t="s">
        <v>201</v>
      </c>
      <c r="C48" s="150">
        <v>1</v>
      </c>
      <c r="D48" s="150">
        <v>40000000</v>
      </c>
      <c r="E48" s="150">
        <f>D48*C48</f>
        <v>40000000</v>
      </c>
      <c r="F48" s="150">
        <f>E48</f>
        <v>40000000</v>
      </c>
      <c r="G48" s="150">
        <f>E48</f>
        <v>40000000</v>
      </c>
      <c r="H48" s="150">
        <v>0</v>
      </c>
      <c r="I48" s="150">
        <v>0</v>
      </c>
      <c r="J48" s="21">
        <f>E48</f>
        <v>40000000</v>
      </c>
      <c r="K48" s="21">
        <f t="shared" si="5"/>
        <v>40000000</v>
      </c>
      <c r="L48" s="21"/>
      <c r="M48" s="21"/>
      <c r="N48" s="33"/>
      <c r="O48" s="33"/>
    </row>
    <row r="49" spans="1:15" s="8" customFormat="1" ht="26.4" x14ac:dyDescent="0.3">
      <c r="A49" s="205">
        <v>5</v>
      </c>
      <c r="B49" s="155" t="s">
        <v>26</v>
      </c>
      <c r="C49" s="150">
        <v>0</v>
      </c>
      <c r="D49" s="150">
        <v>0</v>
      </c>
      <c r="E49" s="150">
        <v>0</v>
      </c>
      <c r="F49" s="150">
        <f>E49</f>
        <v>0</v>
      </c>
      <c r="G49" s="150">
        <f>F49</f>
        <v>0</v>
      </c>
      <c r="H49" s="150">
        <v>0</v>
      </c>
      <c r="I49" s="150">
        <v>0</v>
      </c>
      <c r="J49" s="21">
        <f t="shared" ref="J49:M49" si="7">ROUND(SUBTOTAL(109,J50:J67),2)</f>
        <v>6800000</v>
      </c>
      <c r="K49" s="21">
        <f t="shared" si="7"/>
        <v>6800000</v>
      </c>
      <c r="L49" s="21">
        <f t="shared" si="7"/>
        <v>0</v>
      </c>
      <c r="M49" s="21">
        <f t="shared" si="7"/>
        <v>0</v>
      </c>
      <c r="N49" s="33"/>
      <c r="O49" s="33"/>
    </row>
    <row r="50" spans="1:15" s="10" customFormat="1" ht="13.2" x14ac:dyDescent="0.3">
      <c r="A50" s="205">
        <v>6</v>
      </c>
      <c r="B50" s="155" t="s">
        <v>22</v>
      </c>
      <c r="C50" s="150"/>
      <c r="D50" s="150"/>
      <c r="E50" s="151">
        <f>E51+E58+E65+E66+E67</f>
        <v>8630000</v>
      </c>
      <c r="F50" s="151">
        <f>E50</f>
        <v>8630000</v>
      </c>
      <c r="G50" s="150">
        <f>SUM(G51:G67)</f>
        <v>8630000</v>
      </c>
      <c r="H50" s="154">
        <f>SUM(H51:H64)</f>
        <v>0</v>
      </c>
      <c r="I50" s="154">
        <v>0</v>
      </c>
      <c r="J50" s="22"/>
      <c r="K50" s="22"/>
      <c r="L50" s="22"/>
      <c r="M50" s="22"/>
      <c r="N50" s="34"/>
      <c r="O50" s="34"/>
    </row>
    <row r="51" spans="1:15" s="8" customFormat="1" ht="13.2" x14ac:dyDescent="0.3">
      <c r="A51" s="44">
        <v>6.1</v>
      </c>
      <c r="B51" s="270" t="s">
        <v>120</v>
      </c>
      <c r="C51" s="269"/>
      <c r="D51" s="269"/>
      <c r="E51" s="269">
        <f>SUM(E52:E57)</f>
        <v>2100000</v>
      </c>
      <c r="F51" s="150"/>
      <c r="G51" s="150">
        <f>E51</f>
        <v>2100000</v>
      </c>
      <c r="H51" s="154">
        <v>0</v>
      </c>
      <c r="I51" s="154">
        <v>0</v>
      </c>
      <c r="J51" s="21">
        <f>0</f>
        <v>0</v>
      </c>
      <c r="K51" s="21">
        <f t="shared" ref="K51:K65" si="8">J51</f>
        <v>0</v>
      </c>
      <c r="L51" s="21"/>
      <c r="M51" s="21"/>
      <c r="N51" s="33"/>
      <c r="O51" s="33"/>
    </row>
    <row r="52" spans="1:15" s="8" customFormat="1" ht="13.2" x14ac:dyDescent="0.3">
      <c r="A52" s="158" t="s">
        <v>92</v>
      </c>
      <c r="B52" s="159" t="s">
        <v>108</v>
      </c>
      <c r="C52" s="269">
        <v>1</v>
      </c>
      <c r="D52" s="269">
        <v>200000</v>
      </c>
      <c r="E52" s="269">
        <f>D52*C52</f>
        <v>200000</v>
      </c>
      <c r="F52" s="150"/>
      <c r="G52" s="150"/>
      <c r="H52" s="150"/>
      <c r="I52" s="150"/>
      <c r="J52" s="21">
        <f>0</f>
        <v>0</v>
      </c>
      <c r="K52" s="21">
        <f t="shared" si="8"/>
        <v>0</v>
      </c>
      <c r="L52" s="21"/>
      <c r="M52" s="21"/>
      <c r="N52" s="33"/>
      <c r="O52" s="33"/>
    </row>
    <row r="53" spans="1:15" s="8" customFormat="1" ht="13.2" x14ac:dyDescent="0.3">
      <c r="A53" s="158" t="s">
        <v>93</v>
      </c>
      <c r="B53" s="159" t="s">
        <v>109</v>
      </c>
      <c r="C53" s="269">
        <v>1</v>
      </c>
      <c r="D53" s="269">
        <v>200000</v>
      </c>
      <c r="E53" s="269">
        <f t="shared" ref="E53:E57" si="9">D53*C53</f>
        <v>200000</v>
      </c>
      <c r="F53" s="150"/>
      <c r="G53" s="150"/>
      <c r="H53" s="150"/>
      <c r="I53" s="150"/>
      <c r="J53" s="21">
        <f>0</f>
        <v>0</v>
      </c>
      <c r="K53" s="21">
        <f t="shared" si="8"/>
        <v>0</v>
      </c>
      <c r="L53" s="21"/>
      <c r="M53" s="21"/>
      <c r="N53" s="33"/>
      <c r="O53" s="33"/>
    </row>
    <row r="54" spans="1:15" s="8" customFormat="1" ht="13.2" x14ac:dyDescent="0.3">
      <c r="A54" s="158" t="s">
        <v>122</v>
      </c>
      <c r="B54" s="159" t="s">
        <v>110</v>
      </c>
      <c r="C54" s="269">
        <v>1</v>
      </c>
      <c r="D54" s="269">
        <v>500000</v>
      </c>
      <c r="E54" s="269">
        <f t="shared" si="9"/>
        <v>500000</v>
      </c>
      <c r="F54" s="150"/>
      <c r="G54" s="150"/>
      <c r="H54" s="150"/>
      <c r="I54" s="150"/>
      <c r="J54" s="21">
        <f>E54</f>
        <v>500000</v>
      </c>
      <c r="K54" s="21">
        <f t="shared" si="8"/>
        <v>500000</v>
      </c>
      <c r="L54" s="21"/>
      <c r="M54" s="21"/>
      <c r="N54" s="33"/>
      <c r="O54" s="33"/>
    </row>
    <row r="55" spans="1:15" s="8" customFormat="1" ht="13.2" x14ac:dyDescent="0.3">
      <c r="A55" s="158" t="s">
        <v>107</v>
      </c>
      <c r="B55" s="159" t="s">
        <v>111</v>
      </c>
      <c r="C55" s="269">
        <v>6</v>
      </c>
      <c r="D55" s="269">
        <v>200000</v>
      </c>
      <c r="E55" s="269">
        <f t="shared" si="9"/>
        <v>1200000</v>
      </c>
      <c r="F55" s="150"/>
      <c r="G55" s="150"/>
      <c r="H55" s="150"/>
      <c r="I55" s="150"/>
      <c r="J55" s="21">
        <f>E55</f>
        <v>1200000</v>
      </c>
      <c r="K55" s="21">
        <f t="shared" si="8"/>
        <v>1200000</v>
      </c>
      <c r="L55" s="21"/>
      <c r="M55" s="21"/>
      <c r="N55" s="33"/>
      <c r="O55" s="33"/>
    </row>
    <row r="56" spans="1:15" s="8" customFormat="1" ht="13.2" x14ac:dyDescent="0.3">
      <c r="A56" s="158" t="s">
        <v>112</v>
      </c>
      <c r="B56" s="159" t="s">
        <v>113</v>
      </c>
      <c r="C56" s="269">
        <v>0</v>
      </c>
      <c r="D56" s="269">
        <v>0</v>
      </c>
      <c r="E56" s="269">
        <f t="shared" si="9"/>
        <v>0</v>
      </c>
      <c r="F56" s="150"/>
      <c r="G56" s="150"/>
      <c r="H56" s="150"/>
      <c r="I56" s="150"/>
      <c r="J56" s="21">
        <f>E56</f>
        <v>0</v>
      </c>
      <c r="K56" s="21">
        <f t="shared" si="8"/>
        <v>0</v>
      </c>
      <c r="L56" s="21"/>
      <c r="M56" s="21"/>
      <c r="N56" s="33"/>
      <c r="O56" s="33"/>
    </row>
    <row r="57" spans="1:15" s="8" customFormat="1" ht="13.2" x14ac:dyDescent="0.3">
      <c r="A57" s="158" t="s">
        <v>114</v>
      </c>
      <c r="B57" s="159" t="s">
        <v>115</v>
      </c>
      <c r="C57" s="269">
        <v>0</v>
      </c>
      <c r="D57" s="269">
        <v>0</v>
      </c>
      <c r="E57" s="269">
        <f t="shared" si="9"/>
        <v>0</v>
      </c>
      <c r="F57" s="150"/>
      <c r="G57" s="150"/>
      <c r="H57" s="150"/>
      <c r="I57" s="150"/>
      <c r="J57" s="21">
        <f>E57</f>
        <v>0</v>
      </c>
      <c r="K57" s="21">
        <f t="shared" si="8"/>
        <v>0</v>
      </c>
      <c r="L57" s="21"/>
      <c r="M57" s="21"/>
      <c r="N57" s="33"/>
      <c r="O57" s="33"/>
    </row>
    <row r="58" spans="1:15" s="8" customFormat="1" ht="13.2" x14ac:dyDescent="0.3">
      <c r="A58" s="44">
        <v>6.2</v>
      </c>
      <c r="B58" s="270" t="s">
        <v>121</v>
      </c>
      <c r="C58" s="269"/>
      <c r="D58" s="269"/>
      <c r="E58" s="269">
        <f>SUM(E59:E64)</f>
        <v>2100000</v>
      </c>
      <c r="F58" s="150"/>
      <c r="G58" s="150">
        <f>E58</f>
        <v>2100000</v>
      </c>
      <c r="H58" s="154">
        <v>0</v>
      </c>
      <c r="I58" s="154">
        <v>0</v>
      </c>
      <c r="J58" s="21">
        <f>E58</f>
        <v>2100000</v>
      </c>
      <c r="K58" s="21">
        <f t="shared" si="8"/>
        <v>2100000</v>
      </c>
      <c r="L58" s="21"/>
      <c r="M58" s="21"/>
      <c r="N58" s="33"/>
      <c r="O58" s="33"/>
    </row>
    <row r="59" spans="1:15" s="8" customFormat="1" ht="13.2" x14ac:dyDescent="0.3">
      <c r="A59" s="158" t="s">
        <v>92</v>
      </c>
      <c r="B59" s="159" t="s">
        <v>108</v>
      </c>
      <c r="C59" s="269">
        <v>1</v>
      </c>
      <c r="D59" s="269">
        <v>200000</v>
      </c>
      <c r="E59" s="269">
        <f>D59*C59</f>
        <v>200000</v>
      </c>
      <c r="F59" s="150"/>
      <c r="G59" s="150"/>
      <c r="H59" s="150"/>
      <c r="I59" s="150"/>
      <c r="J59" s="21"/>
      <c r="K59" s="21"/>
      <c r="L59" s="21"/>
      <c r="M59" s="21"/>
      <c r="N59" s="33"/>
      <c r="O59" s="33"/>
    </row>
    <row r="60" spans="1:15" s="8" customFormat="1" ht="13.2" x14ac:dyDescent="0.3">
      <c r="A60" s="158" t="s">
        <v>93</v>
      </c>
      <c r="B60" s="159" t="s">
        <v>109</v>
      </c>
      <c r="C60" s="269">
        <v>1</v>
      </c>
      <c r="D60" s="269">
        <v>200000</v>
      </c>
      <c r="E60" s="269">
        <f t="shared" ref="E60:E66" si="10">D60*C60</f>
        <v>200000</v>
      </c>
      <c r="F60" s="150"/>
      <c r="G60" s="150"/>
      <c r="H60" s="150"/>
      <c r="I60" s="150"/>
      <c r="J60" s="21"/>
      <c r="K60" s="21"/>
      <c r="L60" s="21"/>
      <c r="M60" s="21"/>
      <c r="N60" s="33"/>
      <c r="O60" s="33"/>
    </row>
    <row r="61" spans="1:15" s="8" customFormat="1" ht="13.2" x14ac:dyDescent="0.3">
      <c r="A61" s="158" t="s">
        <v>122</v>
      </c>
      <c r="B61" s="159" t="s">
        <v>110</v>
      </c>
      <c r="C61" s="269">
        <v>1</v>
      </c>
      <c r="D61" s="269">
        <v>500000</v>
      </c>
      <c r="E61" s="269">
        <f t="shared" si="10"/>
        <v>500000</v>
      </c>
      <c r="F61" s="150"/>
      <c r="G61" s="150"/>
      <c r="H61" s="150"/>
      <c r="I61" s="150"/>
      <c r="J61" s="21"/>
      <c r="K61" s="21"/>
      <c r="L61" s="21"/>
      <c r="M61" s="21"/>
      <c r="N61" s="33"/>
      <c r="O61" s="33"/>
    </row>
    <row r="62" spans="1:15" s="8" customFormat="1" ht="13.2" x14ac:dyDescent="0.3">
      <c r="A62" s="158" t="s">
        <v>107</v>
      </c>
      <c r="B62" s="159" t="s">
        <v>111</v>
      </c>
      <c r="C62" s="269">
        <v>6</v>
      </c>
      <c r="D62" s="269">
        <v>200000</v>
      </c>
      <c r="E62" s="269">
        <f t="shared" si="10"/>
        <v>1200000</v>
      </c>
      <c r="F62" s="150"/>
      <c r="G62" s="150"/>
      <c r="H62" s="150"/>
      <c r="I62" s="150"/>
      <c r="J62" s="21"/>
      <c r="K62" s="21"/>
      <c r="L62" s="21"/>
      <c r="M62" s="21"/>
      <c r="N62" s="33"/>
      <c r="O62" s="33"/>
    </row>
    <row r="63" spans="1:15" s="8" customFormat="1" ht="13.2" x14ac:dyDescent="0.3">
      <c r="A63" s="158" t="s">
        <v>112</v>
      </c>
      <c r="B63" s="159" t="s">
        <v>113</v>
      </c>
      <c r="C63" s="269">
        <v>0</v>
      </c>
      <c r="D63" s="269">
        <v>0</v>
      </c>
      <c r="E63" s="269">
        <f t="shared" si="10"/>
        <v>0</v>
      </c>
      <c r="F63" s="150"/>
      <c r="G63" s="150"/>
      <c r="H63" s="150"/>
      <c r="I63" s="150"/>
      <c r="J63" s="21"/>
      <c r="K63" s="21"/>
      <c r="L63" s="21"/>
      <c r="M63" s="21"/>
      <c r="N63" s="33"/>
      <c r="O63" s="33"/>
    </row>
    <row r="64" spans="1:15" s="8" customFormat="1" ht="13.5" customHeight="1" x14ac:dyDescent="0.3">
      <c r="A64" s="158" t="s">
        <v>114</v>
      </c>
      <c r="B64" s="159" t="s">
        <v>115</v>
      </c>
      <c r="C64" s="269">
        <v>0</v>
      </c>
      <c r="D64" s="269">
        <v>0</v>
      </c>
      <c r="E64" s="269">
        <f t="shared" si="10"/>
        <v>0</v>
      </c>
      <c r="F64" s="150"/>
      <c r="G64" s="150"/>
      <c r="H64" s="150"/>
      <c r="I64" s="150"/>
      <c r="J64" s="21"/>
      <c r="K64" s="21"/>
      <c r="L64" s="21"/>
      <c r="M64" s="21"/>
      <c r="N64" s="33"/>
      <c r="O64" s="33"/>
    </row>
    <row r="65" spans="1:15" s="8" customFormat="1" ht="13.2" x14ac:dyDescent="0.3">
      <c r="A65" s="44">
        <v>6.3</v>
      </c>
      <c r="B65" s="156" t="s">
        <v>151</v>
      </c>
      <c r="C65" s="269">
        <v>1</v>
      </c>
      <c r="D65" s="269">
        <v>3000000</v>
      </c>
      <c r="E65" s="269">
        <f t="shared" si="10"/>
        <v>3000000</v>
      </c>
      <c r="F65" s="150"/>
      <c r="G65" s="150">
        <f>E65</f>
        <v>3000000</v>
      </c>
      <c r="H65" s="154">
        <v>0</v>
      </c>
      <c r="I65" s="154">
        <v>0</v>
      </c>
      <c r="J65" s="21">
        <f>E65</f>
        <v>3000000</v>
      </c>
      <c r="K65" s="21">
        <f t="shared" si="8"/>
        <v>3000000</v>
      </c>
      <c r="L65" s="21"/>
      <c r="M65" s="21"/>
      <c r="N65" s="33"/>
      <c r="O65" s="33"/>
    </row>
    <row r="66" spans="1:15" s="8" customFormat="1" ht="13.2" x14ac:dyDescent="0.3">
      <c r="A66" s="44">
        <v>6.4</v>
      </c>
      <c r="B66" s="156" t="s">
        <v>152</v>
      </c>
      <c r="C66" s="269">
        <v>1</v>
      </c>
      <c r="D66" s="269">
        <v>1430000</v>
      </c>
      <c r="E66" s="269">
        <f t="shared" si="10"/>
        <v>1430000</v>
      </c>
      <c r="F66" s="150"/>
      <c r="G66" s="150">
        <f>E66</f>
        <v>1430000</v>
      </c>
      <c r="H66" s="154"/>
      <c r="I66" s="154"/>
      <c r="J66" s="21"/>
      <c r="K66" s="21"/>
      <c r="L66" s="21"/>
      <c r="M66" s="21"/>
      <c r="N66" s="33"/>
      <c r="O66" s="33"/>
    </row>
    <row r="67" spans="1:15" s="10" customFormat="1" ht="26.4" x14ac:dyDescent="0.3">
      <c r="A67" s="44">
        <v>6.5</v>
      </c>
      <c r="B67" s="149" t="s">
        <v>116</v>
      </c>
      <c r="C67" s="150">
        <v>0</v>
      </c>
      <c r="D67" s="150">
        <v>0</v>
      </c>
      <c r="E67" s="150">
        <v>0</v>
      </c>
      <c r="F67" s="150">
        <v>0</v>
      </c>
      <c r="G67" s="150">
        <v>0</v>
      </c>
      <c r="H67" s="154">
        <v>0</v>
      </c>
      <c r="I67" s="154">
        <v>0</v>
      </c>
      <c r="J67" s="22"/>
      <c r="K67" s="22"/>
      <c r="L67" s="22"/>
      <c r="M67" s="22"/>
      <c r="N67" s="34"/>
      <c r="O67" s="34"/>
    </row>
    <row r="68" spans="1:15" s="8" customFormat="1" ht="13.2" x14ac:dyDescent="0.3">
      <c r="A68" s="44"/>
      <c r="B68" s="149" t="s">
        <v>5</v>
      </c>
      <c r="C68" s="150">
        <v>0</v>
      </c>
      <c r="D68" s="150">
        <v>0</v>
      </c>
      <c r="E68" s="150">
        <v>0</v>
      </c>
      <c r="F68" s="150">
        <v>0</v>
      </c>
      <c r="G68" s="150">
        <v>0</v>
      </c>
      <c r="H68" s="154">
        <v>0</v>
      </c>
      <c r="I68" s="154">
        <v>0</v>
      </c>
      <c r="J68" s="21">
        <f>ROUND(SUBTOTAL(109,J69:J69),2)</f>
        <v>0</v>
      </c>
      <c r="K68" s="21">
        <f>ROUND(SUBTOTAL(109,K69:K69),2)</f>
        <v>0</v>
      </c>
      <c r="L68" s="21">
        <f>ROUND(SUBTOTAL(109,L69:L69),2)</f>
        <v>0</v>
      </c>
      <c r="M68" s="21">
        <f>ROUND(SUBTOTAL(109,M69:M69),2)</f>
        <v>0</v>
      </c>
      <c r="N68" s="33"/>
      <c r="O68" s="33"/>
    </row>
    <row r="69" spans="1:15" s="10" customFormat="1" ht="13.2" x14ac:dyDescent="0.3">
      <c r="A69" s="345" t="s">
        <v>13</v>
      </c>
      <c r="B69" s="345"/>
      <c r="C69" s="345"/>
      <c r="D69" s="345"/>
      <c r="E69" s="151">
        <f>E8+E9+E12+E48+E49+E50</f>
        <v>89380000</v>
      </c>
      <c r="F69" s="151">
        <f>F8+F9+F12+F48+F49+F50</f>
        <v>89380000</v>
      </c>
      <c r="G69" s="150">
        <f>F69</f>
        <v>89380000</v>
      </c>
      <c r="H69" s="150">
        <f>H13+H23+H38+H48+H50</f>
        <v>0</v>
      </c>
      <c r="I69" s="150">
        <f>I8+I9+I12+I48+I49+I50</f>
        <v>0</v>
      </c>
      <c r="J69" s="22"/>
      <c r="K69" s="22"/>
      <c r="L69" s="22"/>
      <c r="M69" s="22"/>
      <c r="N69" s="34"/>
      <c r="O69" s="34"/>
    </row>
    <row r="70" spans="1:15" ht="15.75" customHeight="1" x14ac:dyDescent="0.3">
      <c r="A70" s="343" t="s">
        <v>91</v>
      </c>
      <c r="B70" s="343"/>
      <c r="C70" s="343"/>
      <c r="D70" s="343"/>
      <c r="E70" s="343"/>
      <c r="F70" s="343"/>
      <c r="G70" s="343"/>
      <c r="H70" s="343"/>
      <c r="I70" s="343"/>
      <c r="J70" s="343"/>
      <c r="K70" s="343"/>
      <c r="L70" s="343"/>
      <c r="M70" s="343"/>
      <c r="N70" s="47"/>
      <c r="O70" s="47"/>
    </row>
    <row r="71" spans="1:15" x14ac:dyDescent="0.3">
      <c r="A71" s="343"/>
      <c r="B71" s="343"/>
      <c r="C71" s="343"/>
      <c r="D71" s="343"/>
      <c r="E71" s="343"/>
      <c r="F71" s="343"/>
      <c r="G71" s="343"/>
      <c r="H71" s="343"/>
      <c r="I71" s="343"/>
      <c r="J71" s="343"/>
      <c r="K71" s="343"/>
      <c r="L71" s="343"/>
      <c r="M71" s="343"/>
      <c r="N71" s="47"/>
      <c r="O71" s="47"/>
    </row>
    <row r="72" spans="1:15" x14ac:dyDescent="0.3">
      <c r="A72" s="343"/>
      <c r="B72" s="343"/>
      <c r="C72" s="343"/>
      <c r="D72" s="343"/>
      <c r="E72" s="343"/>
      <c r="F72" s="343"/>
      <c r="G72" s="343"/>
      <c r="H72" s="343"/>
      <c r="I72" s="343"/>
      <c r="J72" s="343"/>
      <c r="K72" s="343"/>
      <c r="L72" s="343"/>
      <c r="M72" s="343"/>
    </row>
  </sheetData>
  <mergeCells count="11">
    <mergeCell ref="L3:M3"/>
    <mergeCell ref="F5:I5"/>
    <mergeCell ref="J5:M5"/>
    <mergeCell ref="A70:M72"/>
    <mergeCell ref="A4:A6"/>
    <mergeCell ref="B4:B6"/>
    <mergeCell ref="E4:E6"/>
    <mergeCell ref="F4:M4"/>
    <mergeCell ref="C4:C6"/>
    <mergeCell ref="D4:D6"/>
    <mergeCell ref="A69:D69"/>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10"/>
  <sheetViews>
    <sheetView workbookViewId="0">
      <selection activeCell="B8" sqref="B8"/>
    </sheetView>
  </sheetViews>
  <sheetFormatPr defaultRowHeight="14.4" x14ac:dyDescent="0.3"/>
  <cols>
    <col min="2" max="2" width="30.88671875" customWidth="1"/>
    <col min="3" max="3" width="12.44140625" customWidth="1"/>
    <col min="4" max="4" width="16.88671875" customWidth="1"/>
    <col min="5" max="5" width="20.88671875" customWidth="1"/>
    <col min="6" max="6" width="18.5546875" customWidth="1"/>
    <col min="7" max="7" width="21.33203125" customWidth="1"/>
  </cols>
  <sheetData>
    <row r="3" spans="1:7" ht="15.6" x14ac:dyDescent="0.3">
      <c r="A3" s="288" t="s">
        <v>173</v>
      </c>
      <c r="B3" s="288"/>
      <c r="C3" s="288"/>
      <c r="D3" s="288"/>
      <c r="E3" s="288"/>
      <c r="F3" s="288"/>
      <c r="G3" s="288"/>
    </row>
    <row r="4" spans="1:7" ht="15.6" x14ac:dyDescent="0.3">
      <c r="A4" s="1"/>
      <c r="B4" s="1"/>
      <c r="C4" s="1"/>
      <c r="D4" s="260"/>
      <c r="E4" s="260"/>
      <c r="F4" s="1"/>
      <c r="G4" s="1"/>
    </row>
    <row r="5" spans="1:7" x14ac:dyDescent="0.3">
      <c r="A5" s="287" t="s">
        <v>0</v>
      </c>
      <c r="B5" s="287" t="s">
        <v>163</v>
      </c>
      <c r="C5" s="287" t="s">
        <v>164</v>
      </c>
      <c r="D5" s="346" t="s">
        <v>165</v>
      </c>
      <c r="E5" s="346" t="s">
        <v>166</v>
      </c>
      <c r="F5" s="310" t="s">
        <v>167</v>
      </c>
      <c r="G5" s="348" t="s">
        <v>172</v>
      </c>
    </row>
    <row r="6" spans="1:7" ht="45.75" customHeight="1" x14ac:dyDescent="0.3">
      <c r="A6" s="287"/>
      <c r="B6" s="287"/>
      <c r="C6" s="287"/>
      <c r="D6" s="347"/>
      <c r="E6" s="347"/>
      <c r="F6" s="311"/>
      <c r="G6" s="311"/>
    </row>
    <row r="7" spans="1:7" ht="30.75" customHeight="1" x14ac:dyDescent="0.3">
      <c r="A7" s="261">
        <v>1</v>
      </c>
      <c r="B7" s="262" t="s">
        <v>168</v>
      </c>
      <c r="C7" s="263" t="s">
        <v>169</v>
      </c>
      <c r="D7" s="264">
        <v>2.21</v>
      </c>
      <c r="E7" s="264">
        <v>27542445</v>
      </c>
      <c r="F7" s="263">
        <v>22</v>
      </c>
      <c r="G7" s="136">
        <f>(E7*D7)/F7</f>
        <v>2766763.793181818</v>
      </c>
    </row>
    <row r="8" spans="1:7" ht="35.25" customHeight="1" x14ac:dyDescent="0.3">
      <c r="A8" s="261">
        <v>2</v>
      </c>
      <c r="B8" s="262" t="s">
        <v>170</v>
      </c>
      <c r="C8" s="263" t="s">
        <v>169</v>
      </c>
      <c r="D8" s="264">
        <v>1.39</v>
      </c>
      <c r="E8" s="264">
        <v>27542445</v>
      </c>
      <c r="F8" s="263">
        <v>22</v>
      </c>
      <c r="G8" s="136">
        <f t="shared" ref="G8:G10" si="0">(E8*D8)/F8</f>
        <v>1740181.7522727272</v>
      </c>
    </row>
    <row r="9" spans="1:7" ht="31.5" customHeight="1" x14ac:dyDescent="0.3">
      <c r="A9" s="261">
        <v>3</v>
      </c>
      <c r="B9" s="140" t="s">
        <v>171</v>
      </c>
      <c r="C9" s="263" t="s">
        <v>169</v>
      </c>
      <c r="D9" s="264">
        <v>0.7</v>
      </c>
      <c r="E9" s="264">
        <v>27542445</v>
      </c>
      <c r="F9" s="263">
        <v>22</v>
      </c>
      <c r="G9" s="136">
        <f t="shared" si="0"/>
        <v>876350.52272727271</v>
      </c>
    </row>
    <row r="10" spans="1:7" ht="36" customHeight="1" x14ac:dyDescent="0.3">
      <c r="A10" s="261">
        <v>4</v>
      </c>
      <c r="B10" s="140" t="s">
        <v>20</v>
      </c>
      <c r="C10" s="263" t="s">
        <v>169</v>
      </c>
      <c r="D10" s="264">
        <v>0.44</v>
      </c>
      <c r="E10" s="264">
        <v>27542445</v>
      </c>
      <c r="F10" s="263">
        <v>22</v>
      </c>
      <c r="G10" s="136">
        <f t="shared" si="0"/>
        <v>550848.9</v>
      </c>
    </row>
  </sheetData>
  <mergeCells count="8">
    <mergeCell ref="A3:G3"/>
    <mergeCell ref="A5:A6"/>
    <mergeCell ref="B5:B6"/>
    <mergeCell ref="C5:C6"/>
    <mergeCell ref="D5:D6"/>
    <mergeCell ref="E5:E6"/>
    <mergeCell ref="F5:F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Bảng 1_TH KPDA</vt:lpstr>
      <vt:lpstr>Bảng 2_TH LDTT</vt:lpstr>
      <vt:lpstr>Bảng 3_Chi tiet LDTT</vt:lpstr>
      <vt:lpstr>Bảng 4_Thue chuyen gia</vt:lpstr>
      <vt:lpstr>Bảng 5_Nguyen lieu, nang luong</vt:lpstr>
      <vt:lpstr>Bảng 6_Thiet bi, may moc</vt:lpstr>
      <vt:lpstr>Bảng 7_Xay dung, sua chua</vt:lpstr>
      <vt:lpstr>Bảng 8_Chi khac</vt:lpstr>
      <vt:lpstr>Bảng đơn giá nhân công</vt:lpstr>
      <vt:lpstr>'Bảng 1_TH KPDA'!Print_Area</vt:lpstr>
      <vt:lpstr>'Bảng 2_TH LDTT'!Print_Area</vt:lpstr>
      <vt:lpstr>'Bảng 3_Chi tiet LDTT'!Print_Area</vt:lpstr>
      <vt:lpstr>'Bảng 4_Thue chuyen gia'!Print_Area</vt:lpstr>
      <vt:lpstr>'Bảng 5_Nguyen lieu, nang luong'!Print_Area</vt:lpstr>
      <vt:lpstr>'Bảng 6_Thiet bi, may moc'!Print_Area</vt:lpstr>
      <vt:lpstr>'Bảng 7_Xay dung, sua chua'!Print_Area</vt:lpstr>
      <vt:lpstr>'Bảng 8_Chi khac'!Print_Area</vt:lpstr>
      <vt:lpstr>'Bảng 1_TH KPDA'!Print_Titles</vt:lpstr>
      <vt:lpstr>'Bảng 2_TH LDTT'!Print_Titles</vt:lpstr>
      <vt:lpstr>'Bảng 3_Chi tiet LDTT'!Print_Titles</vt:lpstr>
      <vt:lpstr>'Bảng 4_Thue chuyen gia'!Print_Titles</vt:lpstr>
      <vt:lpstr>'Bảng 5_Nguyen lieu, nang luong'!Print_Titles</vt:lpstr>
      <vt:lpstr>'Bảng 6_Thiet bi, may moc'!Print_Titles</vt:lpstr>
      <vt:lpstr>'Bảng 7_Xay dung, sua chua'!Print_Titles</vt:lpstr>
      <vt:lpstr>'Bảng 8_Chi khac'!Print_Titles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Hồ Thị Thúy Hà</cp:lastModifiedBy>
  <cp:lastPrinted>2020-08-14T09:35:37Z</cp:lastPrinted>
  <dcterms:created xsi:type="dcterms:W3CDTF">2017-06-05T03:05:27Z</dcterms:created>
  <dcterms:modified xsi:type="dcterms:W3CDTF">2023-11-24T02:47:15Z</dcterms:modified>
</cp:coreProperties>
</file>