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gard001\VM2018\data\"/>
    </mc:Choice>
  </mc:AlternateContent>
  <bookViews>
    <workbookView xWindow="0" yWindow="465" windowWidth="16125" windowHeight="16380"/>
  </bookViews>
  <sheets>
    <sheet name="Sheet1" sheetId="1" r:id="rId1"/>
    <sheet name="Sheet3" sheetId="3" r:id="rId2"/>
    <sheet name="Sheet2" sheetId="2" r:id="rId3"/>
  </sheets>
  <calcPr calcId="171027"/>
</workbook>
</file>

<file path=xl/calcChain.xml><?xml version="1.0" encoding="utf-8"?>
<calcChain xmlns="http://schemas.openxmlformats.org/spreadsheetml/2006/main">
  <c r="R1" i="1" l="1"/>
  <c r="AS1" i="1" l="1"/>
  <c r="AR1" i="1"/>
  <c r="AN1" i="1"/>
  <c r="AM1" i="1"/>
  <c r="AI1" i="1"/>
  <c r="AH1" i="1"/>
  <c r="AD1" i="1"/>
  <c r="AC1" i="1"/>
  <c r="Y1" i="1"/>
  <c r="X1" i="1"/>
  <c r="T1" i="1"/>
  <c r="S1" i="1"/>
  <c r="O1" i="1"/>
  <c r="N1" i="1"/>
  <c r="AP49" i="1" l="1"/>
  <c r="AP48" i="1"/>
  <c r="AP47" i="1"/>
  <c r="AP46" i="1"/>
  <c r="AP45" i="1"/>
  <c r="AP44" i="1"/>
  <c r="AP43" i="1"/>
  <c r="AP42" i="1"/>
  <c r="AP41" i="1"/>
  <c r="AP40" i="1"/>
  <c r="AP39" i="1"/>
  <c r="AP38" i="1"/>
  <c r="AP37" i="1"/>
  <c r="AP36" i="1"/>
  <c r="AP35" i="1"/>
  <c r="AP34" i="1"/>
  <c r="AP33" i="1"/>
  <c r="AP32" i="1"/>
  <c r="AP31" i="1"/>
  <c r="AP30" i="1"/>
  <c r="AP29" i="1"/>
  <c r="AP28" i="1"/>
  <c r="AP27" i="1"/>
  <c r="AP26" i="1"/>
  <c r="AP25" i="1"/>
  <c r="AP24" i="1"/>
  <c r="AP23" i="1"/>
  <c r="AP22" i="1"/>
  <c r="AP21" i="1"/>
  <c r="AP20" i="1"/>
  <c r="AP19" i="1"/>
  <c r="AP18" i="1"/>
  <c r="AP17" i="1"/>
  <c r="AP16" i="1"/>
  <c r="AP15" i="1"/>
  <c r="AP14" i="1"/>
  <c r="AP13" i="1"/>
  <c r="AP12" i="1"/>
  <c r="AP11" i="1"/>
  <c r="AP10" i="1"/>
  <c r="AP9" i="1"/>
  <c r="AP8" i="1"/>
  <c r="AP7" i="1"/>
  <c r="AP6" i="1"/>
  <c r="AP5" i="1"/>
  <c r="AP4" i="1"/>
  <c r="AP3" i="1"/>
  <c r="AP2" i="1"/>
  <c r="AQ1" i="1"/>
  <c r="AP1" i="1"/>
  <c r="AP67" i="1" l="1"/>
  <c r="AP66" i="1"/>
  <c r="AK49" i="1"/>
  <c r="AF49" i="1"/>
  <c r="AK48" i="1"/>
  <c r="AF48" i="1"/>
  <c r="AK47" i="1"/>
  <c r="AF47" i="1"/>
  <c r="AK46" i="1"/>
  <c r="AF46" i="1"/>
  <c r="AK45" i="1"/>
  <c r="AF45" i="1"/>
  <c r="AK44" i="1"/>
  <c r="AF44" i="1"/>
  <c r="AK43" i="1"/>
  <c r="AF43" i="1"/>
  <c r="AK42" i="1"/>
  <c r="AF42" i="1"/>
  <c r="AK41" i="1"/>
  <c r="AF41" i="1"/>
  <c r="AK40" i="1"/>
  <c r="AF40" i="1"/>
  <c r="AK39" i="1"/>
  <c r="AF39" i="1"/>
  <c r="AK38" i="1"/>
  <c r="AF38" i="1"/>
  <c r="AK37" i="1"/>
  <c r="AF37" i="1"/>
  <c r="AK36" i="1"/>
  <c r="AF36" i="1"/>
  <c r="AK35" i="1"/>
  <c r="AF35" i="1"/>
  <c r="AK34" i="1"/>
  <c r="AF34" i="1"/>
  <c r="AK33" i="1"/>
  <c r="AF33" i="1"/>
  <c r="AK32" i="1"/>
  <c r="AF32" i="1"/>
  <c r="AK31" i="1"/>
  <c r="AF31" i="1"/>
  <c r="AK30" i="1"/>
  <c r="AF30" i="1"/>
  <c r="AK29" i="1"/>
  <c r="AF29" i="1"/>
  <c r="AK28" i="1"/>
  <c r="AF28" i="1"/>
  <c r="AK27" i="1"/>
  <c r="AF27" i="1"/>
  <c r="AK26" i="1"/>
  <c r="AF26" i="1"/>
  <c r="AK25" i="1"/>
  <c r="AF25" i="1"/>
  <c r="AK24" i="1"/>
  <c r="AF24" i="1"/>
  <c r="AK23" i="1"/>
  <c r="AF23" i="1"/>
  <c r="AK22" i="1"/>
  <c r="AF22" i="1"/>
  <c r="AK21" i="1"/>
  <c r="AF21" i="1"/>
  <c r="AK20" i="1"/>
  <c r="AF20" i="1"/>
  <c r="AK19" i="1"/>
  <c r="AF19" i="1"/>
  <c r="AK18" i="1"/>
  <c r="AF18" i="1"/>
  <c r="AK17" i="1"/>
  <c r="AF17" i="1"/>
  <c r="AK16" i="1"/>
  <c r="AF16" i="1"/>
  <c r="AK15" i="1"/>
  <c r="AF15" i="1"/>
  <c r="AK14" i="1"/>
  <c r="AF14" i="1"/>
  <c r="AK13" i="1"/>
  <c r="AF13" i="1"/>
  <c r="AK12" i="1"/>
  <c r="AF12" i="1"/>
  <c r="AK11" i="1"/>
  <c r="AF11" i="1"/>
  <c r="AK10" i="1"/>
  <c r="AF10" i="1"/>
  <c r="AK9" i="1"/>
  <c r="AF9" i="1"/>
  <c r="AK8" i="1"/>
  <c r="AF8" i="1"/>
  <c r="AK7" i="1"/>
  <c r="AF7" i="1"/>
  <c r="AK6" i="1"/>
  <c r="AF6" i="1"/>
  <c r="AK5" i="1"/>
  <c r="AF5" i="1"/>
  <c r="AK4" i="1"/>
  <c r="AF4" i="1"/>
  <c r="AK3" i="1"/>
  <c r="AF3" i="1"/>
  <c r="AK2" i="1"/>
  <c r="AF2" i="1"/>
  <c r="AL1" i="1"/>
  <c r="AK1" i="1"/>
  <c r="AG1" i="1"/>
  <c r="AF1" i="1"/>
  <c r="AA49" i="1"/>
  <c r="V49" i="1"/>
  <c r="AA48" i="1"/>
  <c r="V48" i="1"/>
  <c r="AA47" i="1"/>
  <c r="V47" i="1"/>
  <c r="AA46" i="1"/>
  <c r="V46" i="1"/>
  <c r="AA45" i="1"/>
  <c r="V45" i="1"/>
  <c r="AA44" i="1"/>
  <c r="V44" i="1"/>
  <c r="AA43" i="1"/>
  <c r="V43" i="1"/>
  <c r="AA42" i="1"/>
  <c r="V42" i="1"/>
  <c r="AA41" i="1"/>
  <c r="V41" i="1"/>
  <c r="AA40" i="1"/>
  <c r="V40" i="1"/>
  <c r="AA39" i="1"/>
  <c r="V39" i="1"/>
  <c r="AA38" i="1"/>
  <c r="V38" i="1"/>
  <c r="AA37" i="1"/>
  <c r="V37" i="1"/>
  <c r="AA36" i="1"/>
  <c r="V36" i="1"/>
  <c r="AA35" i="1"/>
  <c r="V35" i="1"/>
  <c r="AA34" i="1"/>
  <c r="V34" i="1"/>
  <c r="AA33" i="1"/>
  <c r="V33" i="1"/>
  <c r="AA32" i="1"/>
  <c r="V32" i="1"/>
  <c r="AA31" i="1"/>
  <c r="V31" i="1"/>
  <c r="AA30" i="1"/>
  <c r="V30" i="1"/>
  <c r="AA29" i="1"/>
  <c r="V29" i="1"/>
  <c r="AA28" i="1"/>
  <c r="V28" i="1"/>
  <c r="AA27" i="1"/>
  <c r="V27" i="1"/>
  <c r="AA26" i="1"/>
  <c r="V26" i="1"/>
  <c r="AA25" i="1"/>
  <c r="V25" i="1"/>
  <c r="AA24" i="1"/>
  <c r="V24" i="1"/>
  <c r="AA23" i="1"/>
  <c r="V23" i="1"/>
  <c r="AA22" i="1"/>
  <c r="V22" i="1"/>
  <c r="AA21" i="1"/>
  <c r="V21" i="1"/>
  <c r="AA20" i="1"/>
  <c r="V20" i="1"/>
  <c r="AA19" i="1"/>
  <c r="V19" i="1"/>
  <c r="AA18" i="1"/>
  <c r="V18" i="1"/>
  <c r="AA17" i="1"/>
  <c r="V17" i="1"/>
  <c r="AA16" i="1"/>
  <c r="V16" i="1"/>
  <c r="AA15" i="1"/>
  <c r="V15" i="1"/>
  <c r="AA14" i="1"/>
  <c r="V14" i="1"/>
  <c r="AA13" i="1"/>
  <c r="V13" i="1"/>
  <c r="AA12" i="1"/>
  <c r="V12" i="1"/>
  <c r="AA11" i="1"/>
  <c r="V11" i="1"/>
  <c r="AA10" i="1"/>
  <c r="V10" i="1"/>
  <c r="AA9" i="1"/>
  <c r="V9" i="1"/>
  <c r="AA8" i="1"/>
  <c r="V8" i="1"/>
  <c r="AA7" i="1"/>
  <c r="V7" i="1"/>
  <c r="AA6" i="1"/>
  <c r="V6" i="1"/>
  <c r="AA5" i="1"/>
  <c r="V5" i="1"/>
  <c r="AA4" i="1"/>
  <c r="V4" i="1"/>
  <c r="AA3" i="1"/>
  <c r="V3" i="1"/>
  <c r="AA2" i="1"/>
  <c r="V2" i="1"/>
  <c r="AB1" i="1"/>
  <c r="AA1" i="1"/>
  <c r="W1" i="1"/>
  <c r="V1" i="1"/>
  <c r="AF66" i="1" l="1"/>
  <c r="AK67" i="1"/>
  <c r="AK66" i="1"/>
  <c r="AA66" i="1"/>
  <c r="V66" i="1"/>
  <c r="AF67" i="1"/>
  <c r="V67" i="1"/>
  <c r="AA67" i="1"/>
  <c r="M1" i="1"/>
  <c r="J2" i="1"/>
  <c r="Q1" i="1" l="1"/>
  <c r="L1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I4" i="1"/>
  <c r="J4" i="1"/>
  <c r="I5" i="1"/>
  <c r="J5" i="1"/>
  <c r="I6" i="1"/>
  <c r="J6" i="1"/>
  <c r="I7" i="1"/>
  <c r="J7" i="1"/>
  <c r="I8" i="1"/>
  <c r="J8" i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I16" i="1"/>
  <c r="J16" i="1"/>
  <c r="I17" i="1"/>
  <c r="J17" i="1"/>
  <c r="I18" i="1"/>
  <c r="J18" i="1"/>
  <c r="I19" i="1"/>
  <c r="J19" i="1"/>
  <c r="I20" i="1"/>
  <c r="J20" i="1"/>
  <c r="I21" i="1"/>
  <c r="J21" i="1"/>
  <c r="I22" i="1"/>
  <c r="J22" i="1"/>
  <c r="I23" i="1"/>
  <c r="J23" i="1"/>
  <c r="I24" i="1"/>
  <c r="J24" i="1"/>
  <c r="I25" i="1"/>
  <c r="J25" i="1"/>
  <c r="I26" i="1"/>
  <c r="J26" i="1"/>
  <c r="I27" i="1"/>
  <c r="J27" i="1"/>
  <c r="I28" i="1"/>
  <c r="J28" i="1"/>
  <c r="I29" i="1"/>
  <c r="J29" i="1"/>
  <c r="I30" i="1"/>
  <c r="J30" i="1"/>
  <c r="I31" i="1"/>
  <c r="J31" i="1"/>
  <c r="I32" i="1"/>
  <c r="J32" i="1"/>
  <c r="I33" i="1"/>
  <c r="J33" i="1"/>
  <c r="I34" i="1"/>
  <c r="J34" i="1"/>
  <c r="I35" i="1"/>
  <c r="J35" i="1"/>
  <c r="I36" i="1"/>
  <c r="J36" i="1"/>
  <c r="I37" i="1"/>
  <c r="J37" i="1"/>
  <c r="I38" i="1"/>
  <c r="J38" i="1"/>
  <c r="I39" i="1"/>
  <c r="J39" i="1"/>
  <c r="I40" i="1"/>
  <c r="J40" i="1"/>
  <c r="I41" i="1"/>
  <c r="J41" i="1"/>
  <c r="I42" i="1"/>
  <c r="J42" i="1"/>
  <c r="I43" i="1"/>
  <c r="J43" i="1"/>
  <c r="I44" i="1"/>
  <c r="J44" i="1"/>
  <c r="I45" i="1"/>
  <c r="J45" i="1"/>
  <c r="I46" i="1"/>
  <c r="J46" i="1"/>
  <c r="I47" i="1"/>
  <c r="J47" i="1"/>
  <c r="I48" i="1"/>
  <c r="J48" i="1"/>
  <c r="I49" i="1"/>
  <c r="J49" i="1"/>
  <c r="J50" i="3" l="1"/>
  <c r="I50" i="3"/>
  <c r="G50" i="3"/>
  <c r="J49" i="3"/>
  <c r="I49" i="3"/>
  <c r="G49" i="3"/>
  <c r="J48" i="3"/>
  <c r="I48" i="3"/>
  <c r="G48" i="3"/>
  <c r="J47" i="3"/>
  <c r="I47" i="3"/>
  <c r="G47" i="3"/>
  <c r="J46" i="3"/>
  <c r="I46" i="3"/>
  <c r="G46" i="3"/>
  <c r="J45" i="3"/>
  <c r="I45" i="3"/>
  <c r="G45" i="3"/>
  <c r="J44" i="3"/>
  <c r="I44" i="3"/>
  <c r="G44" i="3"/>
  <c r="J43" i="3"/>
  <c r="I43" i="3"/>
  <c r="G43" i="3"/>
  <c r="J42" i="3"/>
  <c r="I42" i="3"/>
  <c r="G42" i="3"/>
  <c r="J41" i="3"/>
  <c r="I41" i="3"/>
  <c r="G41" i="3"/>
  <c r="J40" i="3"/>
  <c r="I40" i="3"/>
  <c r="G40" i="3"/>
  <c r="J39" i="3"/>
  <c r="I39" i="3"/>
  <c r="G39" i="3"/>
  <c r="J38" i="3"/>
  <c r="I38" i="3"/>
  <c r="G38" i="3"/>
  <c r="J37" i="3"/>
  <c r="I37" i="3"/>
  <c r="G37" i="3"/>
  <c r="J36" i="3"/>
  <c r="I36" i="3"/>
  <c r="G36" i="3"/>
  <c r="J35" i="3"/>
  <c r="I35" i="3"/>
  <c r="G35" i="3"/>
  <c r="H35" i="3" s="1"/>
  <c r="J34" i="3"/>
  <c r="I34" i="3"/>
  <c r="G34" i="3"/>
  <c r="J33" i="3"/>
  <c r="I33" i="3"/>
  <c r="G33" i="3"/>
  <c r="J32" i="3"/>
  <c r="I32" i="3"/>
  <c r="G32" i="3"/>
  <c r="H32" i="3" s="1"/>
  <c r="J31" i="3"/>
  <c r="I31" i="3"/>
  <c r="G31" i="3"/>
  <c r="J30" i="3"/>
  <c r="I30" i="3"/>
  <c r="G30" i="3"/>
  <c r="J29" i="3"/>
  <c r="I29" i="3"/>
  <c r="G29" i="3"/>
  <c r="J28" i="3"/>
  <c r="I28" i="3"/>
  <c r="G28" i="3"/>
  <c r="J27" i="3"/>
  <c r="I27" i="3"/>
  <c r="G27" i="3"/>
  <c r="J26" i="3"/>
  <c r="I26" i="3"/>
  <c r="G26" i="3"/>
  <c r="J25" i="3"/>
  <c r="I25" i="3"/>
  <c r="G25" i="3"/>
  <c r="J24" i="3"/>
  <c r="I24" i="3"/>
  <c r="G24" i="3"/>
  <c r="J23" i="3"/>
  <c r="I23" i="3"/>
  <c r="G23" i="3"/>
  <c r="J22" i="3"/>
  <c r="I22" i="3"/>
  <c r="G22" i="3"/>
  <c r="H22" i="3" s="1"/>
  <c r="K22" i="3" s="1"/>
  <c r="J21" i="3"/>
  <c r="I21" i="3"/>
  <c r="G21" i="3"/>
  <c r="H21" i="3" s="1"/>
  <c r="J20" i="3"/>
  <c r="I20" i="3"/>
  <c r="G20" i="3"/>
  <c r="J19" i="3"/>
  <c r="I19" i="3"/>
  <c r="G19" i="3"/>
  <c r="J18" i="3"/>
  <c r="I18" i="3"/>
  <c r="G18" i="3"/>
  <c r="J17" i="3"/>
  <c r="I17" i="3"/>
  <c r="G17" i="3"/>
  <c r="J16" i="3"/>
  <c r="I16" i="3"/>
  <c r="G16" i="3"/>
  <c r="J15" i="3"/>
  <c r="I15" i="3"/>
  <c r="G15" i="3"/>
  <c r="H15" i="3" s="1"/>
  <c r="J14" i="3"/>
  <c r="I14" i="3"/>
  <c r="G14" i="3"/>
  <c r="J13" i="3"/>
  <c r="I13" i="3"/>
  <c r="G13" i="3"/>
  <c r="J12" i="3"/>
  <c r="I12" i="3"/>
  <c r="G12" i="3"/>
  <c r="J11" i="3"/>
  <c r="I11" i="3"/>
  <c r="G11" i="3"/>
  <c r="J10" i="3"/>
  <c r="I10" i="3"/>
  <c r="G10" i="3"/>
  <c r="J9" i="3"/>
  <c r="I9" i="3"/>
  <c r="G9" i="3"/>
  <c r="J8" i="3"/>
  <c r="I8" i="3"/>
  <c r="G8" i="3"/>
  <c r="J7" i="3"/>
  <c r="I7" i="3"/>
  <c r="G7" i="3"/>
  <c r="H7" i="3" s="1"/>
  <c r="J6" i="3"/>
  <c r="I6" i="3"/>
  <c r="G6" i="3"/>
  <c r="J5" i="3"/>
  <c r="I5" i="3"/>
  <c r="G5" i="3"/>
  <c r="J4" i="3"/>
  <c r="I4" i="3"/>
  <c r="G4" i="3"/>
  <c r="J3" i="3"/>
  <c r="I3" i="3"/>
  <c r="G3" i="3"/>
  <c r="H3" i="3" s="1"/>
  <c r="Q2" i="1"/>
  <c r="L2" i="1"/>
  <c r="K21" i="3" l="1"/>
  <c r="H33" i="3"/>
  <c r="K33" i="3" s="1"/>
  <c r="K32" i="3"/>
  <c r="H23" i="3"/>
  <c r="L67" i="1"/>
  <c r="Q67" i="1"/>
  <c r="H36" i="3"/>
  <c r="K35" i="3"/>
  <c r="H24" i="3"/>
  <c r="K23" i="3"/>
  <c r="H4" i="3"/>
  <c r="K3" i="3"/>
  <c r="H8" i="3"/>
  <c r="K7" i="3"/>
  <c r="K15" i="3"/>
  <c r="H16" i="3"/>
  <c r="L66" i="1"/>
  <c r="Q66" i="1"/>
  <c r="J3" i="1"/>
  <c r="I3" i="1"/>
  <c r="I2" i="1"/>
  <c r="H34" i="3" l="1"/>
  <c r="K34" i="3" s="1"/>
  <c r="H17" i="3"/>
  <c r="K16" i="3"/>
  <c r="H9" i="3"/>
  <c r="K8" i="3"/>
  <c r="H37" i="3"/>
  <c r="K36" i="3"/>
  <c r="H25" i="3"/>
  <c r="K24" i="3"/>
  <c r="H5" i="3"/>
  <c r="K4" i="3"/>
  <c r="J66" i="1"/>
  <c r="I66" i="1"/>
  <c r="AF68" i="1" l="1"/>
  <c r="AP68" i="1"/>
  <c r="AK68" i="1"/>
  <c r="V68" i="1"/>
  <c r="AA68" i="1"/>
  <c r="Q68" i="1"/>
  <c r="L68" i="1"/>
  <c r="H26" i="3"/>
  <c r="K25" i="3"/>
  <c r="K9" i="3"/>
  <c r="H10" i="3"/>
  <c r="H6" i="3"/>
  <c r="K6" i="3" s="1"/>
  <c r="K5" i="3"/>
  <c r="K37" i="3"/>
  <c r="H38" i="3"/>
  <c r="K17" i="3"/>
  <c r="H18" i="3"/>
  <c r="K38" i="3" l="1"/>
  <c r="H39" i="3"/>
  <c r="K10" i="3"/>
  <c r="H11" i="3"/>
  <c r="K18" i="3"/>
  <c r="H19" i="3"/>
  <c r="K26" i="3"/>
  <c r="H27" i="3"/>
  <c r="H12" i="3" l="1"/>
  <c r="K11" i="3"/>
  <c r="H20" i="3"/>
  <c r="K20" i="3" s="1"/>
  <c r="K19" i="3"/>
  <c r="H40" i="3"/>
  <c r="K39" i="3"/>
  <c r="K27" i="3"/>
  <c r="H28" i="3"/>
  <c r="H29" i="3" l="1"/>
  <c r="K28" i="3"/>
  <c r="H41" i="3"/>
  <c r="K40" i="3"/>
  <c r="H13" i="3"/>
  <c r="K12" i="3"/>
  <c r="K41" i="3" l="1"/>
  <c r="H42" i="3"/>
  <c r="K13" i="3"/>
  <c r="H14" i="3"/>
  <c r="K14" i="3" s="1"/>
  <c r="K29" i="3"/>
  <c r="H30" i="3"/>
  <c r="K42" i="3" l="1"/>
  <c r="H43" i="3"/>
  <c r="K30" i="3"/>
  <c r="H31" i="3"/>
  <c r="K31" i="3" s="1"/>
  <c r="H44" i="3" l="1"/>
  <c r="K43" i="3"/>
  <c r="H45" i="3" l="1"/>
  <c r="K44" i="3"/>
  <c r="K45" i="3" l="1"/>
  <c r="H46" i="3"/>
  <c r="K46" i="3" l="1"/>
  <c r="H47" i="3"/>
  <c r="H48" i="3" l="1"/>
  <c r="K47" i="3"/>
  <c r="H49" i="3" l="1"/>
  <c r="K48" i="3"/>
  <c r="K49" i="3" l="1"/>
  <c r="H50" i="3"/>
  <c r="K50" i="3" s="1"/>
</calcChain>
</file>

<file path=xl/sharedStrings.xml><?xml version="1.0" encoding="utf-8"?>
<sst xmlns="http://schemas.openxmlformats.org/spreadsheetml/2006/main" count="1080" uniqueCount="113">
  <si>
    <t>Resultat</t>
  </si>
  <si>
    <t>A</t>
  </si>
  <si>
    <t>B</t>
  </si>
  <si>
    <t>1/X/2</t>
  </si>
  <si>
    <t>Combo</t>
  </si>
  <si>
    <t>Res A</t>
  </si>
  <si>
    <t>Res B</t>
  </si>
  <si>
    <t>Poäng</t>
  </si>
  <si>
    <t>X</t>
  </si>
  <si>
    <t>Ryssland</t>
  </si>
  <si>
    <t>Saudiarabien</t>
  </si>
  <si>
    <t>Egypten</t>
  </si>
  <si>
    <t>Uruguay</t>
  </si>
  <si>
    <t>Marocko</t>
  </si>
  <si>
    <t>Iran</t>
  </si>
  <si>
    <t>Portugal</t>
  </si>
  <si>
    <t>Spanien</t>
  </si>
  <si>
    <t>Frankrike</t>
  </si>
  <si>
    <t>Australien</t>
  </si>
  <si>
    <t>Argentina</t>
  </si>
  <si>
    <t>Island</t>
  </si>
  <si>
    <t>Peru</t>
  </si>
  <si>
    <t>Danmark</t>
  </si>
  <si>
    <t>Kroatien</t>
  </si>
  <si>
    <t>Nigeria</t>
  </si>
  <si>
    <t>Costa Rica</t>
  </si>
  <si>
    <t>Serbien</t>
  </si>
  <si>
    <t>Tyskland</t>
  </si>
  <si>
    <t>Mexiko</t>
  </si>
  <si>
    <t>Brasilien</t>
  </si>
  <si>
    <t>Schweiz</t>
  </si>
  <si>
    <t>Sverige</t>
  </si>
  <si>
    <t>Sydkorea</t>
  </si>
  <si>
    <t xml:space="preserve">Belgien </t>
  </si>
  <si>
    <t>Panama</t>
  </si>
  <si>
    <t>Tunisien</t>
  </si>
  <si>
    <t>England</t>
  </si>
  <si>
    <t>Colombia</t>
  </si>
  <si>
    <t>Japan</t>
  </si>
  <si>
    <t>Polen</t>
  </si>
  <si>
    <t>Senegal</t>
  </si>
  <si>
    <t xml:space="preserve">Iran </t>
  </si>
  <si>
    <t>Belgien</t>
  </si>
  <si>
    <t xml:space="preserve">Polen </t>
  </si>
  <si>
    <t xml:space="preserve">Nigeria </t>
  </si>
  <si>
    <t xml:space="preserve">Mexiko </t>
  </si>
  <si>
    <t xml:space="preserve">Sydkorea </t>
  </si>
  <si>
    <t xml:space="preserve">Serbien </t>
  </si>
  <si>
    <t xml:space="preserve">Schweiz </t>
  </si>
  <si>
    <t xml:space="preserve">Japan </t>
  </si>
  <si>
    <t xml:space="preserve">Senegal </t>
  </si>
  <si>
    <t xml:space="preserve">England </t>
  </si>
  <si>
    <t xml:space="preserve">Panama </t>
  </si>
  <si>
    <t>MAX</t>
  </si>
  <si>
    <t>MIN</t>
  </si>
  <si>
    <t>Bet exempel</t>
  </si>
  <si>
    <t>gamla</t>
  </si>
  <si>
    <t>Niklas</t>
  </si>
  <si>
    <t>x</t>
  </si>
  <si>
    <t>Patrik</t>
  </si>
  <si>
    <t>Total</t>
  </si>
  <si>
    <t>Pct</t>
  </si>
  <si>
    <t>Ettor</t>
  </si>
  <si>
    <t>Hemma</t>
  </si>
  <si>
    <t>Borta</t>
  </si>
  <si>
    <t>12/1.35</t>
  </si>
  <si>
    <t>Datum</t>
  </si>
  <si>
    <t>Tid</t>
  </si>
  <si>
    <t>3-0</t>
  </si>
  <si>
    <t>0-2</t>
  </si>
  <si>
    <t>1-1</t>
  </si>
  <si>
    <t>2-2</t>
  </si>
  <si>
    <t>2-1</t>
  </si>
  <si>
    <t>1-2</t>
  </si>
  <si>
    <t>2-0</t>
  </si>
  <si>
    <t>4-2</t>
  </si>
  <si>
    <t>3-1</t>
  </si>
  <si>
    <t>0-1</t>
  </si>
  <si>
    <t>3-2</t>
  </si>
  <si>
    <t>0-3</t>
  </si>
  <si>
    <t>2-3</t>
  </si>
  <si>
    <t>1-3</t>
  </si>
  <si>
    <t>0-4</t>
  </si>
  <si>
    <t>1-0</t>
  </si>
  <si>
    <t>0-5</t>
  </si>
  <si>
    <t>1-4</t>
  </si>
  <si>
    <t>Alex</t>
  </si>
  <si>
    <t>Douglas</t>
  </si>
  <si>
    <t>Jenny</t>
  </si>
  <si>
    <t>Petra</t>
  </si>
  <si>
    <t>4-1</t>
  </si>
  <si>
    <t>3-3</t>
  </si>
  <si>
    <t>4-0</t>
  </si>
  <si>
    <t>0-0</t>
  </si>
  <si>
    <t>2-4</t>
  </si>
  <si>
    <t>Philip</t>
  </si>
  <si>
    <t>num</t>
  </si>
  <si>
    <t>W 49</t>
  </si>
  <si>
    <t>W 50</t>
  </si>
  <si>
    <t>W 53</t>
  </si>
  <si>
    <t>W 54</t>
  </si>
  <si>
    <t>W 51</t>
  </si>
  <si>
    <t>W 52</t>
  </si>
  <si>
    <t>W 55</t>
  </si>
  <si>
    <t>W 56</t>
  </si>
  <si>
    <t>W 57</t>
  </si>
  <si>
    <t>W 58</t>
  </si>
  <si>
    <t>W 59</t>
  </si>
  <si>
    <t>W 60</t>
  </si>
  <si>
    <t>L 61</t>
  </si>
  <si>
    <t>L 62</t>
  </si>
  <si>
    <t>W 61</t>
  </si>
  <si>
    <t>W 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</si>
</sst>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3F3F76"/>
      <name val="Calibri"/>
      <family val="2"/>
      <scheme val="minor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FFCC99"/>
      </patternFill>
    </fill>
    <fill>
      <patternFill patternType="solid">
        <fgColor theme="8" tint="0.79998168889431442"/>
        <bgColor indexed="65"/>
      </patternFill>
    </fill>
  </fills>
  <borders count="4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4" fillId="7" borderId="0" applyNumberFormat="0" applyBorder="0" applyAlignment="0" applyProtection="0"/>
    <xf numFmtId="0" fontId="3" fillId="9" borderId="0" applyNumberFormat="0" applyBorder="0" applyAlignment="0" applyProtection="0"/>
    <xf numFmtId="0" fontId="12" fillId="10" borderId="31" applyNumberFormat="0" applyAlignment="0" applyProtection="0"/>
    <xf numFmtId="0" fontId="2" fillId="11" borderId="0" applyNumberFormat="0" applyBorder="0" applyAlignment="0" applyProtection="0"/>
  </cellStyleXfs>
  <cellXfs count="161">
    <xf numFmtId="0" fontId="0" fillId="0" borderId="0" xfId="0" applyFont="1" applyAlignment="1"/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4" xfId="0" applyFont="1" applyBorder="1"/>
    <xf numFmtId="0" fontId="0" fillId="0" borderId="5" xfId="0" applyFont="1" applyBorder="1"/>
    <xf numFmtId="1" fontId="0" fillId="0" borderId="0" xfId="0" applyNumberFormat="1" applyFont="1" applyAlignment="1"/>
    <xf numFmtId="0" fontId="0" fillId="0" borderId="10" xfId="0" applyFont="1" applyBorder="1"/>
    <xf numFmtId="0" fontId="6" fillId="0" borderId="9" xfId="0" applyFont="1" applyBorder="1" applyAlignment="1"/>
    <xf numFmtId="0" fontId="0" fillId="2" borderId="9" xfId="0" applyFont="1" applyFill="1" applyBorder="1" applyAlignment="1">
      <alignment horizontal="left"/>
    </xf>
    <xf numFmtId="0" fontId="0" fillId="0" borderId="9" xfId="0" applyBorder="1"/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/>
    <xf numFmtId="0" fontId="8" fillId="0" borderId="7" xfId="0" applyFont="1" applyBorder="1" applyAlignment="1">
      <alignment horizontal="center"/>
    </xf>
    <xf numFmtId="0" fontId="0" fillId="0" borderId="16" xfId="0" applyBorder="1"/>
    <xf numFmtId="0" fontId="5" fillId="3" borderId="16" xfId="1" applyBorder="1" applyAlignment="1">
      <alignment horizontal="center"/>
    </xf>
    <xf numFmtId="0" fontId="5" fillId="3" borderId="9" xfId="1" applyBorder="1" applyAlignment="1">
      <alignment horizontal="center"/>
    </xf>
    <xf numFmtId="0" fontId="5" fillId="3" borderId="11" xfId="1" applyBorder="1" applyAlignment="1">
      <alignment horizontal="center"/>
    </xf>
    <xf numFmtId="0" fontId="5" fillId="3" borderId="13" xfId="1" applyBorder="1" applyAlignment="1">
      <alignment horizontal="center"/>
    </xf>
    <xf numFmtId="164" fontId="5" fillId="3" borderId="15" xfId="1" applyNumberFormat="1" applyBorder="1" applyAlignment="1">
      <alignment horizontal="center"/>
    </xf>
    <xf numFmtId="0" fontId="5" fillId="4" borderId="16" xfId="2" applyBorder="1" applyAlignment="1">
      <alignment horizontal="center"/>
    </xf>
    <xf numFmtId="0" fontId="5" fillId="4" borderId="9" xfId="2" applyBorder="1" applyAlignment="1">
      <alignment horizontal="center"/>
    </xf>
    <xf numFmtId="0" fontId="5" fillId="4" borderId="11" xfId="2" applyBorder="1" applyAlignment="1">
      <alignment horizontal="center"/>
    </xf>
    <xf numFmtId="0" fontId="5" fillId="4" borderId="13" xfId="2" applyBorder="1" applyAlignment="1">
      <alignment horizontal="center"/>
    </xf>
    <xf numFmtId="164" fontId="5" fillId="4" borderId="15" xfId="2" applyNumberFormat="1" applyBorder="1" applyAlignment="1">
      <alignment horizontal="center"/>
    </xf>
    <xf numFmtId="0" fontId="5" fillId="5" borderId="16" xfId="3" applyBorder="1" applyAlignment="1">
      <alignment horizontal="center"/>
    </xf>
    <xf numFmtId="0" fontId="5" fillId="5" borderId="9" xfId="3" applyBorder="1" applyAlignment="1">
      <alignment horizontal="center"/>
    </xf>
    <xf numFmtId="0" fontId="5" fillId="6" borderId="16" xfId="4" applyBorder="1" applyAlignment="1">
      <alignment horizontal="center"/>
    </xf>
    <xf numFmtId="0" fontId="5" fillId="6" borderId="9" xfId="4" applyBorder="1" applyAlignment="1">
      <alignment horizontal="center"/>
    </xf>
    <xf numFmtId="0" fontId="10" fillId="3" borderId="12" xfId="1" applyFont="1" applyBorder="1" applyAlignment="1">
      <alignment horizontal="center"/>
    </xf>
    <xf numFmtId="0" fontId="10" fillId="3" borderId="14" xfId="1" applyFont="1" applyBorder="1" applyAlignment="1">
      <alignment horizontal="center"/>
    </xf>
    <xf numFmtId="0" fontId="0" fillId="0" borderId="0" xfId="0" applyBorder="1"/>
    <xf numFmtId="0" fontId="5" fillId="6" borderId="17" xfId="4" applyBorder="1" applyAlignment="1">
      <alignment horizontal="center"/>
    </xf>
    <xf numFmtId="0" fontId="10" fillId="4" borderId="12" xfId="2" applyFont="1" applyBorder="1" applyAlignment="1">
      <alignment horizontal="center"/>
    </xf>
    <xf numFmtId="0" fontId="10" fillId="4" borderId="14" xfId="2" applyFont="1" applyBorder="1" applyAlignment="1">
      <alignment horizontal="center"/>
    </xf>
    <xf numFmtId="0" fontId="5" fillId="3" borderId="20" xfId="1" applyBorder="1" applyAlignment="1">
      <alignment horizontal="center"/>
    </xf>
    <xf numFmtId="0" fontId="10" fillId="3" borderId="19" xfId="1" applyFont="1" applyBorder="1" applyAlignment="1">
      <alignment horizontal="center"/>
    </xf>
    <xf numFmtId="0" fontId="5" fillId="4" borderId="20" xfId="2" applyBorder="1" applyAlignment="1">
      <alignment horizontal="center"/>
    </xf>
    <xf numFmtId="0" fontId="10" fillId="4" borderId="19" xfId="2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2" borderId="22" xfId="0" applyFont="1" applyFill="1" applyBorder="1" applyAlignment="1">
      <alignment horizontal="left"/>
    </xf>
    <xf numFmtId="0" fontId="5" fillId="5" borderId="23" xfId="3" applyBorder="1" applyAlignment="1">
      <alignment horizontal="center"/>
    </xf>
    <xf numFmtId="0" fontId="5" fillId="5" borderId="24" xfId="3" applyBorder="1" applyAlignment="1">
      <alignment horizontal="center"/>
    </xf>
    <xf numFmtId="14" fontId="0" fillId="8" borderId="9" xfId="0" applyNumberFormat="1" applyFill="1" applyBorder="1" applyAlignment="1">
      <alignment horizontal="left" vertical="center"/>
    </xf>
    <xf numFmtId="14" fontId="0" fillId="8" borderId="16" xfId="0" applyNumberFormat="1" applyFill="1" applyBorder="1" applyAlignment="1">
      <alignment horizontal="left" vertical="center"/>
    </xf>
    <xf numFmtId="0" fontId="9" fillId="0" borderId="25" xfId="0" applyFont="1" applyBorder="1" applyAlignment="1">
      <alignment horizontal="center"/>
    </xf>
    <xf numFmtId="20" fontId="0" fillId="8" borderId="16" xfId="0" applyNumberFormat="1" applyFill="1" applyBorder="1" applyAlignment="1">
      <alignment horizontal="left" vertical="center"/>
    </xf>
    <xf numFmtId="20" fontId="0" fillId="8" borderId="9" xfId="0" applyNumberFormat="1" applyFill="1" applyBorder="1" applyAlignment="1">
      <alignment horizontal="left" vertical="center"/>
    </xf>
    <xf numFmtId="0" fontId="4" fillId="7" borderId="9" xfId="5" applyBorder="1"/>
    <xf numFmtId="0" fontId="4" fillId="7" borderId="22" xfId="5" applyBorder="1"/>
    <xf numFmtId="14" fontId="4" fillId="7" borderId="9" xfId="5" applyNumberFormat="1" applyBorder="1" applyAlignment="1">
      <alignment horizontal="left" vertical="center"/>
    </xf>
    <xf numFmtId="20" fontId="4" fillId="7" borderId="9" xfId="5" applyNumberFormat="1" applyBorder="1" applyAlignment="1">
      <alignment horizontal="left" vertical="center"/>
    </xf>
    <xf numFmtId="0" fontId="4" fillId="7" borderId="9" xfId="5" applyBorder="1" applyAlignment="1"/>
    <xf numFmtId="0" fontId="4" fillId="7" borderId="22" xfId="5" applyBorder="1" applyAlignment="1">
      <alignment horizontal="left"/>
    </xf>
    <xf numFmtId="0" fontId="8" fillId="0" borderId="29" xfId="0" applyFont="1" applyBorder="1" applyAlignment="1">
      <alignment horizontal="center"/>
    </xf>
    <xf numFmtId="0" fontId="11" fillId="0" borderId="30" xfId="0" applyFont="1" applyBorder="1" applyAlignment="1">
      <alignment horizontal="center"/>
    </xf>
    <xf numFmtId="49" fontId="5" fillId="3" borderId="9" xfId="1" applyNumberFormat="1" applyBorder="1" applyAlignment="1">
      <alignment horizontal="center" vertical="center"/>
    </xf>
    <xf numFmtId="49" fontId="5" fillId="3" borderId="11" xfId="1" applyNumberFormat="1" applyBorder="1" applyAlignment="1">
      <alignment horizontal="center" vertical="center"/>
    </xf>
    <xf numFmtId="49" fontId="5" fillId="3" borderId="16" xfId="1" applyNumberFormat="1" applyBorder="1" applyAlignment="1">
      <alignment horizontal="center" vertical="center"/>
    </xf>
    <xf numFmtId="0" fontId="8" fillId="0" borderId="25" xfId="0" applyFont="1" applyBorder="1" applyAlignment="1">
      <alignment horizontal="center"/>
    </xf>
    <xf numFmtId="49" fontId="5" fillId="4" borderId="9" xfId="2" applyNumberFormat="1" applyBorder="1" applyAlignment="1">
      <alignment horizontal="center" vertical="center"/>
    </xf>
    <xf numFmtId="49" fontId="3" fillId="4" borderId="9" xfId="2" applyNumberFormat="1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/>
    </xf>
    <xf numFmtId="49" fontId="5" fillId="4" borderId="16" xfId="2" applyNumberFormat="1" applyBorder="1" applyAlignment="1">
      <alignment horizontal="center"/>
    </xf>
    <xf numFmtId="49" fontId="5" fillId="4" borderId="26" xfId="2" applyNumberFormat="1" applyBorder="1" applyAlignment="1">
      <alignment horizontal="center"/>
    </xf>
    <xf numFmtId="49" fontId="5" fillId="4" borderId="27" xfId="2" applyNumberFormat="1" applyBorder="1" applyAlignment="1">
      <alignment horizontal="center"/>
    </xf>
    <xf numFmtId="49" fontId="5" fillId="4" borderId="28" xfId="2" applyNumberFormat="1" applyBorder="1" applyAlignment="1">
      <alignment horizontal="center"/>
    </xf>
    <xf numFmtId="49" fontId="0" fillId="0" borderId="0" xfId="0" applyNumberFormat="1" applyFont="1" applyAlignment="1">
      <alignment horizontal="center"/>
    </xf>
    <xf numFmtId="49" fontId="5" fillId="4" borderId="16" xfId="2" applyNumberFormat="1" applyBorder="1" applyAlignment="1">
      <alignment horizontal="center" vertical="center"/>
    </xf>
    <xf numFmtId="0" fontId="3" fillId="9" borderId="9" xfId="6" applyBorder="1"/>
    <xf numFmtId="0" fontId="3" fillId="9" borderId="22" xfId="6" applyBorder="1"/>
    <xf numFmtId="14" fontId="3" fillId="9" borderId="9" xfId="6" applyNumberFormat="1" applyBorder="1" applyAlignment="1">
      <alignment horizontal="left" vertical="center"/>
    </xf>
    <xf numFmtId="20" fontId="3" fillId="9" borderId="9" xfId="6" applyNumberFormat="1" applyBorder="1" applyAlignment="1">
      <alignment horizontal="left" vertical="center"/>
    </xf>
    <xf numFmtId="0" fontId="3" fillId="9" borderId="24" xfId="6" applyBorder="1" applyAlignment="1">
      <alignment horizontal="center"/>
    </xf>
    <xf numFmtId="0" fontId="3" fillId="9" borderId="9" xfId="6" applyBorder="1" applyAlignment="1">
      <alignment horizontal="center"/>
    </xf>
    <xf numFmtId="0" fontId="3" fillId="9" borderId="16" xfId="6" applyBorder="1" applyAlignment="1">
      <alignment horizontal="center"/>
    </xf>
    <xf numFmtId="49" fontId="3" fillId="9" borderId="9" xfId="6" applyNumberFormat="1" applyBorder="1" applyAlignment="1">
      <alignment horizontal="center" vertical="center"/>
    </xf>
    <xf numFmtId="0" fontId="3" fillId="9" borderId="0" xfId="6" applyAlignment="1"/>
    <xf numFmtId="49" fontId="0" fillId="0" borderId="0" xfId="0" applyNumberFormat="1" applyFont="1" applyAlignment="1"/>
    <xf numFmtId="49" fontId="8" fillId="0" borderId="25" xfId="0" applyNumberFormat="1" applyFont="1" applyBorder="1" applyAlignment="1">
      <alignment horizontal="center"/>
    </xf>
    <xf numFmtId="49" fontId="3" fillId="3" borderId="9" xfId="1" applyNumberFormat="1" applyFont="1" applyBorder="1" applyAlignment="1">
      <alignment horizontal="center" vertical="center"/>
    </xf>
    <xf numFmtId="1" fontId="9" fillId="0" borderId="25" xfId="0" applyNumberFormat="1" applyFont="1" applyBorder="1" applyAlignment="1">
      <alignment horizontal="center"/>
    </xf>
    <xf numFmtId="1" fontId="0" fillId="8" borderId="16" xfId="0" applyNumberFormat="1" applyFill="1" applyBorder="1" applyAlignment="1">
      <alignment horizontal="left" vertical="center"/>
    </xf>
    <xf numFmtId="1" fontId="4" fillId="7" borderId="9" xfId="5" applyNumberFormat="1" applyBorder="1" applyAlignment="1">
      <alignment horizontal="left" vertical="center"/>
    </xf>
    <xf numFmtId="1" fontId="0" fillId="8" borderId="9" xfId="0" applyNumberFormat="1" applyFill="1" applyBorder="1" applyAlignment="1">
      <alignment horizontal="left" vertical="center"/>
    </xf>
    <xf numFmtId="1" fontId="3" fillId="9" borderId="9" xfId="6" applyNumberFormat="1" applyBorder="1" applyAlignment="1">
      <alignment horizontal="left" vertical="center"/>
    </xf>
    <xf numFmtId="0" fontId="5" fillId="3" borderId="32" xfId="1" applyBorder="1" applyAlignment="1">
      <alignment horizontal="center"/>
    </xf>
    <xf numFmtId="49" fontId="5" fillId="4" borderId="32" xfId="2" applyNumberFormat="1" applyBorder="1" applyAlignment="1">
      <alignment horizontal="center"/>
    </xf>
    <xf numFmtId="0" fontId="0" fillId="0" borderId="11" xfId="0" applyBorder="1"/>
    <xf numFmtId="0" fontId="0" fillId="0" borderId="39" xfId="0" applyBorder="1"/>
    <xf numFmtId="14" fontId="0" fillId="8" borderId="11" xfId="0" applyNumberFormat="1" applyFill="1" applyBorder="1" applyAlignment="1">
      <alignment horizontal="left" vertical="center"/>
    </xf>
    <xf numFmtId="1" fontId="0" fillId="8" borderId="11" xfId="0" applyNumberFormat="1" applyFill="1" applyBorder="1" applyAlignment="1">
      <alignment horizontal="left" vertical="center"/>
    </xf>
    <xf numFmtId="20" fontId="0" fillId="8" borderId="11" xfId="0" applyNumberFormat="1" applyFill="1" applyBorder="1" applyAlignment="1">
      <alignment horizontal="left" vertical="center"/>
    </xf>
    <xf numFmtId="0" fontId="5" fillId="5" borderId="40" xfId="3" applyBorder="1" applyAlignment="1">
      <alignment horizontal="center"/>
    </xf>
    <xf numFmtId="0" fontId="5" fillId="5" borderId="11" xfId="3" applyBorder="1" applyAlignment="1">
      <alignment horizontal="center"/>
    </xf>
    <xf numFmtId="0" fontId="5" fillId="6" borderId="11" xfId="4" applyBorder="1" applyAlignment="1">
      <alignment horizontal="center"/>
    </xf>
    <xf numFmtId="0" fontId="5" fillId="4" borderId="32" xfId="2" applyBorder="1" applyAlignment="1">
      <alignment horizontal="center"/>
    </xf>
    <xf numFmtId="49" fontId="5" fillId="4" borderId="9" xfId="2" applyNumberFormat="1" applyBorder="1" applyAlignment="1">
      <alignment horizontal="center"/>
    </xf>
    <xf numFmtId="0" fontId="5" fillId="6" borderId="41" xfId="4" applyBorder="1" applyAlignment="1">
      <alignment horizontal="center"/>
    </xf>
    <xf numFmtId="49" fontId="5" fillId="4" borderId="11" xfId="2" applyNumberFormat="1" applyBorder="1" applyAlignment="1">
      <alignment horizontal="center"/>
    </xf>
    <xf numFmtId="49" fontId="5" fillId="4" borderId="36" xfId="2" applyNumberFormat="1" applyBorder="1" applyAlignment="1">
      <alignment horizontal="center"/>
    </xf>
    <xf numFmtId="49" fontId="5" fillId="4" borderId="33" xfId="2" applyNumberFormat="1" applyBorder="1" applyAlignment="1">
      <alignment horizontal="center"/>
    </xf>
    <xf numFmtId="49" fontId="5" fillId="4" borderId="37" xfId="2" applyNumberFormat="1" applyBorder="1" applyAlignment="1">
      <alignment horizontal="center"/>
    </xf>
    <xf numFmtId="49" fontId="5" fillId="4" borderId="34" xfId="2" applyNumberFormat="1" applyBorder="1" applyAlignment="1">
      <alignment horizontal="center"/>
    </xf>
    <xf numFmtId="49" fontId="5" fillId="4" borderId="38" xfId="2" applyNumberFormat="1" applyBorder="1" applyAlignment="1">
      <alignment horizontal="center"/>
    </xf>
    <xf numFmtId="49" fontId="5" fillId="4" borderId="35" xfId="2" applyNumberFormat="1" applyBorder="1" applyAlignment="1">
      <alignment horizontal="center"/>
    </xf>
    <xf numFmtId="0" fontId="5" fillId="3" borderId="42" xfId="1" applyBorder="1" applyAlignment="1">
      <alignment horizontal="center"/>
    </xf>
    <xf numFmtId="0" fontId="5" fillId="3" borderId="22" xfId="1" applyBorder="1" applyAlignment="1">
      <alignment horizontal="center"/>
    </xf>
    <xf numFmtId="164" fontId="5" fillId="3" borderId="43" xfId="1" applyNumberFormat="1" applyBorder="1" applyAlignment="1">
      <alignment horizontal="center"/>
    </xf>
    <xf numFmtId="0" fontId="10" fillId="4" borderId="44" xfId="2" applyFont="1" applyBorder="1" applyAlignment="1">
      <alignment horizontal="center"/>
    </xf>
    <xf numFmtId="0" fontId="10" fillId="4" borderId="24" xfId="2" applyFont="1" applyBorder="1" applyAlignment="1">
      <alignment horizontal="center"/>
    </xf>
    <xf numFmtId="0" fontId="10" fillId="4" borderId="45" xfId="2" applyFont="1" applyBorder="1" applyAlignment="1">
      <alignment horizontal="center"/>
    </xf>
    <xf numFmtId="0" fontId="5" fillId="3" borderId="12" xfId="1" applyBorder="1" applyAlignment="1">
      <alignment horizontal="center"/>
    </xf>
    <xf numFmtId="0" fontId="5" fillId="3" borderId="46" xfId="1" applyBorder="1" applyAlignment="1">
      <alignment horizontal="center"/>
    </xf>
    <xf numFmtId="0" fontId="5" fillId="3" borderId="19" xfId="1" applyBorder="1" applyAlignment="1">
      <alignment horizontal="center"/>
    </xf>
    <xf numFmtId="164" fontId="5" fillId="3" borderId="14" xfId="1" applyNumberFormat="1" applyBorder="1" applyAlignment="1">
      <alignment horizontal="center"/>
    </xf>
    <xf numFmtId="164" fontId="5" fillId="3" borderId="47" xfId="1" applyNumberFormat="1" applyBorder="1" applyAlignment="1">
      <alignment horizontal="center"/>
    </xf>
    <xf numFmtId="49" fontId="5" fillId="3" borderId="9" xfId="1" applyNumberFormat="1" applyBorder="1" applyAlignment="1">
      <alignment horizontal="center"/>
    </xf>
    <xf numFmtId="49" fontId="5" fillId="3" borderId="12" xfId="1" applyNumberFormat="1" applyBorder="1" applyAlignment="1">
      <alignment horizontal="center"/>
    </xf>
    <xf numFmtId="49" fontId="5" fillId="3" borderId="46" xfId="1" applyNumberFormat="1" applyBorder="1" applyAlignment="1">
      <alignment horizontal="center"/>
    </xf>
    <xf numFmtId="49" fontId="5" fillId="3" borderId="13" xfId="1" applyNumberFormat="1" applyBorder="1" applyAlignment="1">
      <alignment horizontal="center"/>
    </xf>
    <xf numFmtId="49" fontId="5" fillId="3" borderId="19" xfId="1" applyNumberFormat="1" applyBorder="1" applyAlignment="1">
      <alignment horizontal="center"/>
    </xf>
    <xf numFmtId="49" fontId="5" fillId="3" borderId="20" xfId="1" applyNumberFormat="1" applyBorder="1" applyAlignment="1">
      <alignment horizontal="center"/>
    </xf>
    <xf numFmtId="49" fontId="5" fillId="3" borderId="14" xfId="1" applyNumberFormat="1" applyBorder="1" applyAlignment="1">
      <alignment horizontal="center"/>
    </xf>
    <xf numFmtId="49" fontId="5" fillId="3" borderId="47" xfId="1" applyNumberFormat="1" applyBorder="1" applyAlignment="1">
      <alignment horizontal="center"/>
    </xf>
    <xf numFmtId="49" fontId="5" fillId="3" borderId="15" xfId="1" applyNumberFormat="1" applyBorder="1" applyAlignment="1">
      <alignment horizontal="center"/>
    </xf>
    <xf numFmtId="0" fontId="5" fillId="3" borderId="9" xfId="1" applyBorder="1" applyAlignment="1">
      <alignment vertical="center" wrapText="1"/>
    </xf>
    <xf numFmtId="0" fontId="5" fillId="4" borderId="9" xfId="2" applyBorder="1" applyAlignment="1">
      <alignment vertical="center" wrapText="1"/>
    </xf>
    <xf numFmtId="0" fontId="13" fillId="0" borderId="9" xfId="0" applyFont="1" applyBorder="1" applyAlignment="1">
      <alignment vertical="center" wrapText="1"/>
    </xf>
    <xf numFmtId="49" fontId="2" fillId="11" borderId="9" xfId="8" applyNumberFormat="1" applyBorder="1" applyAlignment="1">
      <alignment horizontal="center" vertical="center"/>
    </xf>
    <xf numFmtId="0" fontId="2" fillId="11" borderId="9" xfId="8" applyBorder="1" applyAlignment="1">
      <alignment vertical="center" wrapText="1"/>
    </xf>
    <xf numFmtId="0" fontId="5" fillId="3" borderId="11" xfId="1" applyBorder="1" applyAlignment="1">
      <alignment vertical="center" wrapText="1"/>
    </xf>
    <xf numFmtId="0" fontId="5" fillId="4" borderId="11" xfId="2" applyBorder="1" applyAlignment="1">
      <alignment vertical="center" wrapText="1"/>
    </xf>
    <xf numFmtId="49" fontId="2" fillId="11" borderId="11" xfId="8" applyNumberFormat="1" applyBorder="1" applyAlignment="1">
      <alignment horizontal="center" vertical="center"/>
    </xf>
    <xf numFmtId="0" fontId="2" fillId="11" borderId="11" xfId="8" applyBorder="1" applyAlignment="1">
      <alignment vertical="center" wrapText="1"/>
    </xf>
    <xf numFmtId="0" fontId="13" fillId="0" borderId="9" xfId="0" applyFont="1" applyBorder="1"/>
    <xf numFmtId="0" fontId="12" fillId="10" borderId="31" xfId="7"/>
    <xf numFmtId="14" fontId="12" fillId="10" borderId="31" xfId="7" applyNumberFormat="1" applyAlignment="1">
      <alignment horizontal="left" vertical="center"/>
    </xf>
    <xf numFmtId="1" fontId="12" fillId="10" borderId="31" xfId="7" applyNumberFormat="1" applyAlignment="1">
      <alignment horizontal="left" vertical="center"/>
    </xf>
    <xf numFmtId="20" fontId="12" fillId="10" borderId="31" xfId="7" applyNumberFormat="1" applyAlignment="1">
      <alignment horizontal="left" vertical="center"/>
    </xf>
    <xf numFmtId="0" fontId="12" fillId="10" borderId="31" xfId="7" applyAlignment="1">
      <alignment horizontal="center"/>
    </xf>
    <xf numFmtId="49" fontId="12" fillId="10" borderId="31" xfId="7" applyNumberFormat="1" applyAlignment="1">
      <alignment horizontal="center" vertical="center"/>
    </xf>
    <xf numFmtId="0" fontId="12" fillId="10" borderId="31" xfId="7" applyAlignment="1">
      <alignment vertical="center" wrapText="1"/>
    </xf>
    <xf numFmtId="49" fontId="12" fillId="10" borderId="31" xfId="7" applyNumberFormat="1" applyAlignment="1">
      <alignment horizontal="center"/>
    </xf>
    <xf numFmtId="0" fontId="12" fillId="10" borderId="31" xfId="7" applyAlignment="1"/>
    <xf numFmtId="14" fontId="0" fillId="8" borderId="24" xfId="0" applyNumberFormat="1" applyFill="1" applyBorder="1" applyAlignment="1">
      <alignment horizontal="left" vertical="center"/>
    </xf>
    <xf numFmtId="0" fontId="2" fillId="4" borderId="9" xfId="2" applyFont="1" applyBorder="1" applyAlignment="1">
      <alignment horizontal="center"/>
    </xf>
    <xf numFmtId="0" fontId="2" fillId="3" borderId="9" xfId="1" applyFont="1" applyBorder="1" applyAlignment="1">
      <alignment horizontal="center"/>
    </xf>
    <xf numFmtId="49" fontId="2" fillId="3" borderId="9" xfId="1" applyNumberFormat="1" applyFont="1" applyBorder="1" applyAlignment="1">
      <alignment horizontal="center" vertical="center"/>
    </xf>
    <xf numFmtId="0" fontId="2" fillId="5" borderId="9" xfId="3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6" fillId="0" borderId="1" xfId="0" applyFont="1" applyBorder="1"/>
    <xf numFmtId="0" fontId="1" fillId="4" borderId="9" xfId="2" applyFont="1" applyBorder="1" applyAlignment="1">
      <alignment vertical="center" wrapText="1"/>
    </xf>
  </cellXfs>
  <cellStyles count="9">
    <cellStyle name="20% - Accent1" xfId="1" builtinId="30"/>
    <cellStyle name="20% - Accent4" xfId="3" builtinId="42"/>
    <cellStyle name="20% - Accent5" xfId="8" builtinId="46"/>
    <cellStyle name="40% - Accent1" xfId="2" builtinId="31"/>
    <cellStyle name="40% - Accent2" xfId="6" builtinId="35"/>
    <cellStyle name="40% - Accent3" xfId="5" builtinId="39"/>
    <cellStyle name="40% - Accent4" xfId="4" builtinId="43"/>
    <cellStyle name="Input" xfId="7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39"/>
  <sheetViews>
    <sheetView tabSelected="1" topLeftCell="A34" workbookViewId="0">
      <selection activeCell="S60" sqref="S60"/>
    </sheetView>
  </sheetViews>
  <sheetFormatPr defaultColWidth="14.42578125" defaultRowHeight="15" customHeight="1" x14ac:dyDescent="0.25"/>
  <cols>
    <col min="1" max="2" width="12.42578125" bestFit="1" customWidth="1"/>
    <col min="3" max="3" width="12.42578125" customWidth="1"/>
    <col min="4" max="4" width="12.42578125" style="7" customWidth="1"/>
    <col min="5" max="5" width="12.42578125" customWidth="1"/>
    <col min="6" max="10" width="8.7109375" customWidth="1"/>
    <col min="11" max="11" width="8.7109375" style="12" customWidth="1"/>
    <col min="12" max="12" width="12" style="12" bestFit="1" customWidth="1"/>
    <col min="13" max="13" width="14.85546875" style="75" bestFit="1" customWidth="1"/>
    <col min="14" max="15" width="14.85546875" style="12" customWidth="1"/>
    <col min="16" max="16" width="8.7109375" customWidth="1"/>
    <col min="17" max="17" width="11.7109375" bestFit="1" customWidth="1"/>
    <col min="18" max="18" width="14.42578125" style="75" bestFit="1" customWidth="1"/>
    <col min="19" max="20" width="14.42578125" style="75" customWidth="1"/>
    <col min="21" max="21" width="8" bestFit="1" customWidth="1"/>
    <col min="22" max="22" width="13.7109375" bestFit="1" customWidth="1"/>
    <col min="23" max="23" width="16.42578125" bestFit="1" customWidth="1"/>
    <col min="24" max="25" width="16.42578125" customWidth="1"/>
    <col min="28" max="30" width="14.42578125" style="86"/>
    <col min="33" max="35" width="14.42578125" style="86"/>
    <col min="38" max="40" width="14.42578125" style="86"/>
    <col min="43" max="45" width="14.42578125" style="86"/>
  </cols>
  <sheetData>
    <row r="1" spans="1:45" ht="15.75" thickBot="1" x14ac:dyDescent="0.3">
      <c r="A1" s="42" t="s">
        <v>63</v>
      </c>
      <c r="B1" s="45" t="s">
        <v>64</v>
      </c>
      <c r="C1" s="53" t="s">
        <v>66</v>
      </c>
      <c r="D1" s="89" t="s">
        <v>96</v>
      </c>
      <c r="E1" s="53" t="s">
        <v>67</v>
      </c>
      <c r="F1" s="15">
        <v>1</v>
      </c>
      <c r="G1" s="15" t="s">
        <v>8</v>
      </c>
      <c r="H1" s="15">
        <v>2</v>
      </c>
      <c r="I1" s="41" t="s">
        <v>53</v>
      </c>
      <c r="J1" s="15" t="s">
        <v>54</v>
      </c>
      <c r="K1" s="43" t="s">
        <v>57</v>
      </c>
      <c r="L1" s="44" t="str">
        <f>CONCATENATE(K1, "_Odds")</f>
        <v>Niklas_Odds</v>
      </c>
      <c r="M1" s="87" t="str">
        <f>CONCATENATE(K1, "_Resultat")</f>
        <v>Niklas_Resultat</v>
      </c>
      <c r="N1" s="15" t="str">
        <f>CONCATENATE(K1, "_Hemma")</f>
        <v>Niklas_Hemma</v>
      </c>
      <c r="O1" s="67" t="str">
        <f>CONCATENATE(K1, "_Borta")</f>
        <v>Niklas_Borta</v>
      </c>
      <c r="P1" s="63" t="s">
        <v>86</v>
      </c>
      <c r="Q1" s="62" t="str">
        <f>CONCATENATE(P1, "_Odds")</f>
        <v>Alex_Odds</v>
      </c>
      <c r="R1" s="70" t="str">
        <f>CONCATENATE(P1, "_Resultat")</f>
        <v>Alex_Resultat</v>
      </c>
      <c r="S1" s="15" t="str">
        <f>CONCATENATE(P1, "_Hemma")</f>
        <v>Alex_Hemma</v>
      </c>
      <c r="T1" s="67" t="str">
        <f>CONCATENATE(P1, "_Borta")</f>
        <v>Alex_Borta</v>
      </c>
      <c r="U1" s="43" t="s">
        <v>87</v>
      </c>
      <c r="V1" s="44" t="str">
        <f>CONCATENATE(U1, "_Odds")</f>
        <v>Douglas_Odds</v>
      </c>
      <c r="W1" s="67" t="str">
        <f>CONCATENATE(U1, "_Resultat")</f>
        <v>Douglas_Resultat</v>
      </c>
      <c r="X1" s="15" t="str">
        <f>CONCATENATE(U1, "_Hemma")</f>
        <v>Douglas_Hemma</v>
      </c>
      <c r="Y1" s="67" t="str">
        <f>CONCATENATE(U1, "_Borta")</f>
        <v>Douglas_Borta</v>
      </c>
      <c r="Z1" s="63" t="s">
        <v>59</v>
      </c>
      <c r="AA1" s="62" t="str">
        <f>CONCATENATE(Z1, "_Odds")</f>
        <v>Patrik_Odds</v>
      </c>
      <c r="AB1" s="70" t="str">
        <f>CONCATENATE(Z1, "_Resultat")</f>
        <v>Patrik_Resultat</v>
      </c>
      <c r="AC1" s="15" t="str">
        <f>CONCATENATE(Z1, "_Hemma")</f>
        <v>Patrik_Hemma</v>
      </c>
      <c r="AD1" s="67" t="str">
        <f>CONCATENATE(Z1, "_Borta")</f>
        <v>Patrik_Borta</v>
      </c>
      <c r="AE1" s="43" t="s">
        <v>88</v>
      </c>
      <c r="AF1" s="44" t="str">
        <f>CONCATENATE(AE1, "_Odds")</f>
        <v>Jenny_Odds</v>
      </c>
      <c r="AG1" s="87" t="str">
        <f>CONCATENATE(AE1, "_Resultat")</f>
        <v>Jenny_Resultat</v>
      </c>
      <c r="AH1" s="15" t="str">
        <f>CONCATENATE(AE1, "_Hemma")</f>
        <v>Jenny_Hemma</v>
      </c>
      <c r="AI1" s="67" t="str">
        <f>CONCATENATE(AE1, "_Borta")</f>
        <v>Jenny_Borta</v>
      </c>
      <c r="AJ1" s="63" t="s">
        <v>89</v>
      </c>
      <c r="AK1" s="62" t="str">
        <f>CONCATENATE(AJ1, "_Odds")</f>
        <v>Petra_Odds</v>
      </c>
      <c r="AL1" s="70" t="str">
        <f>CONCATENATE(AJ1, "_Resultat")</f>
        <v>Petra_Resultat</v>
      </c>
      <c r="AM1" s="15" t="str">
        <f>CONCATENATE(AJ1, "_Hemma")</f>
        <v>Petra_Hemma</v>
      </c>
      <c r="AN1" s="67" t="str">
        <f>CONCATENATE(AJ1, "_Borta")</f>
        <v>Petra_Borta</v>
      </c>
      <c r="AO1" s="43" t="s">
        <v>95</v>
      </c>
      <c r="AP1" s="44" t="str">
        <f>CONCATENATE(AO1, "_Odds")</f>
        <v>Philip_Odds</v>
      </c>
      <c r="AQ1" s="87" t="str">
        <f>CONCATENATE(AO1, "_Resultat")</f>
        <v>Philip_Resultat</v>
      </c>
      <c r="AR1" s="15" t="str">
        <f>CONCATENATE(AO1, "_Hemma")</f>
        <v>Philip_Hemma</v>
      </c>
      <c r="AS1" s="67" t="str">
        <f>CONCATENATE(AO1, "_Borta")</f>
        <v>Philip_Borta</v>
      </c>
    </row>
    <row r="2" spans="1:45" x14ac:dyDescent="0.25">
      <c r="A2" s="16" t="s">
        <v>9</v>
      </c>
      <c r="B2" s="46" t="s">
        <v>10</v>
      </c>
      <c r="C2" s="52">
        <v>43265</v>
      </c>
      <c r="D2" s="90">
        <v>1</v>
      </c>
      <c r="E2" s="54">
        <v>0.70833333333333337</v>
      </c>
      <c r="F2" s="49">
        <v>1</v>
      </c>
      <c r="G2" s="27">
        <v>3.2</v>
      </c>
      <c r="H2" s="27">
        <v>7.4</v>
      </c>
      <c r="I2" s="29">
        <f t="shared" ref="I2:I3" si="0">MAX(F2:H2)</f>
        <v>7.4</v>
      </c>
      <c r="J2" s="29">
        <f>MIN(F2:H2)</f>
        <v>1</v>
      </c>
      <c r="K2" s="17">
        <v>1</v>
      </c>
      <c r="L2" s="17">
        <f t="shared" ref="L2:L49" si="1">_xlfn.IFS(K2=1,$F2,K2="x",$G2,K2=2,$H2)</f>
        <v>1</v>
      </c>
      <c r="M2" s="66" t="s">
        <v>68</v>
      </c>
      <c r="N2" s="66"/>
      <c r="O2" s="66"/>
      <c r="P2" s="22">
        <v>1</v>
      </c>
      <c r="Q2" s="22">
        <f t="shared" ref="Q2:Q49" si="2">_xlfn.IFS(P2=1,$F2,P2="x",$G2,P2=2,$H2)</f>
        <v>1</v>
      </c>
      <c r="R2" s="76" t="s">
        <v>74</v>
      </c>
      <c r="S2" s="76"/>
      <c r="T2" s="76"/>
      <c r="U2" s="17">
        <v>1</v>
      </c>
      <c r="V2" s="17">
        <f t="shared" ref="V2:V49" si="3">_xlfn.IFS(U2=1,$F2,U2="x",$G2,U2=2,$H2)</f>
        <v>1</v>
      </c>
      <c r="W2" s="66" t="s">
        <v>72</v>
      </c>
      <c r="X2" s="66"/>
      <c r="Y2" s="66"/>
      <c r="Z2" s="22">
        <v>1</v>
      </c>
      <c r="AA2" s="22">
        <f t="shared" ref="AA2:AA49" si="4">_xlfn.IFS(Z2=1,$F2,Z2="x",$G2,Z2=2,$H2)</f>
        <v>1</v>
      </c>
      <c r="AB2" s="68" t="s">
        <v>83</v>
      </c>
      <c r="AC2" s="76"/>
      <c r="AD2" s="76"/>
      <c r="AE2" s="17">
        <v>1</v>
      </c>
      <c r="AF2" s="17">
        <f t="shared" ref="AF2:AF49" si="5">_xlfn.IFS(AE2=1,$F2,AE2="x",$G2,AE2=2,$H2)</f>
        <v>1</v>
      </c>
      <c r="AG2" s="66" t="s">
        <v>90</v>
      </c>
      <c r="AH2" s="66"/>
      <c r="AI2" s="66"/>
      <c r="AJ2" s="22">
        <v>1</v>
      </c>
      <c r="AK2" s="22">
        <f t="shared" ref="AK2:AK49" si="6">_xlfn.IFS(AJ2=1,$F2,AJ2="x",$G2,AJ2=2,$H2)</f>
        <v>1</v>
      </c>
      <c r="AL2" s="68" t="s">
        <v>74</v>
      </c>
      <c r="AM2" s="76"/>
      <c r="AN2" s="76"/>
      <c r="AO2" s="17">
        <v>1</v>
      </c>
      <c r="AP2" s="17">
        <f t="shared" ref="AP2:AP49" si="7">_xlfn.IFS(AO2=1,$F2,AO2="x",$G2,AO2=2,$H2)</f>
        <v>1</v>
      </c>
      <c r="AQ2" s="66" t="s">
        <v>74</v>
      </c>
      <c r="AR2" s="64"/>
      <c r="AS2" s="64"/>
    </row>
    <row r="3" spans="1:45" ht="15.75" x14ac:dyDescent="0.25">
      <c r="A3" s="56" t="s">
        <v>11</v>
      </c>
      <c r="B3" s="57" t="s">
        <v>12</v>
      </c>
      <c r="C3" s="58">
        <v>43266</v>
      </c>
      <c r="D3" s="91">
        <v>2</v>
      </c>
      <c r="E3" s="59">
        <v>0.58333333333333337</v>
      </c>
      <c r="F3" s="50">
        <v>4.0999999999999996</v>
      </c>
      <c r="G3" s="28">
        <v>2.2999999999999998</v>
      </c>
      <c r="H3" s="28">
        <v>1</v>
      </c>
      <c r="I3" s="30">
        <f t="shared" si="0"/>
        <v>4.0999999999999996</v>
      </c>
      <c r="J3" s="30">
        <f t="shared" ref="J3" si="8">MIN(F3:H3)</f>
        <v>1</v>
      </c>
      <c r="K3" s="18">
        <v>2</v>
      </c>
      <c r="L3" s="17">
        <f t="shared" si="1"/>
        <v>1</v>
      </c>
      <c r="M3" s="64" t="s">
        <v>69</v>
      </c>
      <c r="N3" s="64"/>
      <c r="O3" s="64"/>
      <c r="P3" s="23" t="s">
        <v>8</v>
      </c>
      <c r="Q3" s="22">
        <f t="shared" si="2"/>
        <v>2.2999999999999998</v>
      </c>
      <c r="R3" s="68" t="s">
        <v>70</v>
      </c>
      <c r="S3" s="68"/>
      <c r="T3" s="68"/>
      <c r="U3" s="18" t="s">
        <v>58</v>
      </c>
      <c r="V3" s="17">
        <f t="shared" si="3"/>
        <v>2.2999999999999998</v>
      </c>
      <c r="W3" s="64" t="s">
        <v>93</v>
      </c>
      <c r="X3" s="64"/>
      <c r="Y3" s="64"/>
      <c r="Z3" s="23" t="s">
        <v>58</v>
      </c>
      <c r="AA3" s="22">
        <f t="shared" si="4"/>
        <v>2.2999999999999998</v>
      </c>
      <c r="AB3" s="68" t="s">
        <v>70</v>
      </c>
      <c r="AC3" s="68"/>
      <c r="AD3" s="68"/>
      <c r="AE3" s="18">
        <v>2</v>
      </c>
      <c r="AF3" s="17">
        <f t="shared" si="5"/>
        <v>1</v>
      </c>
      <c r="AG3" s="64" t="s">
        <v>81</v>
      </c>
      <c r="AH3" s="64"/>
      <c r="AI3" s="64"/>
      <c r="AJ3" s="23">
        <v>2</v>
      </c>
      <c r="AK3" s="22">
        <f t="shared" si="6"/>
        <v>1</v>
      </c>
      <c r="AL3" s="68" t="s">
        <v>79</v>
      </c>
      <c r="AM3" s="68"/>
      <c r="AN3" s="68"/>
      <c r="AO3" s="18">
        <v>2</v>
      </c>
      <c r="AP3" s="17">
        <f t="shared" si="7"/>
        <v>1</v>
      </c>
      <c r="AQ3" s="64" t="s">
        <v>77</v>
      </c>
      <c r="AR3" s="64"/>
      <c r="AS3" s="64"/>
    </row>
    <row r="4" spans="1:45" ht="15.75" x14ac:dyDescent="0.25">
      <c r="A4" s="56" t="s">
        <v>15</v>
      </c>
      <c r="B4" s="57" t="s">
        <v>16</v>
      </c>
      <c r="C4" s="58">
        <v>43266</v>
      </c>
      <c r="D4" s="91">
        <v>3</v>
      </c>
      <c r="E4" s="59">
        <v>0.83333333333333337</v>
      </c>
      <c r="F4" s="50">
        <v>2.5</v>
      </c>
      <c r="G4" s="28">
        <v>1.8</v>
      </c>
      <c r="H4" s="28">
        <v>1</v>
      </c>
      <c r="I4" s="30">
        <f t="shared" ref="I4:I49" si="9">MAX(F4:H4)</f>
        <v>2.5</v>
      </c>
      <c r="J4" s="30">
        <f t="shared" ref="J4:J49" si="10">MIN(F4:H4)</f>
        <v>1</v>
      </c>
      <c r="K4" s="18" t="s">
        <v>58</v>
      </c>
      <c r="L4" s="17">
        <f t="shared" si="1"/>
        <v>1.8</v>
      </c>
      <c r="M4" s="64" t="s">
        <v>70</v>
      </c>
      <c r="N4" s="64"/>
      <c r="O4" s="64"/>
      <c r="P4" s="23">
        <v>1</v>
      </c>
      <c r="Q4" s="22">
        <f t="shared" si="2"/>
        <v>2.5</v>
      </c>
      <c r="R4" s="68" t="s">
        <v>74</v>
      </c>
      <c r="S4" s="68"/>
      <c r="T4" s="68"/>
      <c r="U4" s="18" t="s">
        <v>58</v>
      </c>
      <c r="V4" s="17">
        <f t="shared" si="3"/>
        <v>1.8</v>
      </c>
      <c r="W4" s="64" t="s">
        <v>93</v>
      </c>
      <c r="X4" s="64"/>
      <c r="Y4" s="64"/>
      <c r="Z4" s="23" t="s">
        <v>58</v>
      </c>
      <c r="AA4" s="22">
        <f t="shared" si="4"/>
        <v>1.8</v>
      </c>
      <c r="AB4" s="68" t="s">
        <v>93</v>
      </c>
      <c r="AC4" s="68"/>
      <c r="AD4" s="68"/>
      <c r="AE4" s="18">
        <v>2</v>
      </c>
      <c r="AF4" s="17">
        <f t="shared" si="5"/>
        <v>1</v>
      </c>
      <c r="AG4" s="64" t="s">
        <v>70</v>
      </c>
      <c r="AH4" s="64"/>
      <c r="AI4" s="64"/>
      <c r="AJ4" s="23" t="s">
        <v>8</v>
      </c>
      <c r="AK4" s="22">
        <f t="shared" si="6"/>
        <v>1.8</v>
      </c>
      <c r="AL4" s="68" t="s">
        <v>70</v>
      </c>
      <c r="AM4" s="68"/>
      <c r="AN4" s="68"/>
      <c r="AO4" s="18">
        <v>1</v>
      </c>
      <c r="AP4" s="17">
        <f t="shared" si="7"/>
        <v>2.5</v>
      </c>
      <c r="AQ4" s="64" t="s">
        <v>83</v>
      </c>
      <c r="AR4" s="64"/>
      <c r="AS4" s="64"/>
    </row>
    <row r="5" spans="1:45" ht="15.75" x14ac:dyDescent="0.25">
      <c r="A5" s="56" t="s">
        <v>13</v>
      </c>
      <c r="B5" s="57" t="s">
        <v>14</v>
      </c>
      <c r="C5" s="58">
        <v>43266</v>
      </c>
      <c r="D5" s="91">
        <v>4</v>
      </c>
      <c r="E5" s="59">
        <v>0.70833333333333337</v>
      </c>
      <c r="F5" s="50">
        <v>1</v>
      </c>
      <c r="G5" s="28">
        <v>1.3</v>
      </c>
      <c r="H5" s="28">
        <v>1.6</v>
      </c>
      <c r="I5" s="30">
        <f t="shared" si="9"/>
        <v>1.6</v>
      </c>
      <c r="J5" s="30">
        <f t="shared" si="10"/>
        <v>1</v>
      </c>
      <c r="K5" s="18">
        <v>1</v>
      </c>
      <c r="L5" s="17">
        <f t="shared" si="1"/>
        <v>1</v>
      </c>
      <c r="M5" s="64" t="s">
        <v>71</v>
      </c>
      <c r="N5" s="64"/>
      <c r="O5" s="64"/>
      <c r="P5" s="23" t="s">
        <v>58</v>
      </c>
      <c r="Q5" s="22">
        <f t="shared" si="2"/>
        <v>1.3</v>
      </c>
      <c r="R5" s="71" t="s">
        <v>91</v>
      </c>
      <c r="S5" s="71"/>
      <c r="T5" s="71"/>
      <c r="U5" s="18">
        <v>2</v>
      </c>
      <c r="V5" s="17">
        <f t="shared" si="3"/>
        <v>1.6</v>
      </c>
      <c r="W5" s="64" t="s">
        <v>69</v>
      </c>
      <c r="X5" s="64"/>
      <c r="Y5" s="64"/>
      <c r="Z5" s="23">
        <v>2</v>
      </c>
      <c r="AA5" s="22">
        <f t="shared" si="4"/>
        <v>1.6</v>
      </c>
      <c r="AB5" s="71" t="s">
        <v>70</v>
      </c>
      <c r="AC5" s="71"/>
      <c r="AD5" s="71"/>
      <c r="AE5" s="18" t="s">
        <v>8</v>
      </c>
      <c r="AF5" s="17">
        <f t="shared" si="5"/>
        <v>1.3</v>
      </c>
      <c r="AG5" s="64" t="s">
        <v>73</v>
      </c>
      <c r="AH5" s="64"/>
      <c r="AI5" s="64"/>
      <c r="AJ5" s="23">
        <v>2</v>
      </c>
      <c r="AK5" s="22">
        <f t="shared" si="6"/>
        <v>1.6</v>
      </c>
      <c r="AL5" s="71" t="s">
        <v>77</v>
      </c>
      <c r="AM5" s="71"/>
      <c r="AN5" s="71"/>
      <c r="AO5" s="18" t="s">
        <v>58</v>
      </c>
      <c r="AP5" s="17">
        <f t="shared" si="7"/>
        <v>1.3</v>
      </c>
      <c r="AQ5" s="64" t="s">
        <v>70</v>
      </c>
      <c r="AR5" s="64"/>
      <c r="AS5" s="64"/>
    </row>
    <row r="6" spans="1:45" x14ac:dyDescent="0.25">
      <c r="A6" s="11" t="s">
        <v>17</v>
      </c>
      <c r="B6" s="47" t="s">
        <v>18</v>
      </c>
      <c r="C6" s="51">
        <v>43267</v>
      </c>
      <c r="D6" s="92">
        <v>5</v>
      </c>
      <c r="E6" s="55">
        <v>0.5</v>
      </c>
      <c r="F6" s="50">
        <v>1</v>
      </c>
      <c r="G6" s="28">
        <v>5.5</v>
      </c>
      <c r="H6" s="28">
        <v>13.4</v>
      </c>
      <c r="I6" s="30">
        <f t="shared" si="9"/>
        <v>13.4</v>
      </c>
      <c r="J6" s="30">
        <f t="shared" si="10"/>
        <v>1</v>
      </c>
      <c r="K6" s="18">
        <v>1</v>
      </c>
      <c r="L6" s="17">
        <f t="shared" si="1"/>
        <v>1</v>
      </c>
      <c r="M6" s="64" t="s">
        <v>72</v>
      </c>
      <c r="N6" s="64"/>
      <c r="O6" s="64"/>
      <c r="P6" s="23">
        <v>1</v>
      </c>
      <c r="Q6" s="22">
        <f t="shared" si="2"/>
        <v>1</v>
      </c>
      <c r="R6" s="69" t="s">
        <v>90</v>
      </c>
      <c r="S6" s="69"/>
      <c r="T6" s="69"/>
      <c r="U6" s="18">
        <v>1</v>
      </c>
      <c r="V6" s="17">
        <f t="shared" si="3"/>
        <v>1</v>
      </c>
      <c r="W6" s="64" t="s">
        <v>68</v>
      </c>
      <c r="X6" s="64"/>
      <c r="Y6" s="64"/>
      <c r="Z6" s="23">
        <v>1</v>
      </c>
      <c r="AA6" s="22">
        <f t="shared" si="4"/>
        <v>1</v>
      </c>
      <c r="AB6" s="68" t="s">
        <v>68</v>
      </c>
      <c r="AC6" s="68"/>
      <c r="AD6" s="68"/>
      <c r="AE6" s="18">
        <v>1</v>
      </c>
      <c r="AF6" s="17">
        <f t="shared" si="5"/>
        <v>1</v>
      </c>
      <c r="AG6" s="64" t="s">
        <v>68</v>
      </c>
      <c r="AH6" s="64"/>
      <c r="AI6" s="64"/>
      <c r="AJ6" s="23">
        <v>1</v>
      </c>
      <c r="AK6" s="22">
        <f t="shared" si="6"/>
        <v>1</v>
      </c>
      <c r="AL6" s="68" t="s">
        <v>74</v>
      </c>
      <c r="AM6" s="68"/>
      <c r="AN6" s="68"/>
      <c r="AO6" s="18">
        <v>1</v>
      </c>
      <c r="AP6" s="17">
        <f t="shared" si="7"/>
        <v>1</v>
      </c>
      <c r="AQ6" s="64" t="s">
        <v>76</v>
      </c>
      <c r="AR6" s="64"/>
      <c r="AS6" s="64"/>
    </row>
    <row r="7" spans="1:45" x14ac:dyDescent="0.25">
      <c r="A7" s="11" t="s">
        <v>21</v>
      </c>
      <c r="B7" s="47" t="s">
        <v>22</v>
      </c>
      <c r="C7" s="51">
        <v>43267</v>
      </c>
      <c r="D7" s="92">
        <v>6</v>
      </c>
      <c r="E7" s="55">
        <v>0.75</v>
      </c>
      <c r="F7" s="50">
        <v>1.3</v>
      </c>
      <c r="G7" s="28">
        <v>1.3</v>
      </c>
      <c r="H7" s="28">
        <v>1</v>
      </c>
      <c r="I7" s="30">
        <f t="shared" si="9"/>
        <v>1.3</v>
      </c>
      <c r="J7" s="30">
        <f t="shared" si="10"/>
        <v>1</v>
      </c>
      <c r="K7" s="18">
        <v>2</v>
      </c>
      <c r="L7" s="17">
        <f t="shared" si="1"/>
        <v>1</v>
      </c>
      <c r="M7" s="64" t="s">
        <v>73</v>
      </c>
      <c r="N7" s="64"/>
      <c r="O7" s="64"/>
      <c r="P7" s="23">
        <v>2</v>
      </c>
      <c r="Q7" s="22">
        <f t="shared" si="2"/>
        <v>1</v>
      </c>
      <c r="R7" s="68" t="s">
        <v>81</v>
      </c>
      <c r="S7" s="68"/>
      <c r="T7" s="68"/>
      <c r="U7" s="18">
        <v>2</v>
      </c>
      <c r="V7" s="17">
        <f t="shared" si="3"/>
        <v>1</v>
      </c>
      <c r="W7" s="64" t="s">
        <v>69</v>
      </c>
      <c r="X7" s="64"/>
      <c r="Y7" s="64"/>
      <c r="Z7" s="23">
        <v>2</v>
      </c>
      <c r="AA7" s="22">
        <f t="shared" si="4"/>
        <v>1</v>
      </c>
      <c r="AB7" s="68" t="s">
        <v>73</v>
      </c>
      <c r="AC7" s="68"/>
      <c r="AD7" s="68"/>
      <c r="AE7" s="18">
        <v>2</v>
      </c>
      <c r="AF7" s="17">
        <f t="shared" si="5"/>
        <v>1</v>
      </c>
      <c r="AG7" s="64" t="s">
        <v>77</v>
      </c>
      <c r="AH7" s="64"/>
      <c r="AI7" s="64"/>
      <c r="AJ7" s="23">
        <v>1</v>
      </c>
      <c r="AK7" s="22">
        <f t="shared" si="6"/>
        <v>1.3</v>
      </c>
      <c r="AL7" s="68" t="s">
        <v>83</v>
      </c>
      <c r="AM7" s="68"/>
      <c r="AN7" s="68"/>
      <c r="AO7" s="18">
        <v>2</v>
      </c>
      <c r="AP7" s="17">
        <f t="shared" si="7"/>
        <v>1</v>
      </c>
      <c r="AQ7" s="64" t="s">
        <v>77</v>
      </c>
      <c r="AR7" s="64"/>
      <c r="AS7" s="64"/>
    </row>
    <row r="8" spans="1:45" x14ac:dyDescent="0.25">
      <c r="A8" s="11" t="s">
        <v>19</v>
      </c>
      <c r="B8" s="47" t="s">
        <v>20</v>
      </c>
      <c r="C8" s="51">
        <v>43267</v>
      </c>
      <c r="D8" s="92">
        <v>7</v>
      </c>
      <c r="E8" s="55">
        <v>0.625</v>
      </c>
      <c r="F8" s="50">
        <v>1</v>
      </c>
      <c r="G8" s="28">
        <v>3.7</v>
      </c>
      <c r="H8" s="28">
        <v>9</v>
      </c>
      <c r="I8" s="30">
        <f t="shared" si="9"/>
        <v>9</v>
      </c>
      <c r="J8" s="30">
        <f t="shared" si="10"/>
        <v>1</v>
      </c>
      <c r="K8" s="18">
        <v>1</v>
      </c>
      <c r="L8" s="17">
        <f t="shared" si="1"/>
        <v>1</v>
      </c>
      <c r="M8" s="64" t="s">
        <v>74</v>
      </c>
      <c r="N8" s="64"/>
      <c r="O8" s="64"/>
      <c r="P8" s="23">
        <v>2</v>
      </c>
      <c r="Q8" s="22">
        <f t="shared" si="2"/>
        <v>9</v>
      </c>
      <c r="R8" s="68" t="s">
        <v>77</v>
      </c>
      <c r="S8" s="68"/>
      <c r="T8" s="68"/>
      <c r="U8" s="18">
        <v>1</v>
      </c>
      <c r="V8" s="17">
        <f t="shared" si="3"/>
        <v>1</v>
      </c>
      <c r="W8" s="64" t="s">
        <v>76</v>
      </c>
      <c r="X8" s="64"/>
      <c r="Y8" s="64"/>
      <c r="Z8" s="23">
        <v>1</v>
      </c>
      <c r="AA8" s="22">
        <f t="shared" si="4"/>
        <v>1</v>
      </c>
      <c r="AB8" s="68" t="s">
        <v>74</v>
      </c>
      <c r="AC8" s="68"/>
      <c r="AD8" s="68"/>
      <c r="AE8" s="18">
        <v>2</v>
      </c>
      <c r="AF8" s="17">
        <f t="shared" si="5"/>
        <v>9</v>
      </c>
      <c r="AG8" s="64" t="s">
        <v>77</v>
      </c>
      <c r="AH8" s="64"/>
      <c r="AI8" s="64"/>
      <c r="AJ8" s="23">
        <v>1</v>
      </c>
      <c r="AK8" s="22">
        <f t="shared" si="6"/>
        <v>1</v>
      </c>
      <c r="AL8" s="68" t="s">
        <v>74</v>
      </c>
      <c r="AM8" s="68"/>
      <c r="AN8" s="68"/>
      <c r="AO8" s="18" t="s">
        <v>58</v>
      </c>
      <c r="AP8" s="17">
        <f t="shared" si="7"/>
        <v>3.7</v>
      </c>
      <c r="AQ8" s="64" t="s">
        <v>70</v>
      </c>
      <c r="AR8" s="64"/>
      <c r="AS8" s="64"/>
    </row>
    <row r="9" spans="1:45" x14ac:dyDescent="0.25">
      <c r="A9" s="11" t="s">
        <v>23</v>
      </c>
      <c r="B9" s="47" t="s">
        <v>24</v>
      </c>
      <c r="C9" s="51">
        <v>43267</v>
      </c>
      <c r="D9" s="92">
        <v>8</v>
      </c>
      <c r="E9" s="55">
        <v>0.875</v>
      </c>
      <c r="F9" s="50">
        <v>1.5</v>
      </c>
      <c r="G9" s="28">
        <v>1</v>
      </c>
      <c r="H9" s="28">
        <v>1.5</v>
      </c>
      <c r="I9" s="30">
        <f t="shared" si="9"/>
        <v>1.5</v>
      </c>
      <c r="J9" s="30">
        <f t="shared" si="10"/>
        <v>1</v>
      </c>
      <c r="K9" s="18">
        <v>1</v>
      </c>
      <c r="L9" s="17">
        <f t="shared" si="1"/>
        <v>1.5</v>
      </c>
      <c r="M9" s="64" t="s">
        <v>75</v>
      </c>
      <c r="N9" s="64"/>
      <c r="O9" s="64"/>
      <c r="P9" s="23">
        <v>1</v>
      </c>
      <c r="Q9" s="22">
        <f t="shared" si="2"/>
        <v>1.5</v>
      </c>
      <c r="R9" s="71" t="s">
        <v>76</v>
      </c>
      <c r="S9" s="71"/>
      <c r="T9" s="71"/>
      <c r="U9" s="18" t="s">
        <v>58</v>
      </c>
      <c r="V9" s="17">
        <f t="shared" si="3"/>
        <v>1</v>
      </c>
      <c r="W9" s="64" t="s">
        <v>70</v>
      </c>
      <c r="X9" s="64"/>
      <c r="Y9" s="64"/>
      <c r="Z9" s="23">
        <v>2</v>
      </c>
      <c r="AA9" s="22">
        <f t="shared" si="4"/>
        <v>1.5</v>
      </c>
      <c r="AB9" s="71" t="s">
        <v>73</v>
      </c>
      <c r="AC9" s="71"/>
      <c r="AD9" s="71"/>
      <c r="AE9" s="18">
        <v>1</v>
      </c>
      <c r="AF9" s="17">
        <f t="shared" si="5"/>
        <v>1.5</v>
      </c>
      <c r="AG9" s="64" t="s">
        <v>74</v>
      </c>
      <c r="AH9" s="64"/>
      <c r="AI9" s="64"/>
      <c r="AJ9" s="23">
        <v>1</v>
      </c>
      <c r="AK9" s="22">
        <f t="shared" si="6"/>
        <v>1.5</v>
      </c>
      <c r="AL9" s="71" t="s">
        <v>74</v>
      </c>
      <c r="AM9" s="71"/>
      <c r="AN9" s="71"/>
      <c r="AO9" s="18">
        <v>1</v>
      </c>
      <c r="AP9" s="17">
        <f t="shared" si="7"/>
        <v>1.5</v>
      </c>
      <c r="AQ9" s="64" t="s">
        <v>83</v>
      </c>
      <c r="AR9" s="64"/>
      <c r="AS9" s="64"/>
    </row>
    <row r="10" spans="1:45" ht="15.75" x14ac:dyDescent="0.25">
      <c r="A10" s="56" t="s">
        <v>29</v>
      </c>
      <c r="B10" s="57" t="s">
        <v>30</v>
      </c>
      <c r="C10" s="58">
        <v>43268</v>
      </c>
      <c r="D10" s="91">
        <v>9</v>
      </c>
      <c r="E10" s="59">
        <v>0.83333333333333337</v>
      </c>
      <c r="F10" s="50">
        <v>1</v>
      </c>
      <c r="G10" s="28">
        <v>3.4</v>
      </c>
      <c r="H10" s="28">
        <v>7.1</v>
      </c>
      <c r="I10" s="30">
        <f t="shared" si="9"/>
        <v>7.1</v>
      </c>
      <c r="J10" s="30">
        <f t="shared" si="10"/>
        <v>1</v>
      </c>
      <c r="K10" s="18">
        <v>1</v>
      </c>
      <c r="L10" s="17">
        <f t="shared" si="1"/>
        <v>1</v>
      </c>
      <c r="M10" s="64" t="s">
        <v>76</v>
      </c>
      <c r="N10" s="64"/>
      <c r="O10" s="64"/>
      <c r="P10" s="23">
        <v>1</v>
      </c>
      <c r="Q10" s="22">
        <f t="shared" si="2"/>
        <v>1</v>
      </c>
      <c r="R10" s="68" t="s">
        <v>74</v>
      </c>
      <c r="S10" s="68"/>
      <c r="T10" s="68"/>
      <c r="U10" s="18">
        <v>1</v>
      </c>
      <c r="V10" s="17">
        <f t="shared" si="3"/>
        <v>1</v>
      </c>
      <c r="W10" s="64" t="s">
        <v>74</v>
      </c>
      <c r="X10" s="64"/>
      <c r="Y10" s="64"/>
      <c r="Z10" s="23">
        <v>1</v>
      </c>
      <c r="AA10" s="22">
        <f t="shared" si="4"/>
        <v>1</v>
      </c>
      <c r="AB10" s="68" t="s">
        <v>83</v>
      </c>
      <c r="AC10" s="68"/>
      <c r="AD10" s="68"/>
      <c r="AE10" s="18">
        <v>1</v>
      </c>
      <c r="AF10" s="17">
        <f t="shared" si="5"/>
        <v>1</v>
      </c>
      <c r="AG10" s="64" t="s">
        <v>92</v>
      </c>
      <c r="AH10" s="64"/>
      <c r="AI10" s="64"/>
      <c r="AJ10" s="23">
        <v>1</v>
      </c>
      <c r="AK10" s="22">
        <f t="shared" si="6"/>
        <v>1</v>
      </c>
      <c r="AL10" s="68" t="s">
        <v>74</v>
      </c>
      <c r="AM10" s="68"/>
      <c r="AN10" s="68"/>
      <c r="AO10" s="18">
        <v>1</v>
      </c>
      <c r="AP10" s="17">
        <f t="shared" si="7"/>
        <v>1</v>
      </c>
      <c r="AQ10" s="64" t="s">
        <v>72</v>
      </c>
      <c r="AR10" s="64"/>
      <c r="AS10" s="64"/>
    </row>
    <row r="11" spans="1:45" ht="15.75" x14ac:dyDescent="0.25">
      <c r="A11" s="56" t="s">
        <v>25</v>
      </c>
      <c r="B11" s="57" t="s">
        <v>26</v>
      </c>
      <c r="C11" s="58">
        <v>43268</v>
      </c>
      <c r="D11" s="91">
        <v>10</v>
      </c>
      <c r="E11" s="59">
        <v>0.58333333333333337</v>
      </c>
      <c r="F11" s="50">
        <v>2.4</v>
      </c>
      <c r="G11" s="28">
        <v>1.7</v>
      </c>
      <c r="H11" s="28">
        <v>1</v>
      </c>
      <c r="I11" s="30">
        <f t="shared" si="9"/>
        <v>2.4</v>
      </c>
      <c r="J11" s="30">
        <f t="shared" si="10"/>
        <v>1</v>
      </c>
      <c r="K11" s="18">
        <v>2</v>
      </c>
      <c r="L11" s="17">
        <f t="shared" si="1"/>
        <v>1</v>
      </c>
      <c r="M11" s="64" t="s">
        <v>77</v>
      </c>
      <c r="N11" s="64"/>
      <c r="O11" s="64"/>
      <c r="P11" s="23" t="s">
        <v>58</v>
      </c>
      <c r="Q11" s="22">
        <f t="shared" si="2"/>
        <v>1.7</v>
      </c>
      <c r="R11" s="68" t="s">
        <v>71</v>
      </c>
      <c r="S11" s="68"/>
      <c r="T11" s="68"/>
      <c r="U11" s="18" t="s">
        <v>58</v>
      </c>
      <c r="V11" s="17">
        <f t="shared" si="3"/>
        <v>1.7</v>
      </c>
      <c r="W11" s="64" t="s">
        <v>71</v>
      </c>
      <c r="X11" s="64"/>
      <c r="Y11" s="64"/>
      <c r="Z11" s="23">
        <v>1</v>
      </c>
      <c r="AA11" s="22">
        <f t="shared" si="4"/>
        <v>2.4</v>
      </c>
      <c r="AB11" s="68" t="s">
        <v>72</v>
      </c>
      <c r="AC11" s="68"/>
      <c r="AD11" s="68"/>
      <c r="AE11" s="18" t="s">
        <v>8</v>
      </c>
      <c r="AF11" s="17">
        <f t="shared" si="5"/>
        <v>1.7</v>
      </c>
      <c r="AG11" s="64" t="s">
        <v>71</v>
      </c>
      <c r="AH11" s="64"/>
      <c r="AI11" s="64"/>
      <c r="AJ11" s="23" t="s">
        <v>8</v>
      </c>
      <c r="AK11" s="22">
        <f t="shared" si="6"/>
        <v>1.7</v>
      </c>
      <c r="AL11" s="68" t="s">
        <v>93</v>
      </c>
      <c r="AM11" s="68"/>
      <c r="AN11" s="68"/>
      <c r="AO11" s="18">
        <v>2</v>
      </c>
      <c r="AP11" s="17">
        <f t="shared" si="7"/>
        <v>1</v>
      </c>
      <c r="AQ11" s="64" t="s">
        <v>77</v>
      </c>
      <c r="AR11" s="64"/>
      <c r="AS11" s="64"/>
    </row>
    <row r="12" spans="1:45" ht="15.75" x14ac:dyDescent="0.25">
      <c r="A12" s="56" t="s">
        <v>27</v>
      </c>
      <c r="B12" s="57" t="s">
        <v>28</v>
      </c>
      <c r="C12" s="58">
        <v>43268</v>
      </c>
      <c r="D12" s="91">
        <v>11</v>
      </c>
      <c r="E12" s="59">
        <v>0.70833333333333337</v>
      </c>
      <c r="F12" s="50">
        <v>1</v>
      </c>
      <c r="G12" s="28">
        <v>3</v>
      </c>
      <c r="H12" s="28">
        <v>5.2</v>
      </c>
      <c r="I12" s="30">
        <f t="shared" si="9"/>
        <v>5.2</v>
      </c>
      <c r="J12" s="30">
        <f t="shared" si="10"/>
        <v>1</v>
      </c>
      <c r="K12" s="18" t="s">
        <v>58</v>
      </c>
      <c r="L12" s="17">
        <f t="shared" si="1"/>
        <v>3</v>
      </c>
      <c r="M12" s="64" t="s">
        <v>78</v>
      </c>
      <c r="N12" s="64"/>
      <c r="O12" s="64"/>
      <c r="P12" s="23">
        <v>1</v>
      </c>
      <c r="Q12" s="22">
        <f t="shared" si="2"/>
        <v>1</v>
      </c>
      <c r="R12" s="68" t="s">
        <v>83</v>
      </c>
      <c r="S12" s="68"/>
      <c r="T12" s="68"/>
      <c r="U12" s="18">
        <v>1</v>
      </c>
      <c r="V12" s="17">
        <f t="shared" si="3"/>
        <v>1</v>
      </c>
      <c r="W12" s="64" t="s">
        <v>68</v>
      </c>
      <c r="X12" s="64"/>
      <c r="Y12" s="64"/>
      <c r="Z12" s="23">
        <v>1</v>
      </c>
      <c r="AA12" s="22">
        <f t="shared" si="4"/>
        <v>1</v>
      </c>
      <c r="AB12" s="68" t="s">
        <v>76</v>
      </c>
      <c r="AC12" s="68"/>
      <c r="AD12" s="68"/>
      <c r="AE12" s="18">
        <v>1</v>
      </c>
      <c r="AF12" s="17">
        <f t="shared" si="5"/>
        <v>1</v>
      </c>
      <c r="AG12" s="64" t="s">
        <v>76</v>
      </c>
      <c r="AH12" s="64"/>
      <c r="AI12" s="64"/>
      <c r="AJ12" s="23">
        <v>1</v>
      </c>
      <c r="AK12" s="22">
        <f t="shared" si="6"/>
        <v>1</v>
      </c>
      <c r="AL12" s="68" t="s">
        <v>76</v>
      </c>
      <c r="AM12" s="68"/>
      <c r="AN12" s="68"/>
      <c r="AO12" s="18">
        <v>1</v>
      </c>
      <c r="AP12" s="17">
        <f t="shared" si="7"/>
        <v>1</v>
      </c>
      <c r="AQ12" s="64" t="s">
        <v>72</v>
      </c>
      <c r="AR12" s="64"/>
      <c r="AS12" s="64"/>
    </row>
    <row r="13" spans="1:45" x14ac:dyDescent="0.25">
      <c r="A13" s="9" t="s">
        <v>31</v>
      </c>
      <c r="B13" s="48" t="s">
        <v>32</v>
      </c>
      <c r="C13" s="51">
        <v>43269</v>
      </c>
      <c r="D13" s="92">
        <v>12</v>
      </c>
      <c r="E13" s="55">
        <v>0.58333333333333404</v>
      </c>
      <c r="F13" s="50">
        <v>1</v>
      </c>
      <c r="G13" s="28">
        <v>1.6</v>
      </c>
      <c r="H13" s="28">
        <v>2</v>
      </c>
      <c r="I13" s="30">
        <f t="shared" si="9"/>
        <v>2</v>
      </c>
      <c r="J13" s="30">
        <f t="shared" si="10"/>
        <v>1</v>
      </c>
      <c r="K13" s="18">
        <v>1</v>
      </c>
      <c r="L13" s="17">
        <f t="shared" si="1"/>
        <v>1</v>
      </c>
      <c r="M13" s="64" t="s">
        <v>72</v>
      </c>
      <c r="N13" s="64"/>
      <c r="O13" s="64"/>
      <c r="P13" s="23">
        <v>1</v>
      </c>
      <c r="Q13" s="22">
        <f t="shared" si="2"/>
        <v>1</v>
      </c>
      <c r="R13" s="71" t="s">
        <v>83</v>
      </c>
      <c r="S13" s="71"/>
      <c r="T13" s="71"/>
      <c r="U13" s="18" t="s">
        <v>58</v>
      </c>
      <c r="V13" s="17">
        <f t="shared" si="3"/>
        <v>1.6</v>
      </c>
      <c r="W13" s="64" t="s">
        <v>93</v>
      </c>
      <c r="X13" s="64"/>
      <c r="Y13" s="64"/>
      <c r="Z13" s="23" t="s">
        <v>58</v>
      </c>
      <c r="AA13" s="22">
        <f t="shared" si="4"/>
        <v>1.6</v>
      </c>
      <c r="AB13" s="71" t="s">
        <v>93</v>
      </c>
      <c r="AC13" s="71"/>
      <c r="AD13" s="71"/>
      <c r="AE13" s="18" t="s">
        <v>8</v>
      </c>
      <c r="AF13" s="17">
        <f t="shared" si="5"/>
        <v>1.6</v>
      </c>
      <c r="AG13" s="64" t="s">
        <v>70</v>
      </c>
      <c r="AH13" s="64"/>
      <c r="AI13" s="64"/>
      <c r="AJ13" s="23">
        <v>1</v>
      </c>
      <c r="AK13" s="22">
        <f t="shared" si="6"/>
        <v>1</v>
      </c>
      <c r="AL13" s="71" t="s">
        <v>83</v>
      </c>
      <c r="AM13" s="71"/>
      <c r="AN13" s="71"/>
      <c r="AO13" s="18">
        <v>1</v>
      </c>
      <c r="AP13" s="17">
        <f t="shared" si="7"/>
        <v>1</v>
      </c>
      <c r="AQ13" s="64" t="s">
        <v>83</v>
      </c>
      <c r="AR13" s="64"/>
      <c r="AS13" s="64"/>
    </row>
    <row r="14" spans="1:45" x14ac:dyDescent="0.25">
      <c r="A14" s="9" t="s">
        <v>33</v>
      </c>
      <c r="B14" s="48" t="s">
        <v>34</v>
      </c>
      <c r="C14" s="51">
        <v>43269</v>
      </c>
      <c r="D14" s="92">
        <v>13</v>
      </c>
      <c r="E14" s="55">
        <v>0.70833333333333337</v>
      </c>
      <c r="F14" s="50">
        <v>1</v>
      </c>
      <c r="G14" s="28">
        <v>6.7</v>
      </c>
      <c r="H14" s="28">
        <v>18.600000000000001</v>
      </c>
      <c r="I14" s="30">
        <f t="shared" si="9"/>
        <v>18.600000000000001</v>
      </c>
      <c r="J14" s="30">
        <f t="shared" si="10"/>
        <v>1</v>
      </c>
      <c r="K14" s="18">
        <v>1</v>
      </c>
      <c r="L14" s="17">
        <f t="shared" si="1"/>
        <v>1</v>
      </c>
      <c r="M14" s="64" t="s">
        <v>68</v>
      </c>
      <c r="N14" s="64"/>
      <c r="O14" s="64"/>
      <c r="P14" s="23">
        <v>2</v>
      </c>
      <c r="Q14" s="22">
        <f t="shared" si="2"/>
        <v>18.600000000000001</v>
      </c>
      <c r="R14" s="68" t="s">
        <v>77</v>
      </c>
      <c r="S14" s="68"/>
      <c r="T14" s="68"/>
      <c r="U14" s="18">
        <v>1</v>
      </c>
      <c r="V14" s="17">
        <f t="shared" si="3"/>
        <v>1</v>
      </c>
      <c r="W14" s="64" t="s">
        <v>74</v>
      </c>
      <c r="X14" s="64"/>
      <c r="Y14" s="64"/>
      <c r="Z14" s="23">
        <v>1</v>
      </c>
      <c r="AA14" s="22">
        <f t="shared" si="4"/>
        <v>1</v>
      </c>
      <c r="AB14" s="68" t="s">
        <v>74</v>
      </c>
      <c r="AC14" s="68"/>
      <c r="AD14" s="68"/>
      <c r="AE14" s="18">
        <v>1</v>
      </c>
      <c r="AF14" s="17">
        <f t="shared" si="5"/>
        <v>1</v>
      </c>
      <c r="AG14" s="64" t="s">
        <v>74</v>
      </c>
      <c r="AH14" s="64"/>
      <c r="AI14" s="64"/>
      <c r="AJ14" s="23">
        <v>1</v>
      </c>
      <c r="AK14" s="22">
        <f t="shared" si="6"/>
        <v>1</v>
      </c>
      <c r="AL14" s="68" t="s">
        <v>74</v>
      </c>
      <c r="AM14" s="68"/>
      <c r="AN14" s="68"/>
      <c r="AO14" s="18">
        <v>1</v>
      </c>
      <c r="AP14" s="17">
        <f t="shared" si="7"/>
        <v>1</v>
      </c>
      <c r="AQ14" s="64" t="s">
        <v>74</v>
      </c>
      <c r="AR14" s="64"/>
      <c r="AS14" s="64"/>
    </row>
    <row r="15" spans="1:45" x14ac:dyDescent="0.25">
      <c r="A15" s="9" t="s">
        <v>35</v>
      </c>
      <c r="B15" s="48" t="s">
        <v>36</v>
      </c>
      <c r="C15" s="51">
        <v>43269</v>
      </c>
      <c r="D15" s="92">
        <v>14</v>
      </c>
      <c r="E15" s="55">
        <v>0.83333333333333337</v>
      </c>
      <c r="F15" s="50">
        <v>7.1</v>
      </c>
      <c r="G15" s="28">
        <v>3.4</v>
      </c>
      <c r="H15" s="28">
        <v>1</v>
      </c>
      <c r="I15" s="30">
        <f t="shared" si="9"/>
        <v>7.1</v>
      </c>
      <c r="J15" s="30">
        <f t="shared" si="10"/>
        <v>1</v>
      </c>
      <c r="K15" s="18" t="s">
        <v>58</v>
      </c>
      <c r="L15" s="17">
        <f t="shared" si="1"/>
        <v>3.4</v>
      </c>
      <c r="M15" s="64" t="s">
        <v>70</v>
      </c>
      <c r="N15" s="64"/>
      <c r="O15" s="64"/>
      <c r="P15" s="23">
        <v>2</v>
      </c>
      <c r="Q15" s="22">
        <f t="shared" si="2"/>
        <v>1</v>
      </c>
      <c r="R15" s="68" t="s">
        <v>82</v>
      </c>
      <c r="S15" s="68"/>
      <c r="T15" s="68"/>
      <c r="U15" s="18">
        <v>2</v>
      </c>
      <c r="V15" s="17">
        <f t="shared" si="3"/>
        <v>1</v>
      </c>
      <c r="W15" s="64" t="s">
        <v>77</v>
      </c>
      <c r="X15" s="64"/>
      <c r="Y15" s="64"/>
      <c r="Z15" s="23" t="s">
        <v>58</v>
      </c>
      <c r="AA15" s="22">
        <f t="shared" si="4"/>
        <v>3.4</v>
      </c>
      <c r="AB15" s="68" t="s">
        <v>73</v>
      </c>
      <c r="AC15" s="68"/>
      <c r="AD15" s="68"/>
      <c r="AE15" s="18">
        <v>2</v>
      </c>
      <c r="AF15" s="17">
        <f t="shared" si="5"/>
        <v>1</v>
      </c>
      <c r="AG15" s="64" t="s">
        <v>77</v>
      </c>
      <c r="AH15" s="64"/>
      <c r="AI15" s="64"/>
      <c r="AJ15" s="23">
        <v>2</v>
      </c>
      <c r="AK15" s="22">
        <f t="shared" si="6"/>
        <v>1</v>
      </c>
      <c r="AL15" s="68" t="s">
        <v>77</v>
      </c>
      <c r="AM15" s="68"/>
      <c r="AN15" s="68"/>
      <c r="AO15" s="18">
        <v>2</v>
      </c>
      <c r="AP15" s="17">
        <f t="shared" si="7"/>
        <v>1</v>
      </c>
      <c r="AQ15" s="64" t="s">
        <v>77</v>
      </c>
      <c r="AR15" s="64"/>
      <c r="AS15" s="64"/>
    </row>
    <row r="16" spans="1:45" ht="15.75" x14ac:dyDescent="0.25">
      <c r="A16" s="56" t="s">
        <v>39</v>
      </c>
      <c r="B16" s="57" t="s">
        <v>40</v>
      </c>
      <c r="C16" s="58">
        <v>43270</v>
      </c>
      <c r="D16" s="91">
        <v>15</v>
      </c>
      <c r="E16" s="59">
        <v>0.70833333333333337</v>
      </c>
      <c r="F16" s="50">
        <v>1</v>
      </c>
      <c r="G16" s="28">
        <v>1.4</v>
      </c>
      <c r="H16" s="28">
        <v>1.4</v>
      </c>
      <c r="I16" s="30">
        <f t="shared" si="9"/>
        <v>1.4</v>
      </c>
      <c r="J16" s="30">
        <f t="shared" si="10"/>
        <v>1</v>
      </c>
      <c r="K16" s="18">
        <v>1</v>
      </c>
      <c r="L16" s="17">
        <f t="shared" si="1"/>
        <v>1</v>
      </c>
      <c r="M16" s="64" t="s">
        <v>74</v>
      </c>
      <c r="N16" s="64"/>
      <c r="O16" s="64"/>
      <c r="P16" s="23">
        <v>1</v>
      </c>
      <c r="Q16" s="22">
        <f t="shared" si="2"/>
        <v>1</v>
      </c>
      <c r="R16" s="68" t="s">
        <v>68</v>
      </c>
      <c r="S16" s="68"/>
      <c r="T16" s="68"/>
      <c r="U16" s="18">
        <v>1</v>
      </c>
      <c r="V16" s="17">
        <f t="shared" si="3"/>
        <v>1</v>
      </c>
      <c r="W16" s="64" t="s">
        <v>72</v>
      </c>
      <c r="X16" s="64"/>
      <c r="Y16" s="64"/>
      <c r="Z16" s="23">
        <v>1</v>
      </c>
      <c r="AA16" s="22">
        <f t="shared" si="4"/>
        <v>1</v>
      </c>
      <c r="AB16" s="68" t="s">
        <v>83</v>
      </c>
      <c r="AC16" s="68"/>
      <c r="AD16" s="68"/>
      <c r="AE16" s="18">
        <v>1</v>
      </c>
      <c r="AF16" s="17">
        <f t="shared" si="5"/>
        <v>1</v>
      </c>
      <c r="AG16" s="64" t="s">
        <v>83</v>
      </c>
      <c r="AH16" s="64"/>
      <c r="AI16" s="64"/>
      <c r="AJ16" s="23" t="s">
        <v>8</v>
      </c>
      <c r="AK16" s="22">
        <f t="shared" si="6"/>
        <v>1.4</v>
      </c>
      <c r="AL16" s="68" t="s">
        <v>70</v>
      </c>
      <c r="AM16" s="68"/>
      <c r="AN16" s="68"/>
      <c r="AO16" s="18">
        <v>1</v>
      </c>
      <c r="AP16" s="17">
        <f t="shared" si="7"/>
        <v>1</v>
      </c>
      <c r="AQ16" s="64" t="s">
        <v>77</v>
      </c>
      <c r="AR16" s="64"/>
      <c r="AS16" s="64"/>
    </row>
    <row r="17" spans="1:45" ht="15.75" x14ac:dyDescent="0.25">
      <c r="A17" s="56" t="s">
        <v>37</v>
      </c>
      <c r="B17" s="57" t="s">
        <v>38</v>
      </c>
      <c r="C17" s="58">
        <v>43270</v>
      </c>
      <c r="D17" s="91">
        <v>16</v>
      </c>
      <c r="E17" s="59">
        <v>0.58333333333333337</v>
      </c>
      <c r="F17" s="50">
        <v>1</v>
      </c>
      <c r="G17" s="28">
        <v>2.2000000000000002</v>
      </c>
      <c r="H17" s="28">
        <v>3.4</v>
      </c>
      <c r="I17" s="30">
        <f t="shared" si="9"/>
        <v>3.4</v>
      </c>
      <c r="J17" s="30">
        <f t="shared" si="10"/>
        <v>1</v>
      </c>
      <c r="K17" s="18" t="s">
        <v>58</v>
      </c>
      <c r="L17" s="17">
        <f t="shared" si="1"/>
        <v>2.2000000000000002</v>
      </c>
      <c r="M17" s="64" t="s">
        <v>70</v>
      </c>
      <c r="N17" s="64"/>
      <c r="O17" s="64"/>
      <c r="P17" s="23" t="s">
        <v>58</v>
      </c>
      <c r="Q17" s="22">
        <f t="shared" si="2"/>
        <v>2.2000000000000002</v>
      </c>
      <c r="R17" s="71" t="s">
        <v>70</v>
      </c>
      <c r="S17" s="71"/>
      <c r="T17" s="71"/>
      <c r="U17" s="18" t="s">
        <v>58</v>
      </c>
      <c r="V17" s="17">
        <f t="shared" si="3"/>
        <v>2.2000000000000002</v>
      </c>
      <c r="W17" s="64" t="s">
        <v>70</v>
      </c>
      <c r="X17" s="64"/>
      <c r="Y17" s="64"/>
      <c r="Z17" s="23" t="s">
        <v>58</v>
      </c>
      <c r="AA17" s="22">
        <f t="shared" si="4"/>
        <v>2.2000000000000002</v>
      </c>
      <c r="AB17" s="71" t="s">
        <v>70</v>
      </c>
      <c r="AC17" s="71"/>
      <c r="AD17" s="71"/>
      <c r="AE17" s="18" t="s">
        <v>8</v>
      </c>
      <c r="AF17" s="17">
        <f t="shared" si="5"/>
        <v>2.2000000000000002</v>
      </c>
      <c r="AG17" s="64" t="s">
        <v>71</v>
      </c>
      <c r="AH17" s="64"/>
      <c r="AI17" s="64"/>
      <c r="AJ17" s="23">
        <v>1</v>
      </c>
      <c r="AK17" s="22">
        <f t="shared" si="6"/>
        <v>1</v>
      </c>
      <c r="AL17" s="71" t="s">
        <v>83</v>
      </c>
      <c r="AM17" s="71"/>
      <c r="AN17" s="71"/>
      <c r="AO17" s="18" t="s">
        <v>58</v>
      </c>
      <c r="AP17" s="17">
        <f t="shared" si="7"/>
        <v>2.2000000000000002</v>
      </c>
      <c r="AQ17" s="64" t="s">
        <v>93</v>
      </c>
      <c r="AR17" s="64"/>
      <c r="AS17" s="64"/>
    </row>
    <row r="18" spans="1:45" s="85" customFormat="1" ht="15.75" customHeight="1" x14ac:dyDescent="0.25">
      <c r="A18" s="77" t="s">
        <v>9</v>
      </c>
      <c r="B18" s="78" t="s">
        <v>11</v>
      </c>
      <c r="C18" s="79">
        <v>43270</v>
      </c>
      <c r="D18" s="93">
        <v>17</v>
      </c>
      <c r="E18" s="80">
        <v>0.83333333333333337</v>
      </c>
      <c r="F18" s="81">
        <v>1</v>
      </c>
      <c r="G18" s="82">
        <v>1.6</v>
      </c>
      <c r="H18" s="82">
        <v>1.9</v>
      </c>
      <c r="I18" s="82">
        <f t="shared" si="9"/>
        <v>1.9</v>
      </c>
      <c r="J18" s="82">
        <f t="shared" si="10"/>
        <v>1</v>
      </c>
      <c r="K18" s="82">
        <v>1</v>
      </c>
      <c r="L18" s="83">
        <f t="shared" si="1"/>
        <v>1</v>
      </c>
      <c r="M18" s="84" t="s">
        <v>74</v>
      </c>
      <c r="N18" s="84"/>
      <c r="O18" s="84"/>
      <c r="P18" s="82">
        <v>2</v>
      </c>
      <c r="Q18" s="83">
        <f t="shared" si="2"/>
        <v>1.9</v>
      </c>
      <c r="R18" s="84" t="s">
        <v>73</v>
      </c>
      <c r="S18" s="84"/>
      <c r="T18" s="84"/>
      <c r="U18" s="82">
        <v>2</v>
      </c>
      <c r="V18" s="83">
        <f t="shared" si="3"/>
        <v>1.9</v>
      </c>
      <c r="W18" s="84" t="s">
        <v>69</v>
      </c>
      <c r="X18" s="84"/>
      <c r="Y18" s="84"/>
      <c r="Z18" s="82" t="s">
        <v>58</v>
      </c>
      <c r="AA18" s="83">
        <f t="shared" si="4"/>
        <v>1.6</v>
      </c>
      <c r="AB18" s="84" t="s">
        <v>93</v>
      </c>
      <c r="AC18" s="84"/>
      <c r="AD18" s="84"/>
      <c r="AE18" s="82">
        <v>1</v>
      </c>
      <c r="AF18" s="83">
        <f t="shared" si="5"/>
        <v>1</v>
      </c>
      <c r="AG18" s="84" t="s">
        <v>74</v>
      </c>
      <c r="AH18" s="84"/>
      <c r="AI18" s="84"/>
      <c r="AJ18" s="82">
        <v>2</v>
      </c>
      <c r="AK18" s="83">
        <f t="shared" si="6"/>
        <v>1.9</v>
      </c>
      <c r="AL18" s="84" t="s">
        <v>77</v>
      </c>
      <c r="AM18" s="84"/>
      <c r="AN18" s="84"/>
      <c r="AO18" s="82" t="s">
        <v>58</v>
      </c>
      <c r="AP18" s="83">
        <f t="shared" si="7"/>
        <v>1.6</v>
      </c>
      <c r="AQ18" s="84" t="s">
        <v>70</v>
      </c>
      <c r="AR18" s="84"/>
      <c r="AS18" s="84"/>
    </row>
    <row r="19" spans="1:45" ht="15.75" customHeight="1" x14ac:dyDescent="0.25">
      <c r="A19" s="11" t="s">
        <v>12</v>
      </c>
      <c r="B19" s="47" t="s">
        <v>10</v>
      </c>
      <c r="C19" s="51">
        <v>43271</v>
      </c>
      <c r="D19" s="92">
        <v>18</v>
      </c>
      <c r="E19" s="55">
        <v>0.70833333333333337</v>
      </c>
      <c r="F19" s="50">
        <v>1</v>
      </c>
      <c r="G19" s="28">
        <v>5.3</v>
      </c>
      <c r="H19" s="28">
        <v>15.4</v>
      </c>
      <c r="I19" s="30">
        <f t="shared" si="9"/>
        <v>15.4</v>
      </c>
      <c r="J19" s="30">
        <f t="shared" si="10"/>
        <v>1</v>
      </c>
      <c r="K19" s="18">
        <v>1</v>
      </c>
      <c r="L19" s="17">
        <f t="shared" si="1"/>
        <v>1</v>
      </c>
      <c r="M19" s="64" t="s">
        <v>68</v>
      </c>
      <c r="N19" s="64"/>
      <c r="O19" s="64"/>
      <c r="P19" s="23">
        <v>1</v>
      </c>
      <c r="Q19" s="22">
        <f t="shared" si="2"/>
        <v>1</v>
      </c>
      <c r="R19" s="68" t="s">
        <v>92</v>
      </c>
      <c r="S19" s="68"/>
      <c r="T19" s="68"/>
      <c r="U19" s="18" t="s">
        <v>58</v>
      </c>
      <c r="V19" s="17">
        <f t="shared" si="3"/>
        <v>5.3</v>
      </c>
      <c r="W19" s="64" t="s">
        <v>93</v>
      </c>
      <c r="X19" s="64"/>
      <c r="Y19" s="64"/>
      <c r="Z19" s="23" t="s">
        <v>58</v>
      </c>
      <c r="AA19" s="22">
        <f t="shared" si="4"/>
        <v>5.3</v>
      </c>
      <c r="AB19" s="68" t="s">
        <v>70</v>
      </c>
      <c r="AC19" s="68"/>
      <c r="AD19" s="68"/>
      <c r="AE19" s="18">
        <v>1</v>
      </c>
      <c r="AF19" s="17">
        <f t="shared" si="5"/>
        <v>1</v>
      </c>
      <c r="AG19" s="64" t="s">
        <v>68</v>
      </c>
      <c r="AH19" s="64"/>
      <c r="AI19" s="64"/>
      <c r="AJ19" s="23">
        <v>1</v>
      </c>
      <c r="AK19" s="22">
        <f t="shared" si="6"/>
        <v>1</v>
      </c>
      <c r="AL19" s="68" t="s">
        <v>74</v>
      </c>
      <c r="AM19" s="68"/>
      <c r="AN19" s="68"/>
      <c r="AO19" s="18">
        <v>1</v>
      </c>
      <c r="AP19" s="17">
        <f t="shared" si="7"/>
        <v>1</v>
      </c>
      <c r="AQ19" s="64" t="s">
        <v>74</v>
      </c>
      <c r="AR19" s="64"/>
      <c r="AS19" s="64"/>
    </row>
    <row r="20" spans="1:45" ht="15.75" customHeight="1" x14ac:dyDescent="0.25">
      <c r="A20" s="11" t="s">
        <v>15</v>
      </c>
      <c r="B20" s="47" t="s">
        <v>13</v>
      </c>
      <c r="C20" s="51">
        <v>43271</v>
      </c>
      <c r="D20" s="92">
        <v>19</v>
      </c>
      <c r="E20" s="55">
        <v>0.58333333333333337</v>
      </c>
      <c r="F20" s="50">
        <v>1</v>
      </c>
      <c r="G20" s="28">
        <v>2.2999999999999998</v>
      </c>
      <c r="H20" s="28">
        <v>4</v>
      </c>
      <c r="I20" s="30">
        <f t="shared" si="9"/>
        <v>4</v>
      </c>
      <c r="J20" s="30">
        <f t="shared" si="10"/>
        <v>1</v>
      </c>
      <c r="K20" s="18">
        <v>1</v>
      </c>
      <c r="L20" s="17">
        <f t="shared" si="1"/>
        <v>1</v>
      </c>
      <c r="M20" s="64" t="s">
        <v>74</v>
      </c>
      <c r="N20" s="64"/>
      <c r="O20" s="64"/>
      <c r="P20" s="23">
        <v>1</v>
      </c>
      <c r="Q20" s="22">
        <f t="shared" si="2"/>
        <v>1</v>
      </c>
      <c r="R20" s="68" t="s">
        <v>76</v>
      </c>
      <c r="S20" s="68"/>
      <c r="T20" s="68"/>
      <c r="U20" s="18">
        <v>1</v>
      </c>
      <c r="V20" s="17">
        <f t="shared" si="3"/>
        <v>1</v>
      </c>
      <c r="W20" s="64" t="s">
        <v>74</v>
      </c>
      <c r="X20" s="64"/>
      <c r="Y20" s="64"/>
      <c r="Z20" s="23">
        <v>1</v>
      </c>
      <c r="AA20" s="22">
        <f t="shared" si="4"/>
        <v>1</v>
      </c>
      <c r="AB20" s="68" t="s">
        <v>72</v>
      </c>
      <c r="AC20" s="68"/>
      <c r="AD20" s="68"/>
      <c r="AE20" s="18">
        <v>1</v>
      </c>
      <c r="AF20" s="17">
        <f t="shared" si="5"/>
        <v>1</v>
      </c>
      <c r="AG20" s="64" t="s">
        <v>72</v>
      </c>
      <c r="AH20" s="64"/>
      <c r="AI20" s="64"/>
      <c r="AJ20" s="23">
        <v>1</v>
      </c>
      <c r="AK20" s="22">
        <f t="shared" si="6"/>
        <v>1</v>
      </c>
      <c r="AL20" s="68" t="s">
        <v>74</v>
      </c>
      <c r="AM20" s="68"/>
      <c r="AN20" s="68"/>
      <c r="AO20" s="18">
        <v>1</v>
      </c>
      <c r="AP20" s="17">
        <f t="shared" si="7"/>
        <v>1</v>
      </c>
      <c r="AQ20" s="64" t="s">
        <v>74</v>
      </c>
      <c r="AR20" s="64"/>
      <c r="AS20" s="64"/>
    </row>
    <row r="21" spans="1:45" ht="15.75" customHeight="1" x14ac:dyDescent="0.25">
      <c r="A21" s="11" t="s">
        <v>41</v>
      </c>
      <c r="B21" s="47" t="s">
        <v>16</v>
      </c>
      <c r="C21" s="51">
        <v>43271</v>
      </c>
      <c r="D21" s="92">
        <v>20</v>
      </c>
      <c r="E21" s="55">
        <v>0.83333333333333337</v>
      </c>
      <c r="F21" s="50">
        <v>17.2</v>
      </c>
      <c r="G21" s="28">
        <v>5.5</v>
      </c>
      <c r="H21" s="28">
        <v>1</v>
      </c>
      <c r="I21" s="30">
        <f t="shared" si="9"/>
        <v>17.2</v>
      </c>
      <c r="J21" s="30">
        <f t="shared" si="10"/>
        <v>1</v>
      </c>
      <c r="K21" s="18">
        <v>2</v>
      </c>
      <c r="L21" s="17">
        <f t="shared" si="1"/>
        <v>1</v>
      </c>
      <c r="M21" s="64" t="s">
        <v>79</v>
      </c>
      <c r="N21" s="64"/>
      <c r="O21" s="64"/>
      <c r="P21" s="23">
        <v>2</v>
      </c>
      <c r="Q21" s="22">
        <f t="shared" si="2"/>
        <v>1</v>
      </c>
      <c r="R21" s="71" t="s">
        <v>85</v>
      </c>
      <c r="S21" s="71"/>
      <c r="T21" s="71"/>
      <c r="U21" s="18">
        <v>2</v>
      </c>
      <c r="V21" s="17">
        <f t="shared" si="3"/>
        <v>1</v>
      </c>
      <c r="W21" s="64" t="s">
        <v>81</v>
      </c>
      <c r="X21" s="64"/>
      <c r="Y21" s="64"/>
      <c r="Z21" s="23">
        <v>2</v>
      </c>
      <c r="AA21" s="22">
        <f t="shared" si="4"/>
        <v>1</v>
      </c>
      <c r="AB21" s="71" t="s">
        <v>79</v>
      </c>
      <c r="AC21" s="71"/>
      <c r="AD21" s="71"/>
      <c r="AE21" s="18">
        <v>2</v>
      </c>
      <c r="AF21" s="17">
        <f t="shared" si="5"/>
        <v>1</v>
      </c>
      <c r="AG21" s="64" t="s">
        <v>94</v>
      </c>
      <c r="AH21" s="64"/>
      <c r="AI21" s="64"/>
      <c r="AJ21" s="23">
        <v>2</v>
      </c>
      <c r="AK21" s="22">
        <f t="shared" si="6"/>
        <v>1</v>
      </c>
      <c r="AL21" s="71" t="s">
        <v>79</v>
      </c>
      <c r="AM21" s="71"/>
      <c r="AN21" s="71"/>
      <c r="AO21" s="18">
        <v>2</v>
      </c>
      <c r="AP21" s="17">
        <f t="shared" si="7"/>
        <v>1</v>
      </c>
      <c r="AQ21" s="64" t="s">
        <v>69</v>
      </c>
      <c r="AR21" s="64"/>
      <c r="AS21" s="64"/>
    </row>
    <row r="22" spans="1:45" ht="15.75" customHeight="1" x14ac:dyDescent="0.25">
      <c r="A22" s="56" t="s">
        <v>17</v>
      </c>
      <c r="B22" s="57" t="s">
        <v>21</v>
      </c>
      <c r="C22" s="58">
        <v>43272</v>
      </c>
      <c r="D22" s="91">
        <v>21</v>
      </c>
      <c r="E22" s="59">
        <v>0.70833333333333337</v>
      </c>
      <c r="F22" s="50">
        <v>1</v>
      </c>
      <c r="G22" s="28">
        <v>3.4</v>
      </c>
      <c r="H22" s="28">
        <v>5.7</v>
      </c>
      <c r="I22" s="30">
        <f t="shared" si="9"/>
        <v>5.7</v>
      </c>
      <c r="J22" s="30">
        <f t="shared" si="10"/>
        <v>1</v>
      </c>
      <c r="K22" s="18">
        <v>1</v>
      </c>
      <c r="L22" s="17">
        <f t="shared" si="1"/>
        <v>1</v>
      </c>
      <c r="M22" s="64" t="s">
        <v>72</v>
      </c>
      <c r="N22" s="64"/>
      <c r="O22" s="64"/>
      <c r="P22" s="23">
        <v>2</v>
      </c>
      <c r="Q22" s="22">
        <f t="shared" si="2"/>
        <v>5.7</v>
      </c>
      <c r="R22" s="68" t="s">
        <v>80</v>
      </c>
      <c r="S22" s="68"/>
      <c r="T22" s="68"/>
      <c r="U22" s="18">
        <v>1</v>
      </c>
      <c r="V22" s="17">
        <f t="shared" si="3"/>
        <v>1</v>
      </c>
      <c r="W22" s="64" t="s">
        <v>74</v>
      </c>
      <c r="X22" s="64"/>
      <c r="Y22" s="64"/>
      <c r="Z22" s="23">
        <v>1</v>
      </c>
      <c r="AA22" s="22">
        <f t="shared" si="4"/>
        <v>1</v>
      </c>
      <c r="AB22" s="68" t="s">
        <v>74</v>
      </c>
      <c r="AC22" s="68"/>
      <c r="AD22" s="68"/>
      <c r="AE22" s="18" t="s">
        <v>8</v>
      </c>
      <c r="AF22" s="17">
        <f t="shared" si="5"/>
        <v>3.4</v>
      </c>
      <c r="AG22" s="64" t="s">
        <v>93</v>
      </c>
      <c r="AH22" s="64"/>
      <c r="AI22" s="64"/>
      <c r="AJ22" s="23">
        <v>1</v>
      </c>
      <c r="AK22" s="22">
        <f t="shared" si="6"/>
        <v>1</v>
      </c>
      <c r="AL22" s="68" t="s">
        <v>72</v>
      </c>
      <c r="AM22" s="68"/>
      <c r="AN22" s="68"/>
      <c r="AO22" s="18">
        <v>1</v>
      </c>
      <c r="AP22" s="17">
        <f t="shared" si="7"/>
        <v>1</v>
      </c>
      <c r="AQ22" s="64" t="s">
        <v>68</v>
      </c>
      <c r="AR22" s="64"/>
      <c r="AS22" s="64"/>
    </row>
    <row r="23" spans="1:45" ht="15.75" customHeight="1" x14ac:dyDescent="0.25">
      <c r="A23" s="56" t="s">
        <v>22</v>
      </c>
      <c r="B23" s="57" t="s">
        <v>18</v>
      </c>
      <c r="C23" s="58">
        <v>43272</v>
      </c>
      <c r="D23" s="91">
        <v>22</v>
      </c>
      <c r="E23" s="59">
        <v>0.58333333333333337</v>
      </c>
      <c r="F23" s="50">
        <v>1</v>
      </c>
      <c r="G23" s="28">
        <v>2.2000000000000002</v>
      </c>
      <c r="H23" s="28">
        <v>3.2</v>
      </c>
      <c r="I23" s="30">
        <f t="shared" si="9"/>
        <v>3.2</v>
      </c>
      <c r="J23" s="30">
        <f t="shared" si="10"/>
        <v>1</v>
      </c>
      <c r="K23" s="18">
        <v>1</v>
      </c>
      <c r="L23" s="17">
        <f t="shared" si="1"/>
        <v>1</v>
      </c>
      <c r="M23" s="64" t="s">
        <v>72</v>
      </c>
      <c r="N23" s="64"/>
      <c r="O23" s="64"/>
      <c r="P23" s="23">
        <v>1</v>
      </c>
      <c r="Q23" s="22">
        <f t="shared" si="2"/>
        <v>1</v>
      </c>
      <c r="R23" s="68" t="s">
        <v>72</v>
      </c>
      <c r="S23" s="68"/>
      <c r="T23" s="68"/>
      <c r="U23" s="18">
        <v>1</v>
      </c>
      <c r="V23" s="17">
        <f t="shared" si="3"/>
        <v>1</v>
      </c>
      <c r="W23" s="64" t="s">
        <v>74</v>
      </c>
      <c r="X23" s="64"/>
      <c r="Y23" s="64"/>
      <c r="Z23" s="23" t="s">
        <v>58</v>
      </c>
      <c r="AA23" s="22">
        <f t="shared" si="4"/>
        <v>2.2000000000000002</v>
      </c>
      <c r="AB23" s="68" t="s">
        <v>93</v>
      </c>
      <c r="AC23" s="68"/>
      <c r="AD23" s="68"/>
      <c r="AE23" s="18">
        <v>1</v>
      </c>
      <c r="AF23" s="17">
        <f t="shared" si="5"/>
        <v>1</v>
      </c>
      <c r="AG23" s="64" t="s">
        <v>83</v>
      </c>
      <c r="AH23" s="64"/>
      <c r="AI23" s="64"/>
      <c r="AJ23" s="23">
        <v>1</v>
      </c>
      <c r="AK23" s="22">
        <f t="shared" si="6"/>
        <v>1</v>
      </c>
      <c r="AL23" s="68" t="s">
        <v>83</v>
      </c>
      <c r="AM23" s="68"/>
      <c r="AN23" s="68"/>
      <c r="AO23" s="18" t="s">
        <v>58</v>
      </c>
      <c r="AP23" s="17">
        <f t="shared" si="7"/>
        <v>2.2000000000000002</v>
      </c>
      <c r="AQ23" s="64" t="s">
        <v>70</v>
      </c>
      <c r="AR23" s="64"/>
      <c r="AS23" s="64"/>
    </row>
    <row r="24" spans="1:45" ht="15.75" customHeight="1" x14ac:dyDescent="0.25">
      <c r="A24" s="56" t="s">
        <v>19</v>
      </c>
      <c r="B24" s="57" t="s">
        <v>23</v>
      </c>
      <c r="C24" s="58">
        <v>43272</v>
      </c>
      <c r="D24" s="91">
        <v>23</v>
      </c>
      <c r="E24" s="59">
        <v>0.83333333333333337</v>
      </c>
      <c r="F24" s="50">
        <v>1.2</v>
      </c>
      <c r="G24" s="28">
        <v>1</v>
      </c>
      <c r="H24" s="28">
        <v>1.3</v>
      </c>
      <c r="I24" s="30">
        <f t="shared" si="9"/>
        <v>1.3</v>
      </c>
      <c r="J24" s="30">
        <f t="shared" si="10"/>
        <v>1</v>
      </c>
      <c r="K24" s="18" t="s">
        <v>58</v>
      </c>
      <c r="L24" s="17">
        <f t="shared" si="1"/>
        <v>1</v>
      </c>
      <c r="M24" s="64" t="s">
        <v>71</v>
      </c>
      <c r="N24" s="64"/>
      <c r="O24" s="64"/>
      <c r="P24" s="23" t="s">
        <v>58</v>
      </c>
      <c r="Q24" s="22">
        <f t="shared" si="2"/>
        <v>1</v>
      </c>
      <c r="R24" s="68" t="s">
        <v>71</v>
      </c>
      <c r="S24" s="68"/>
      <c r="T24" s="68"/>
      <c r="U24" s="18">
        <v>1</v>
      </c>
      <c r="V24" s="17">
        <f t="shared" si="3"/>
        <v>1.2</v>
      </c>
      <c r="W24" s="64" t="s">
        <v>72</v>
      </c>
      <c r="X24" s="64"/>
      <c r="Y24" s="64"/>
      <c r="Z24" s="23">
        <v>2</v>
      </c>
      <c r="AA24" s="22">
        <f t="shared" si="4"/>
        <v>1.3</v>
      </c>
      <c r="AB24" s="68" t="s">
        <v>72</v>
      </c>
      <c r="AC24" s="68"/>
      <c r="AD24" s="68"/>
      <c r="AE24" s="18">
        <v>1</v>
      </c>
      <c r="AF24" s="17">
        <f t="shared" si="5"/>
        <v>1.2</v>
      </c>
      <c r="AG24" s="64" t="s">
        <v>78</v>
      </c>
      <c r="AH24" s="64"/>
      <c r="AI24" s="64"/>
      <c r="AJ24" s="23">
        <v>1</v>
      </c>
      <c r="AK24" s="22">
        <f t="shared" si="6"/>
        <v>1.2</v>
      </c>
      <c r="AL24" s="68" t="s">
        <v>72</v>
      </c>
      <c r="AM24" s="68"/>
      <c r="AN24" s="68"/>
      <c r="AO24" s="18">
        <v>1</v>
      </c>
      <c r="AP24" s="17">
        <f t="shared" si="7"/>
        <v>1.2</v>
      </c>
      <c r="AQ24" s="64" t="s">
        <v>72</v>
      </c>
      <c r="AR24" s="64"/>
      <c r="AS24" s="64"/>
    </row>
    <row r="25" spans="1:45" ht="15.75" customHeight="1" x14ac:dyDescent="0.25">
      <c r="A25" s="11" t="s">
        <v>24</v>
      </c>
      <c r="B25" s="47" t="s">
        <v>20</v>
      </c>
      <c r="C25" s="51">
        <v>43273</v>
      </c>
      <c r="D25" s="92">
        <v>24</v>
      </c>
      <c r="E25" s="55">
        <v>0.70833333333333337</v>
      </c>
      <c r="F25" s="50">
        <v>1</v>
      </c>
      <c r="G25" s="28">
        <v>1.2</v>
      </c>
      <c r="H25" s="28">
        <v>1.1000000000000001</v>
      </c>
      <c r="I25" s="30">
        <f t="shared" si="9"/>
        <v>1.2</v>
      </c>
      <c r="J25" s="30">
        <f t="shared" si="10"/>
        <v>1</v>
      </c>
      <c r="K25" s="18">
        <v>2</v>
      </c>
      <c r="L25" s="17">
        <f t="shared" si="1"/>
        <v>1.1000000000000001</v>
      </c>
      <c r="M25" s="64" t="s">
        <v>80</v>
      </c>
      <c r="N25" s="64"/>
      <c r="O25" s="64"/>
      <c r="P25" s="23" t="s">
        <v>58</v>
      </c>
      <c r="Q25" s="22">
        <f t="shared" si="2"/>
        <v>1.2</v>
      </c>
      <c r="R25" s="71" t="s">
        <v>93</v>
      </c>
      <c r="S25" s="71"/>
      <c r="T25" s="71"/>
      <c r="U25" s="18" t="s">
        <v>58</v>
      </c>
      <c r="V25" s="17">
        <f t="shared" si="3"/>
        <v>1.2</v>
      </c>
      <c r="W25" s="64" t="s">
        <v>70</v>
      </c>
      <c r="X25" s="64"/>
      <c r="Y25" s="64"/>
      <c r="Z25" s="23">
        <v>1</v>
      </c>
      <c r="AA25" s="22">
        <f t="shared" si="4"/>
        <v>1</v>
      </c>
      <c r="AB25" s="71" t="s">
        <v>70</v>
      </c>
      <c r="AC25" s="71"/>
      <c r="AD25" s="71"/>
      <c r="AE25" s="18">
        <v>2</v>
      </c>
      <c r="AF25" s="17">
        <f t="shared" si="5"/>
        <v>1.1000000000000001</v>
      </c>
      <c r="AG25" s="64" t="s">
        <v>69</v>
      </c>
      <c r="AH25" s="64"/>
      <c r="AI25" s="64"/>
      <c r="AJ25" s="23">
        <v>2</v>
      </c>
      <c r="AK25" s="22">
        <f t="shared" si="6"/>
        <v>1.1000000000000001</v>
      </c>
      <c r="AL25" s="71" t="s">
        <v>77</v>
      </c>
      <c r="AM25" s="71"/>
      <c r="AN25" s="71"/>
      <c r="AO25" s="18">
        <v>2</v>
      </c>
      <c r="AP25" s="17">
        <f t="shared" si="7"/>
        <v>1.1000000000000001</v>
      </c>
      <c r="AQ25" s="64" t="s">
        <v>77</v>
      </c>
      <c r="AR25" s="64"/>
      <c r="AS25" s="64"/>
    </row>
    <row r="26" spans="1:45" ht="15.75" customHeight="1" x14ac:dyDescent="0.25">
      <c r="A26" s="11" t="s">
        <v>29</v>
      </c>
      <c r="B26" s="47" t="s">
        <v>25</v>
      </c>
      <c r="C26" s="51">
        <v>43273</v>
      </c>
      <c r="D26" s="92">
        <v>25</v>
      </c>
      <c r="E26" s="55">
        <v>0.58333333333333337</v>
      </c>
      <c r="F26" s="50">
        <v>1</v>
      </c>
      <c r="G26" s="28">
        <v>5.3</v>
      </c>
      <c r="H26" s="28">
        <v>12.9</v>
      </c>
      <c r="I26" s="30">
        <f t="shared" si="9"/>
        <v>12.9</v>
      </c>
      <c r="J26" s="30">
        <f t="shared" si="10"/>
        <v>1</v>
      </c>
      <c r="K26" s="18">
        <v>1</v>
      </c>
      <c r="L26" s="17">
        <f t="shared" si="1"/>
        <v>1</v>
      </c>
      <c r="M26" s="64" t="s">
        <v>76</v>
      </c>
      <c r="N26" s="64"/>
      <c r="O26" s="64"/>
      <c r="P26" s="23" t="s">
        <v>58</v>
      </c>
      <c r="Q26" s="22">
        <f t="shared" si="2"/>
        <v>5.3</v>
      </c>
      <c r="R26" s="68" t="s">
        <v>93</v>
      </c>
      <c r="S26" s="68"/>
      <c r="T26" s="68"/>
      <c r="U26" s="18">
        <v>1</v>
      </c>
      <c r="V26" s="17">
        <f t="shared" si="3"/>
        <v>1</v>
      </c>
      <c r="W26" s="64" t="s">
        <v>92</v>
      </c>
      <c r="X26" s="64"/>
      <c r="Y26" s="64"/>
      <c r="Z26" s="23">
        <v>1</v>
      </c>
      <c r="AA26" s="22">
        <f t="shared" si="4"/>
        <v>1</v>
      </c>
      <c r="AB26" s="68" t="s">
        <v>76</v>
      </c>
      <c r="AC26" s="68"/>
      <c r="AD26" s="68"/>
      <c r="AE26" s="18">
        <v>1</v>
      </c>
      <c r="AF26" s="17">
        <f t="shared" si="5"/>
        <v>1</v>
      </c>
      <c r="AG26" s="64" t="s">
        <v>68</v>
      </c>
      <c r="AH26" s="64"/>
      <c r="AI26" s="64"/>
      <c r="AJ26" s="23">
        <v>1</v>
      </c>
      <c r="AK26" s="22">
        <f t="shared" si="6"/>
        <v>1</v>
      </c>
      <c r="AL26" s="68" t="s">
        <v>74</v>
      </c>
      <c r="AM26" s="68"/>
      <c r="AN26" s="68"/>
      <c r="AO26" s="18">
        <v>1</v>
      </c>
      <c r="AP26" s="17">
        <f t="shared" si="7"/>
        <v>1</v>
      </c>
      <c r="AQ26" s="64" t="s">
        <v>68</v>
      </c>
      <c r="AR26" s="64"/>
      <c r="AS26" s="64"/>
    </row>
    <row r="27" spans="1:45" ht="15.75" customHeight="1" x14ac:dyDescent="0.25">
      <c r="A27" s="11" t="s">
        <v>26</v>
      </c>
      <c r="B27" s="47" t="s">
        <v>30</v>
      </c>
      <c r="C27" s="51">
        <v>43273</v>
      </c>
      <c r="D27" s="92">
        <v>26</v>
      </c>
      <c r="E27" s="55">
        <v>0.83333333333333337</v>
      </c>
      <c r="F27" s="50">
        <v>1.1000000000000001</v>
      </c>
      <c r="G27" s="28">
        <v>1.2</v>
      </c>
      <c r="H27" s="28">
        <v>1</v>
      </c>
      <c r="I27" s="30">
        <f t="shared" si="9"/>
        <v>1.2</v>
      </c>
      <c r="J27" s="30">
        <f t="shared" si="10"/>
        <v>1</v>
      </c>
      <c r="K27" s="18">
        <v>1</v>
      </c>
      <c r="L27" s="17">
        <f t="shared" si="1"/>
        <v>1.1000000000000001</v>
      </c>
      <c r="M27" s="64" t="s">
        <v>72</v>
      </c>
      <c r="N27" s="64"/>
      <c r="O27" s="64"/>
      <c r="P27" s="23">
        <v>1</v>
      </c>
      <c r="Q27" s="22">
        <f t="shared" si="2"/>
        <v>1.1000000000000001</v>
      </c>
      <c r="R27" s="68" t="s">
        <v>81</v>
      </c>
      <c r="S27" s="68"/>
      <c r="T27" s="68"/>
      <c r="U27" s="18" t="s">
        <v>58</v>
      </c>
      <c r="V27" s="17">
        <f t="shared" si="3"/>
        <v>1.2</v>
      </c>
      <c r="W27" s="64" t="s">
        <v>70</v>
      </c>
      <c r="X27" s="64"/>
      <c r="Y27" s="64"/>
      <c r="Z27" s="23">
        <v>2</v>
      </c>
      <c r="AA27" s="22">
        <f t="shared" si="4"/>
        <v>1</v>
      </c>
      <c r="AB27" s="68" t="s">
        <v>77</v>
      </c>
      <c r="AC27" s="68"/>
      <c r="AD27" s="68"/>
      <c r="AE27" s="18">
        <v>1</v>
      </c>
      <c r="AF27" s="17">
        <f t="shared" si="5"/>
        <v>1.1000000000000001</v>
      </c>
      <c r="AG27" s="64" t="s">
        <v>72</v>
      </c>
      <c r="AH27" s="64"/>
      <c r="AI27" s="64"/>
      <c r="AJ27" s="23" t="s">
        <v>8</v>
      </c>
      <c r="AK27" s="22">
        <f t="shared" si="6"/>
        <v>1.2</v>
      </c>
      <c r="AL27" s="68" t="s">
        <v>70</v>
      </c>
      <c r="AM27" s="68"/>
      <c r="AN27" s="68"/>
      <c r="AO27" s="18">
        <v>2</v>
      </c>
      <c r="AP27" s="17">
        <f t="shared" si="7"/>
        <v>1</v>
      </c>
      <c r="AQ27" s="64" t="s">
        <v>73</v>
      </c>
      <c r="AR27" s="64"/>
      <c r="AS27" s="64"/>
    </row>
    <row r="28" spans="1:45" ht="15.75" customHeight="1" x14ac:dyDescent="0.25">
      <c r="A28" s="56" t="s">
        <v>27</v>
      </c>
      <c r="B28" s="57" t="s">
        <v>31</v>
      </c>
      <c r="C28" s="58">
        <v>43274</v>
      </c>
      <c r="D28" s="91">
        <v>27</v>
      </c>
      <c r="E28" s="59">
        <v>0.83333333333333337</v>
      </c>
      <c r="F28" s="50">
        <v>1</v>
      </c>
      <c r="G28" s="28">
        <v>3.4</v>
      </c>
      <c r="H28" s="28">
        <v>5.7</v>
      </c>
      <c r="I28" s="30">
        <f t="shared" si="9"/>
        <v>5.7</v>
      </c>
      <c r="J28" s="30">
        <f t="shared" si="10"/>
        <v>1</v>
      </c>
      <c r="K28" s="18" t="s">
        <v>58</v>
      </c>
      <c r="L28" s="17">
        <f t="shared" si="1"/>
        <v>3.4</v>
      </c>
      <c r="M28" s="64" t="s">
        <v>71</v>
      </c>
      <c r="N28" s="64"/>
      <c r="O28" s="64"/>
      <c r="P28" s="23" t="s">
        <v>58</v>
      </c>
      <c r="Q28" s="22">
        <f t="shared" si="2"/>
        <v>3.4</v>
      </c>
      <c r="R28" s="68" t="s">
        <v>71</v>
      </c>
      <c r="S28" s="68"/>
      <c r="T28" s="68"/>
      <c r="U28" s="18">
        <v>1</v>
      </c>
      <c r="V28" s="17">
        <f t="shared" si="3"/>
        <v>1</v>
      </c>
      <c r="W28" s="64" t="s">
        <v>76</v>
      </c>
      <c r="X28" s="64"/>
      <c r="Y28" s="64"/>
      <c r="Z28" s="23">
        <v>1</v>
      </c>
      <c r="AA28" s="22">
        <f t="shared" si="4"/>
        <v>1</v>
      </c>
      <c r="AB28" s="68" t="s">
        <v>74</v>
      </c>
      <c r="AC28" s="68"/>
      <c r="AD28" s="68"/>
      <c r="AE28" s="18">
        <v>1</v>
      </c>
      <c r="AF28" s="17">
        <f t="shared" si="5"/>
        <v>1</v>
      </c>
      <c r="AG28" s="64" t="s">
        <v>78</v>
      </c>
      <c r="AH28" s="64"/>
      <c r="AI28" s="64"/>
      <c r="AJ28" s="23">
        <v>1</v>
      </c>
      <c r="AK28" s="22">
        <f t="shared" si="6"/>
        <v>1</v>
      </c>
      <c r="AL28" s="68" t="s">
        <v>76</v>
      </c>
      <c r="AM28" s="68"/>
      <c r="AN28" s="68"/>
      <c r="AO28" s="18" t="s">
        <v>58</v>
      </c>
      <c r="AP28" s="17">
        <f t="shared" si="7"/>
        <v>3.4</v>
      </c>
      <c r="AQ28" s="64" t="s">
        <v>71</v>
      </c>
      <c r="AR28" s="64"/>
      <c r="AS28" s="64"/>
    </row>
    <row r="29" spans="1:45" ht="15.75" customHeight="1" x14ac:dyDescent="0.25">
      <c r="A29" s="56" t="s">
        <v>32</v>
      </c>
      <c r="B29" s="57" t="s">
        <v>28</v>
      </c>
      <c r="C29" s="58">
        <v>43274</v>
      </c>
      <c r="D29" s="91">
        <v>28</v>
      </c>
      <c r="E29" s="59">
        <v>0.70833333333333337</v>
      </c>
      <c r="F29" s="50">
        <v>2.6</v>
      </c>
      <c r="G29" s="28">
        <v>1.9</v>
      </c>
      <c r="H29" s="28">
        <v>1</v>
      </c>
      <c r="I29" s="30">
        <f t="shared" si="9"/>
        <v>2.6</v>
      </c>
      <c r="J29" s="30">
        <f t="shared" si="10"/>
        <v>1</v>
      </c>
      <c r="K29" s="18" t="s">
        <v>58</v>
      </c>
      <c r="L29" s="17">
        <f t="shared" si="1"/>
        <v>1.9</v>
      </c>
      <c r="M29" s="64" t="s">
        <v>71</v>
      </c>
      <c r="N29" s="64"/>
      <c r="O29" s="64"/>
      <c r="P29" s="23">
        <v>2</v>
      </c>
      <c r="Q29" s="22">
        <f t="shared" si="2"/>
        <v>1</v>
      </c>
      <c r="R29" s="71" t="s">
        <v>73</v>
      </c>
      <c r="S29" s="71"/>
      <c r="T29" s="71"/>
      <c r="U29" s="18">
        <v>2</v>
      </c>
      <c r="V29" s="17">
        <f t="shared" si="3"/>
        <v>1</v>
      </c>
      <c r="W29" s="64" t="s">
        <v>69</v>
      </c>
      <c r="X29" s="64"/>
      <c r="Y29" s="64"/>
      <c r="Z29" s="23">
        <v>2</v>
      </c>
      <c r="AA29" s="22">
        <f t="shared" si="4"/>
        <v>1</v>
      </c>
      <c r="AB29" s="71" t="s">
        <v>77</v>
      </c>
      <c r="AC29" s="71"/>
      <c r="AD29" s="71"/>
      <c r="AE29" s="18">
        <v>1</v>
      </c>
      <c r="AF29" s="17">
        <f t="shared" si="5"/>
        <v>2.6</v>
      </c>
      <c r="AG29" s="64" t="s">
        <v>93</v>
      </c>
      <c r="AH29" s="64"/>
      <c r="AI29" s="64"/>
      <c r="AJ29" s="23">
        <v>2</v>
      </c>
      <c r="AK29" s="22">
        <f t="shared" si="6"/>
        <v>1</v>
      </c>
      <c r="AL29" s="71" t="s">
        <v>77</v>
      </c>
      <c r="AM29" s="71"/>
      <c r="AN29" s="71"/>
      <c r="AO29" s="18">
        <v>2</v>
      </c>
      <c r="AP29" s="17">
        <f t="shared" si="7"/>
        <v>1</v>
      </c>
      <c r="AQ29" s="64" t="s">
        <v>73</v>
      </c>
      <c r="AR29" s="64"/>
      <c r="AS29" s="64"/>
    </row>
    <row r="30" spans="1:45" ht="15.75" customHeight="1" x14ac:dyDescent="0.25">
      <c r="A30" s="56" t="s">
        <v>42</v>
      </c>
      <c r="B30" s="57" t="s">
        <v>35</v>
      </c>
      <c r="C30" s="58">
        <v>43274</v>
      </c>
      <c r="D30" s="91">
        <v>29</v>
      </c>
      <c r="E30" s="59">
        <v>0.58333333333333337</v>
      </c>
      <c r="F30" s="50">
        <v>1</v>
      </c>
      <c r="G30" s="28">
        <v>4.0999999999999996</v>
      </c>
      <c r="H30" s="28">
        <v>8.6999999999999993</v>
      </c>
      <c r="I30" s="30">
        <f t="shared" si="9"/>
        <v>8.6999999999999993</v>
      </c>
      <c r="J30" s="30">
        <f t="shared" si="10"/>
        <v>1</v>
      </c>
      <c r="K30" s="18">
        <v>1</v>
      </c>
      <c r="L30" s="17">
        <f t="shared" si="1"/>
        <v>1</v>
      </c>
      <c r="M30" s="64" t="s">
        <v>74</v>
      </c>
      <c r="N30" s="64"/>
      <c r="O30" s="64"/>
      <c r="P30" s="23">
        <v>1</v>
      </c>
      <c r="Q30" s="22">
        <f t="shared" si="2"/>
        <v>1</v>
      </c>
      <c r="R30" s="68" t="s">
        <v>92</v>
      </c>
      <c r="S30" s="68"/>
      <c r="T30" s="68"/>
      <c r="U30" s="18">
        <v>1</v>
      </c>
      <c r="V30" s="17">
        <f t="shared" si="3"/>
        <v>1</v>
      </c>
      <c r="W30" s="64" t="s">
        <v>68</v>
      </c>
      <c r="X30" s="64"/>
      <c r="Y30" s="64"/>
      <c r="Z30" s="23">
        <v>1</v>
      </c>
      <c r="AA30" s="22">
        <f t="shared" si="4"/>
        <v>1</v>
      </c>
      <c r="AB30" s="68" t="s">
        <v>76</v>
      </c>
      <c r="AC30" s="68"/>
      <c r="AD30" s="68"/>
      <c r="AE30" s="18">
        <v>1</v>
      </c>
      <c r="AF30" s="17">
        <f t="shared" si="5"/>
        <v>1</v>
      </c>
      <c r="AG30" s="64" t="s">
        <v>74</v>
      </c>
      <c r="AH30" s="64"/>
      <c r="AI30" s="64"/>
      <c r="AJ30" s="23">
        <v>1</v>
      </c>
      <c r="AK30" s="22">
        <f t="shared" si="6"/>
        <v>1</v>
      </c>
      <c r="AL30" s="68" t="s">
        <v>74</v>
      </c>
      <c r="AM30" s="68"/>
      <c r="AN30" s="68"/>
      <c r="AO30" s="18">
        <v>1</v>
      </c>
      <c r="AP30" s="17">
        <f t="shared" si="7"/>
        <v>1</v>
      </c>
      <c r="AQ30" s="64" t="s">
        <v>68</v>
      </c>
      <c r="AR30" s="64"/>
      <c r="AS30" s="64"/>
    </row>
    <row r="31" spans="1:45" ht="15.75" customHeight="1" x14ac:dyDescent="0.25">
      <c r="A31" s="11" t="s">
        <v>36</v>
      </c>
      <c r="B31" s="47" t="s">
        <v>34</v>
      </c>
      <c r="C31" s="51">
        <v>43275</v>
      </c>
      <c r="D31" s="92">
        <v>30</v>
      </c>
      <c r="E31" s="55">
        <v>0.58333333333333337</v>
      </c>
      <c r="F31" s="50">
        <v>1</v>
      </c>
      <c r="G31" s="28">
        <v>5.7</v>
      </c>
      <c r="H31" s="28">
        <v>16.100000000000001</v>
      </c>
      <c r="I31" s="30">
        <f t="shared" si="9"/>
        <v>16.100000000000001</v>
      </c>
      <c r="J31" s="30">
        <f t="shared" si="10"/>
        <v>1</v>
      </c>
      <c r="K31" s="18" t="s">
        <v>58</v>
      </c>
      <c r="L31" s="17">
        <f t="shared" si="1"/>
        <v>5.7</v>
      </c>
      <c r="M31" s="64" t="s">
        <v>70</v>
      </c>
      <c r="N31" s="64"/>
      <c r="O31" s="64"/>
      <c r="P31" s="23" t="s">
        <v>58</v>
      </c>
      <c r="Q31" s="22">
        <f t="shared" si="2"/>
        <v>5.7</v>
      </c>
      <c r="R31" s="68" t="s">
        <v>91</v>
      </c>
      <c r="S31" s="68"/>
      <c r="T31" s="68"/>
      <c r="U31" s="18">
        <v>1</v>
      </c>
      <c r="V31" s="17">
        <f t="shared" si="3"/>
        <v>1</v>
      </c>
      <c r="W31" s="64" t="s">
        <v>83</v>
      </c>
      <c r="X31" s="64"/>
      <c r="Y31" s="64"/>
      <c r="Z31" s="23">
        <v>1</v>
      </c>
      <c r="AA31" s="22">
        <f t="shared" si="4"/>
        <v>1</v>
      </c>
      <c r="AB31" s="68" t="s">
        <v>93</v>
      </c>
      <c r="AC31" s="68"/>
      <c r="AD31" s="68"/>
      <c r="AE31" s="18" t="s">
        <v>8</v>
      </c>
      <c r="AF31" s="17">
        <f t="shared" si="5"/>
        <v>5.7</v>
      </c>
      <c r="AG31" s="64" t="s">
        <v>70</v>
      </c>
      <c r="AH31" s="64"/>
      <c r="AI31" s="64"/>
      <c r="AJ31" s="23">
        <v>1</v>
      </c>
      <c r="AK31" s="22">
        <f t="shared" si="6"/>
        <v>1</v>
      </c>
      <c r="AL31" s="68" t="s">
        <v>83</v>
      </c>
      <c r="AM31" s="68"/>
      <c r="AN31" s="68"/>
      <c r="AO31" s="18">
        <v>1</v>
      </c>
      <c r="AP31" s="17">
        <f t="shared" si="7"/>
        <v>1</v>
      </c>
      <c r="AQ31" s="64" t="s">
        <v>74</v>
      </c>
      <c r="AR31" s="64"/>
      <c r="AS31" s="64"/>
    </row>
    <row r="32" spans="1:45" ht="15.75" customHeight="1" x14ac:dyDescent="0.25">
      <c r="A32" s="11" t="s">
        <v>43</v>
      </c>
      <c r="B32" s="47" t="s">
        <v>37</v>
      </c>
      <c r="C32" s="51">
        <v>43275</v>
      </c>
      <c r="D32" s="92">
        <v>31</v>
      </c>
      <c r="E32" s="55">
        <v>0.83333333333333337</v>
      </c>
      <c r="F32" s="50">
        <v>1.3</v>
      </c>
      <c r="G32" s="28">
        <v>1.4</v>
      </c>
      <c r="H32" s="28">
        <v>1</v>
      </c>
      <c r="I32" s="30">
        <f t="shared" si="9"/>
        <v>1.4</v>
      </c>
      <c r="J32" s="30">
        <f t="shared" si="10"/>
        <v>1</v>
      </c>
      <c r="K32" s="18">
        <v>1</v>
      </c>
      <c r="L32" s="17">
        <f t="shared" si="1"/>
        <v>1.3</v>
      </c>
      <c r="M32" s="64" t="s">
        <v>72</v>
      </c>
      <c r="N32" s="64"/>
      <c r="O32" s="64"/>
      <c r="P32" s="23">
        <v>1</v>
      </c>
      <c r="Q32" s="22">
        <f t="shared" si="2"/>
        <v>1.3</v>
      </c>
      <c r="R32" s="68" t="s">
        <v>72</v>
      </c>
      <c r="S32" s="68"/>
      <c r="T32" s="68"/>
      <c r="U32" s="18">
        <v>1</v>
      </c>
      <c r="V32" s="17">
        <f t="shared" si="3"/>
        <v>1.3</v>
      </c>
      <c r="W32" s="64" t="s">
        <v>72</v>
      </c>
      <c r="X32" s="64"/>
      <c r="Y32" s="64"/>
      <c r="Z32" s="23">
        <v>1</v>
      </c>
      <c r="AA32" s="22">
        <f t="shared" si="4"/>
        <v>1.3</v>
      </c>
      <c r="AB32" s="68" t="s">
        <v>78</v>
      </c>
      <c r="AC32" s="68"/>
      <c r="AD32" s="68"/>
      <c r="AE32" s="18">
        <v>2</v>
      </c>
      <c r="AF32" s="17">
        <f t="shared" si="5"/>
        <v>1</v>
      </c>
      <c r="AG32" s="64" t="s">
        <v>81</v>
      </c>
      <c r="AH32" s="64"/>
      <c r="AI32" s="64"/>
      <c r="AJ32" s="23">
        <v>1</v>
      </c>
      <c r="AK32" s="22">
        <f t="shared" si="6"/>
        <v>1.3</v>
      </c>
      <c r="AL32" s="68" t="s">
        <v>72</v>
      </c>
      <c r="AM32" s="68"/>
      <c r="AN32" s="68"/>
      <c r="AO32" s="18" t="s">
        <v>58</v>
      </c>
      <c r="AP32" s="17">
        <f t="shared" si="7"/>
        <v>1.4</v>
      </c>
      <c r="AQ32" s="64" t="s">
        <v>70</v>
      </c>
      <c r="AR32" s="64"/>
      <c r="AS32" s="64"/>
    </row>
    <row r="33" spans="1:45" ht="15.75" customHeight="1" x14ac:dyDescent="0.25">
      <c r="A33" s="11" t="s">
        <v>38</v>
      </c>
      <c r="B33" s="47" t="s">
        <v>40</v>
      </c>
      <c r="C33" s="51">
        <v>43275</v>
      </c>
      <c r="D33" s="92">
        <v>32</v>
      </c>
      <c r="E33" s="55">
        <v>0.70833333333333337</v>
      </c>
      <c r="F33" s="50">
        <v>1.5</v>
      </c>
      <c r="G33" s="28">
        <v>1.4</v>
      </c>
      <c r="H33" s="28">
        <v>1</v>
      </c>
      <c r="I33" s="30">
        <f t="shared" si="9"/>
        <v>1.5</v>
      </c>
      <c r="J33" s="30">
        <f t="shared" si="10"/>
        <v>1</v>
      </c>
      <c r="K33" s="18" t="s">
        <v>58</v>
      </c>
      <c r="L33" s="17">
        <f t="shared" si="1"/>
        <v>1.4</v>
      </c>
      <c r="M33" s="64" t="s">
        <v>70</v>
      </c>
      <c r="N33" s="64"/>
      <c r="O33" s="64"/>
      <c r="P33" s="23" t="s">
        <v>58</v>
      </c>
      <c r="Q33" s="22">
        <f t="shared" si="2"/>
        <v>1.4</v>
      </c>
      <c r="R33" s="71" t="s">
        <v>71</v>
      </c>
      <c r="S33" s="71"/>
      <c r="T33" s="71"/>
      <c r="U33" s="18" t="s">
        <v>58</v>
      </c>
      <c r="V33" s="17">
        <f t="shared" si="3"/>
        <v>1.4</v>
      </c>
      <c r="W33" s="64" t="s">
        <v>70</v>
      </c>
      <c r="X33" s="64"/>
      <c r="Y33" s="64"/>
      <c r="Z33" s="23">
        <v>2</v>
      </c>
      <c r="AA33" s="22">
        <f t="shared" si="4"/>
        <v>1</v>
      </c>
      <c r="AB33" s="71" t="s">
        <v>77</v>
      </c>
      <c r="AC33" s="71"/>
      <c r="AD33" s="71"/>
      <c r="AE33" s="18" t="s">
        <v>8</v>
      </c>
      <c r="AF33" s="17">
        <f t="shared" si="5"/>
        <v>1.4</v>
      </c>
      <c r="AG33" s="64" t="s">
        <v>73</v>
      </c>
      <c r="AH33" s="64"/>
      <c r="AI33" s="64"/>
      <c r="AJ33" s="23" t="s">
        <v>8</v>
      </c>
      <c r="AK33" s="22">
        <f t="shared" si="6"/>
        <v>1.4</v>
      </c>
      <c r="AL33" s="71" t="s">
        <v>93</v>
      </c>
      <c r="AM33" s="71"/>
      <c r="AN33" s="71"/>
      <c r="AO33" s="18">
        <v>2</v>
      </c>
      <c r="AP33" s="17">
        <f t="shared" si="7"/>
        <v>1</v>
      </c>
      <c r="AQ33" s="64" t="s">
        <v>77</v>
      </c>
      <c r="AR33" s="64"/>
      <c r="AS33" s="64"/>
    </row>
    <row r="34" spans="1:45" s="85" customFormat="1" ht="15.75" customHeight="1" x14ac:dyDescent="0.25">
      <c r="A34" s="77" t="s">
        <v>12</v>
      </c>
      <c r="B34" s="78" t="s">
        <v>9</v>
      </c>
      <c r="C34" s="79">
        <v>43276</v>
      </c>
      <c r="D34" s="93">
        <v>33</v>
      </c>
      <c r="E34" s="80">
        <v>0.66666666666666663</v>
      </c>
      <c r="F34" s="81">
        <v>1</v>
      </c>
      <c r="G34" s="82">
        <v>1.3</v>
      </c>
      <c r="H34" s="82">
        <v>1.4</v>
      </c>
      <c r="I34" s="82">
        <f t="shared" si="9"/>
        <v>1.4</v>
      </c>
      <c r="J34" s="82">
        <f t="shared" si="10"/>
        <v>1</v>
      </c>
      <c r="K34" s="82">
        <v>1</v>
      </c>
      <c r="L34" s="83">
        <f t="shared" si="1"/>
        <v>1</v>
      </c>
      <c r="M34" s="84" t="s">
        <v>72</v>
      </c>
      <c r="N34" s="84"/>
      <c r="O34" s="84"/>
      <c r="P34" s="82">
        <v>1</v>
      </c>
      <c r="Q34" s="83">
        <f t="shared" si="2"/>
        <v>1</v>
      </c>
      <c r="R34" s="84" t="s">
        <v>90</v>
      </c>
      <c r="S34" s="84"/>
      <c r="T34" s="84"/>
      <c r="U34" s="82">
        <v>2</v>
      </c>
      <c r="V34" s="83">
        <f t="shared" si="3"/>
        <v>1.4</v>
      </c>
      <c r="W34" s="84" t="s">
        <v>73</v>
      </c>
      <c r="X34" s="84"/>
      <c r="Y34" s="84"/>
      <c r="Z34" s="82">
        <v>1</v>
      </c>
      <c r="AA34" s="83">
        <f t="shared" si="4"/>
        <v>1</v>
      </c>
      <c r="AB34" s="84" t="s">
        <v>83</v>
      </c>
      <c r="AC34" s="84"/>
      <c r="AD34" s="84"/>
      <c r="AE34" s="82">
        <v>1</v>
      </c>
      <c r="AF34" s="83">
        <f t="shared" si="5"/>
        <v>1</v>
      </c>
      <c r="AG34" s="84" t="s">
        <v>74</v>
      </c>
      <c r="AH34" s="84"/>
      <c r="AI34" s="84"/>
      <c r="AJ34" s="82">
        <v>1</v>
      </c>
      <c r="AK34" s="83">
        <f t="shared" si="6"/>
        <v>1</v>
      </c>
      <c r="AL34" s="84" t="s">
        <v>74</v>
      </c>
      <c r="AM34" s="84"/>
      <c r="AN34" s="84"/>
      <c r="AO34" s="82">
        <v>1</v>
      </c>
      <c r="AP34" s="83">
        <f t="shared" si="7"/>
        <v>1</v>
      </c>
      <c r="AQ34" s="84" t="s">
        <v>83</v>
      </c>
      <c r="AR34" s="84"/>
      <c r="AS34" s="84"/>
    </row>
    <row r="35" spans="1:45" ht="15.75" customHeight="1" x14ac:dyDescent="0.25">
      <c r="A35" s="56" t="s">
        <v>10</v>
      </c>
      <c r="B35" s="57" t="s">
        <v>11</v>
      </c>
      <c r="C35" s="58">
        <v>43276</v>
      </c>
      <c r="D35" s="91">
        <v>34</v>
      </c>
      <c r="E35" s="59">
        <v>0.66666666666666663</v>
      </c>
      <c r="F35" s="50">
        <v>2.9</v>
      </c>
      <c r="G35" s="28">
        <v>2.1</v>
      </c>
      <c r="H35" s="28">
        <v>1</v>
      </c>
      <c r="I35" s="30">
        <f t="shared" si="9"/>
        <v>2.9</v>
      </c>
      <c r="J35" s="30">
        <f t="shared" si="10"/>
        <v>1</v>
      </c>
      <c r="K35" s="18" t="s">
        <v>58</v>
      </c>
      <c r="L35" s="17">
        <f t="shared" si="1"/>
        <v>2.1</v>
      </c>
      <c r="M35" s="64" t="s">
        <v>70</v>
      </c>
      <c r="N35" s="64"/>
      <c r="O35" s="64"/>
      <c r="P35" s="23" t="s">
        <v>58</v>
      </c>
      <c r="Q35" s="22">
        <f t="shared" si="2"/>
        <v>2.1</v>
      </c>
      <c r="R35" s="68" t="s">
        <v>93</v>
      </c>
      <c r="S35" s="68"/>
      <c r="T35" s="68"/>
      <c r="U35" s="18">
        <v>2</v>
      </c>
      <c r="V35" s="17">
        <f t="shared" si="3"/>
        <v>1</v>
      </c>
      <c r="W35" s="64" t="s">
        <v>69</v>
      </c>
      <c r="X35" s="64"/>
      <c r="Y35" s="64"/>
      <c r="Z35" s="23">
        <v>2</v>
      </c>
      <c r="AA35" s="22">
        <f t="shared" si="4"/>
        <v>1</v>
      </c>
      <c r="AB35" s="68" t="s">
        <v>73</v>
      </c>
      <c r="AC35" s="68"/>
      <c r="AD35" s="68"/>
      <c r="AE35" s="18" t="s">
        <v>8</v>
      </c>
      <c r="AF35" s="17">
        <f t="shared" si="5"/>
        <v>2.1</v>
      </c>
      <c r="AG35" s="64" t="s">
        <v>71</v>
      </c>
      <c r="AH35" s="64"/>
      <c r="AI35" s="64"/>
      <c r="AJ35" s="23">
        <v>2</v>
      </c>
      <c r="AK35" s="22">
        <f t="shared" si="6"/>
        <v>1</v>
      </c>
      <c r="AL35" s="68" t="s">
        <v>77</v>
      </c>
      <c r="AM35" s="68"/>
      <c r="AN35" s="68"/>
      <c r="AO35" s="18">
        <v>2</v>
      </c>
      <c r="AP35" s="17">
        <f t="shared" si="7"/>
        <v>1</v>
      </c>
      <c r="AQ35" s="64" t="s">
        <v>73</v>
      </c>
      <c r="AR35" s="64"/>
      <c r="AS35" s="64"/>
    </row>
    <row r="36" spans="1:45" ht="15.75" customHeight="1" x14ac:dyDescent="0.25">
      <c r="A36" s="60" t="s">
        <v>14</v>
      </c>
      <c r="B36" s="61" t="s">
        <v>15</v>
      </c>
      <c r="C36" s="58">
        <v>43276</v>
      </c>
      <c r="D36" s="91">
        <v>35</v>
      </c>
      <c r="E36" s="59">
        <v>0.83333333333333337</v>
      </c>
      <c r="F36" s="50">
        <v>7.5</v>
      </c>
      <c r="G36" s="28">
        <v>3.6</v>
      </c>
      <c r="H36" s="28">
        <v>1</v>
      </c>
      <c r="I36" s="30">
        <f t="shared" si="9"/>
        <v>7.5</v>
      </c>
      <c r="J36" s="30">
        <f t="shared" si="10"/>
        <v>1</v>
      </c>
      <c r="K36" s="18">
        <v>2</v>
      </c>
      <c r="L36" s="17">
        <f t="shared" si="1"/>
        <v>1</v>
      </c>
      <c r="M36" s="64" t="s">
        <v>69</v>
      </c>
      <c r="N36" s="64"/>
      <c r="O36" s="64"/>
      <c r="P36" s="23">
        <v>2</v>
      </c>
      <c r="Q36" s="22">
        <f t="shared" si="2"/>
        <v>1</v>
      </c>
      <c r="R36" s="68" t="s">
        <v>69</v>
      </c>
      <c r="S36" s="68"/>
      <c r="T36" s="68"/>
      <c r="U36" s="18">
        <v>2</v>
      </c>
      <c r="V36" s="17">
        <f t="shared" si="3"/>
        <v>1</v>
      </c>
      <c r="W36" s="64" t="s">
        <v>85</v>
      </c>
      <c r="X36" s="64"/>
      <c r="Y36" s="64"/>
      <c r="Z36" s="23">
        <v>2</v>
      </c>
      <c r="AA36" s="22">
        <f t="shared" si="4"/>
        <v>1</v>
      </c>
      <c r="AB36" s="68" t="s">
        <v>82</v>
      </c>
      <c r="AC36" s="68"/>
      <c r="AD36" s="68"/>
      <c r="AE36" s="18">
        <v>2</v>
      </c>
      <c r="AF36" s="17">
        <f t="shared" si="5"/>
        <v>1</v>
      </c>
      <c r="AG36" s="64" t="s">
        <v>79</v>
      </c>
      <c r="AH36" s="64"/>
      <c r="AI36" s="64"/>
      <c r="AJ36" s="23">
        <v>2</v>
      </c>
      <c r="AK36" s="22">
        <f t="shared" si="6"/>
        <v>1</v>
      </c>
      <c r="AL36" s="68" t="s">
        <v>69</v>
      </c>
      <c r="AM36" s="68"/>
      <c r="AN36" s="68"/>
      <c r="AO36" s="18">
        <v>2</v>
      </c>
      <c r="AP36" s="17">
        <f t="shared" si="7"/>
        <v>1</v>
      </c>
      <c r="AQ36" s="64" t="s">
        <v>79</v>
      </c>
      <c r="AR36" s="64"/>
      <c r="AS36" s="64"/>
    </row>
    <row r="37" spans="1:45" ht="15.75" customHeight="1" x14ac:dyDescent="0.25">
      <c r="A37" s="60" t="s">
        <v>16</v>
      </c>
      <c r="B37" s="61" t="s">
        <v>13</v>
      </c>
      <c r="C37" s="58">
        <v>43276</v>
      </c>
      <c r="D37" s="91">
        <v>36</v>
      </c>
      <c r="E37" s="59">
        <v>0.83333333333333337</v>
      </c>
      <c r="F37" s="50">
        <v>1</v>
      </c>
      <c r="G37" s="28">
        <v>3.7</v>
      </c>
      <c r="H37" s="28">
        <v>7.6</v>
      </c>
      <c r="I37" s="30">
        <f t="shared" si="9"/>
        <v>7.6</v>
      </c>
      <c r="J37" s="30">
        <f t="shared" si="10"/>
        <v>1</v>
      </c>
      <c r="K37" s="18">
        <v>1</v>
      </c>
      <c r="L37" s="17">
        <f t="shared" si="1"/>
        <v>1</v>
      </c>
      <c r="M37" s="64" t="s">
        <v>74</v>
      </c>
      <c r="N37" s="64"/>
      <c r="O37" s="64"/>
      <c r="P37" s="23">
        <v>1</v>
      </c>
      <c r="Q37" s="22">
        <f t="shared" si="2"/>
        <v>1</v>
      </c>
      <c r="R37" s="71" t="s">
        <v>92</v>
      </c>
      <c r="S37" s="71"/>
      <c r="T37" s="71"/>
      <c r="U37" s="18">
        <v>1</v>
      </c>
      <c r="V37" s="17">
        <f t="shared" si="3"/>
        <v>1</v>
      </c>
      <c r="W37" s="64" t="s">
        <v>72</v>
      </c>
      <c r="X37" s="64"/>
      <c r="Y37" s="64"/>
      <c r="Z37" s="23">
        <v>1</v>
      </c>
      <c r="AA37" s="22">
        <f t="shared" si="4"/>
        <v>1</v>
      </c>
      <c r="AB37" s="71" t="s">
        <v>68</v>
      </c>
      <c r="AC37" s="71"/>
      <c r="AD37" s="71"/>
      <c r="AE37" s="18">
        <v>1</v>
      </c>
      <c r="AF37" s="17">
        <f t="shared" si="5"/>
        <v>1</v>
      </c>
      <c r="AG37" s="64" t="s">
        <v>72</v>
      </c>
      <c r="AH37" s="64"/>
      <c r="AI37" s="64"/>
      <c r="AJ37" s="23">
        <v>1</v>
      </c>
      <c r="AK37" s="22">
        <f t="shared" si="6"/>
        <v>1</v>
      </c>
      <c r="AL37" s="71" t="s">
        <v>68</v>
      </c>
      <c r="AM37" s="71"/>
      <c r="AN37" s="71"/>
      <c r="AO37" s="18">
        <v>1</v>
      </c>
      <c r="AP37" s="17">
        <f t="shared" si="7"/>
        <v>1</v>
      </c>
      <c r="AQ37" s="64" t="s">
        <v>68</v>
      </c>
      <c r="AR37" s="64"/>
      <c r="AS37" s="64"/>
    </row>
    <row r="38" spans="1:45" ht="15.75" customHeight="1" x14ac:dyDescent="0.25">
      <c r="A38" s="11" t="s">
        <v>22</v>
      </c>
      <c r="B38" s="47" t="s">
        <v>17</v>
      </c>
      <c r="C38" s="51">
        <v>43277</v>
      </c>
      <c r="D38" s="92">
        <v>37</v>
      </c>
      <c r="E38" s="55">
        <v>0.66666666666666663</v>
      </c>
      <c r="F38" s="50">
        <v>3.6</v>
      </c>
      <c r="G38" s="28">
        <v>2.2000000000000002</v>
      </c>
      <c r="H38" s="28">
        <v>1</v>
      </c>
      <c r="I38" s="30">
        <f t="shared" si="9"/>
        <v>3.6</v>
      </c>
      <c r="J38" s="30">
        <f t="shared" si="10"/>
        <v>1</v>
      </c>
      <c r="K38" s="18" t="s">
        <v>58</v>
      </c>
      <c r="L38" s="17">
        <f t="shared" si="1"/>
        <v>2.2000000000000002</v>
      </c>
      <c r="M38" s="64" t="s">
        <v>71</v>
      </c>
      <c r="N38" s="64"/>
      <c r="O38" s="64"/>
      <c r="P38" s="23" t="s">
        <v>58</v>
      </c>
      <c r="Q38" s="22">
        <f t="shared" si="2"/>
        <v>2.2000000000000002</v>
      </c>
      <c r="R38" s="68" t="s">
        <v>71</v>
      </c>
      <c r="S38" s="68"/>
      <c r="T38" s="68"/>
      <c r="U38" s="18">
        <v>2</v>
      </c>
      <c r="V38" s="17">
        <f t="shared" si="3"/>
        <v>1</v>
      </c>
      <c r="W38" s="64" t="s">
        <v>69</v>
      </c>
      <c r="X38" s="64"/>
      <c r="Y38" s="64"/>
      <c r="Z38" s="23">
        <v>2</v>
      </c>
      <c r="AA38" s="22">
        <f t="shared" si="4"/>
        <v>1</v>
      </c>
      <c r="AB38" s="68" t="s">
        <v>70</v>
      </c>
      <c r="AC38" s="68"/>
      <c r="AD38" s="68"/>
      <c r="AE38" s="18">
        <v>2</v>
      </c>
      <c r="AF38" s="17">
        <f t="shared" si="5"/>
        <v>1</v>
      </c>
      <c r="AG38" s="64" t="s">
        <v>71</v>
      </c>
      <c r="AH38" s="64"/>
      <c r="AI38" s="64"/>
      <c r="AJ38" s="23">
        <v>2</v>
      </c>
      <c r="AK38" s="22">
        <f t="shared" si="6"/>
        <v>1</v>
      </c>
      <c r="AL38" s="68" t="s">
        <v>77</v>
      </c>
      <c r="AM38" s="68"/>
      <c r="AN38" s="68"/>
      <c r="AO38" s="18">
        <v>2</v>
      </c>
      <c r="AP38" s="17">
        <f t="shared" si="7"/>
        <v>1</v>
      </c>
      <c r="AQ38" s="64" t="s">
        <v>73</v>
      </c>
      <c r="AR38" s="64"/>
      <c r="AS38" s="64"/>
    </row>
    <row r="39" spans="1:45" ht="15.75" customHeight="1" x14ac:dyDescent="0.25">
      <c r="A39" s="11" t="s">
        <v>18</v>
      </c>
      <c r="B39" s="47" t="s">
        <v>21</v>
      </c>
      <c r="C39" s="51">
        <v>43277</v>
      </c>
      <c r="D39" s="92">
        <v>38</v>
      </c>
      <c r="E39" s="55">
        <v>0.66666666666666663</v>
      </c>
      <c r="F39" s="50">
        <v>1.6</v>
      </c>
      <c r="G39" s="28">
        <v>1.5</v>
      </c>
      <c r="H39" s="28">
        <v>1</v>
      </c>
      <c r="I39" s="30">
        <f t="shared" si="9"/>
        <v>1.6</v>
      </c>
      <c r="J39" s="30">
        <f t="shared" si="10"/>
        <v>1</v>
      </c>
      <c r="K39" s="18" t="s">
        <v>58</v>
      </c>
      <c r="L39" s="17">
        <f t="shared" si="1"/>
        <v>1.5</v>
      </c>
      <c r="M39" s="64" t="s">
        <v>71</v>
      </c>
      <c r="N39" s="64"/>
      <c r="O39" s="64"/>
      <c r="P39" s="23">
        <v>2</v>
      </c>
      <c r="Q39" s="22">
        <f t="shared" si="2"/>
        <v>1</v>
      </c>
      <c r="R39" s="68" t="s">
        <v>79</v>
      </c>
      <c r="S39" s="68"/>
      <c r="T39" s="68"/>
      <c r="U39" s="18" t="s">
        <v>58</v>
      </c>
      <c r="V39" s="17">
        <f t="shared" si="3"/>
        <v>1.5</v>
      </c>
      <c r="W39" s="64" t="s">
        <v>70</v>
      </c>
      <c r="X39" s="64"/>
      <c r="Y39" s="64"/>
      <c r="Z39" s="23" t="s">
        <v>58</v>
      </c>
      <c r="AA39" s="22">
        <f t="shared" si="4"/>
        <v>1.5</v>
      </c>
      <c r="AB39" s="68" t="s">
        <v>93</v>
      </c>
      <c r="AC39" s="68"/>
      <c r="AD39" s="68"/>
      <c r="AE39" s="18" t="s">
        <v>8</v>
      </c>
      <c r="AF39" s="17">
        <f t="shared" si="5"/>
        <v>1.5</v>
      </c>
      <c r="AG39" s="64" t="s">
        <v>70</v>
      </c>
      <c r="AH39" s="64"/>
      <c r="AI39" s="64"/>
      <c r="AJ39" s="23">
        <v>2</v>
      </c>
      <c r="AK39" s="22">
        <f t="shared" si="6"/>
        <v>1</v>
      </c>
      <c r="AL39" s="68" t="s">
        <v>77</v>
      </c>
      <c r="AM39" s="68"/>
      <c r="AN39" s="68"/>
      <c r="AO39" s="18" t="s">
        <v>58</v>
      </c>
      <c r="AP39" s="17">
        <f t="shared" si="7"/>
        <v>1.5</v>
      </c>
      <c r="AQ39" s="64" t="s">
        <v>70</v>
      </c>
      <c r="AR39" s="64"/>
      <c r="AS39" s="64"/>
    </row>
    <row r="40" spans="1:45" ht="15.75" customHeight="1" x14ac:dyDescent="0.25">
      <c r="A40" s="11" t="s">
        <v>44</v>
      </c>
      <c r="B40" s="47" t="s">
        <v>19</v>
      </c>
      <c r="C40" s="51">
        <v>43277</v>
      </c>
      <c r="D40" s="92">
        <v>39</v>
      </c>
      <c r="E40" s="55">
        <v>0.83333333333333337</v>
      </c>
      <c r="F40" s="50">
        <v>5.3</v>
      </c>
      <c r="G40" s="28">
        <v>3.2</v>
      </c>
      <c r="H40" s="28">
        <v>1</v>
      </c>
      <c r="I40" s="30">
        <f t="shared" si="9"/>
        <v>5.3</v>
      </c>
      <c r="J40" s="30">
        <f t="shared" si="10"/>
        <v>1</v>
      </c>
      <c r="K40" s="18">
        <v>2</v>
      </c>
      <c r="L40" s="17">
        <f t="shared" si="1"/>
        <v>1</v>
      </c>
      <c r="M40" s="64" t="s">
        <v>73</v>
      </c>
      <c r="N40" s="64"/>
      <c r="O40" s="64"/>
      <c r="P40" s="23">
        <v>2</v>
      </c>
      <c r="Q40" s="22">
        <f t="shared" si="2"/>
        <v>1</v>
      </c>
      <c r="R40" s="68" t="s">
        <v>69</v>
      </c>
      <c r="S40" s="68"/>
      <c r="T40" s="68"/>
      <c r="U40" s="18">
        <v>2</v>
      </c>
      <c r="V40" s="17">
        <f t="shared" si="3"/>
        <v>1</v>
      </c>
      <c r="W40" s="64" t="s">
        <v>81</v>
      </c>
      <c r="X40" s="64"/>
      <c r="Y40" s="64"/>
      <c r="Z40" s="23">
        <v>2</v>
      </c>
      <c r="AA40" s="22">
        <f t="shared" si="4"/>
        <v>1</v>
      </c>
      <c r="AB40" s="68" t="s">
        <v>77</v>
      </c>
      <c r="AC40" s="68"/>
      <c r="AD40" s="68"/>
      <c r="AE40" s="18">
        <v>2</v>
      </c>
      <c r="AF40" s="17">
        <f t="shared" si="5"/>
        <v>1</v>
      </c>
      <c r="AG40" s="64" t="s">
        <v>69</v>
      </c>
      <c r="AH40" s="64"/>
      <c r="AI40" s="64"/>
      <c r="AJ40" s="23">
        <v>2</v>
      </c>
      <c r="AK40" s="22">
        <f t="shared" si="6"/>
        <v>1</v>
      </c>
      <c r="AL40" s="68" t="s">
        <v>69</v>
      </c>
      <c r="AM40" s="68"/>
      <c r="AN40" s="68"/>
      <c r="AO40" s="18">
        <v>2</v>
      </c>
      <c r="AP40" s="17">
        <f t="shared" si="7"/>
        <v>1</v>
      </c>
      <c r="AQ40" s="64" t="s">
        <v>73</v>
      </c>
      <c r="AR40" s="64"/>
      <c r="AS40" s="64"/>
    </row>
    <row r="41" spans="1:45" ht="15.75" customHeight="1" x14ac:dyDescent="0.25">
      <c r="A41" s="11" t="s">
        <v>20</v>
      </c>
      <c r="B41" s="47" t="s">
        <v>23</v>
      </c>
      <c r="C41" s="51">
        <v>43277</v>
      </c>
      <c r="D41" s="92">
        <v>40</v>
      </c>
      <c r="E41" s="55">
        <v>0.83333333333333337</v>
      </c>
      <c r="F41" s="50">
        <v>1.4</v>
      </c>
      <c r="G41" s="28">
        <v>1</v>
      </c>
      <c r="H41" s="28">
        <v>1.2</v>
      </c>
      <c r="I41" s="30">
        <f t="shared" si="9"/>
        <v>1.4</v>
      </c>
      <c r="J41" s="30">
        <f t="shared" si="10"/>
        <v>1</v>
      </c>
      <c r="K41" s="18">
        <v>2</v>
      </c>
      <c r="L41" s="17">
        <f t="shared" si="1"/>
        <v>1.2</v>
      </c>
      <c r="M41" s="64" t="s">
        <v>69</v>
      </c>
      <c r="N41" s="64"/>
      <c r="O41" s="64"/>
      <c r="P41" s="23">
        <v>2</v>
      </c>
      <c r="Q41" s="22">
        <f t="shared" si="2"/>
        <v>1.2</v>
      </c>
      <c r="R41" s="71" t="s">
        <v>81</v>
      </c>
      <c r="S41" s="71"/>
      <c r="T41" s="71"/>
      <c r="U41" s="18">
        <v>2</v>
      </c>
      <c r="V41" s="17">
        <f t="shared" si="3"/>
        <v>1.2</v>
      </c>
      <c r="W41" s="64" t="s">
        <v>81</v>
      </c>
      <c r="X41" s="64"/>
      <c r="Y41" s="64"/>
      <c r="Z41" s="23" t="s">
        <v>58</v>
      </c>
      <c r="AA41" s="22">
        <f t="shared" si="4"/>
        <v>1</v>
      </c>
      <c r="AB41" s="71" t="s">
        <v>93</v>
      </c>
      <c r="AC41" s="71"/>
      <c r="AD41" s="71"/>
      <c r="AE41" s="18" t="s">
        <v>8</v>
      </c>
      <c r="AF41" s="17">
        <f t="shared" si="5"/>
        <v>1</v>
      </c>
      <c r="AG41" s="64" t="s">
        <v>73</v>
      </c>
      <c r="AH41" s="64"/>
      <c r="AI41" s="64"/>
      <c r="AJ41" s="23">
        <v>2</v>
      </c>
      <c r="AK41" s="22">
        <f t="shared" si="6"/>
        <v>1.2</v>
      </c>
      <c r="AL41" s="71" t="s">
        <v>73</v>
      </c>
      <c r="AM41" s="71"/>
      <c r="AN41" s="71"/>
      <c r="AO41" s="18">
        <v>1</v>
      </c>
      <c r="AP41" s="17">
        <f t="shared" si="7"/>
        <v>1.4</v>
      </c>
      <c r="AQ41" s="64" t="s">
        <v>83</v>
      </c>
      <c r="AR41" s="64"/>
      <c r="AS41" s="64"/>
    </row>
    <row r="42" spans="1:45" ht="15.75" customHeight="1" x14ac:dyDescent="0.25">
      <c r="A42" s="56" t="s">
        <v>47</v>
      </c>
      <c r="B42" s="57" t="s">
        <v>29</v>
      </c>
      <c r="C42" s="58">
        <v>43278</v>
      </c>
      <c r="D42" s="91">
        <v>41</v>
      </c>
      <c r="E42" s="59">
        <v>0.83333333333333337</v>
      </c>
      <c r="F42" s="50">
        <v>6.9</v>
      </c>
      <c r="G42" s="28">
        <v>3.6</v>
      </c>
      <c r="H42" s="28">
        <v>1</v>
      </c>
      <c r="I42" s="30">
        <f t="shared" si="9"/>
        <v>6.9</v>
      </c>
      <c r="J42" s="30">
        <f t="shared" si="10"/>
        <v>1</v>
      </c>
      <c r="K42" s="18">
        <v>2</v>
      </c>
      <c r="L42" s="17">
        <f t="shared" si="1"/>
        <v>1</v>
      </c>
      <c r="M42" s="64" t="s">
        <v>81</v>
      </c>
      <c r="N42" s="64"/>
      <c r="O42" s="64"/>
      <c r="P42" s="23">
        <v>2</v>
      </c>
      <c r="Q42" s="22">
        <f t="shared" si="2"/>
        <v>1</v>
      </c>
      <c r="R42" s="68" t="s">
        <v>69</v>
      </c>
      <c r="S42" s="68"/>
      <c r="T42" s="68"/>
      <c r="U42" s="18">
        <v>2</v>
      </c>
      <c r="V42" s="17">
        <f t="shared" si="3"/>
        <v>1</v>
      </c>
      <c r="W42" s="64" t="s">
        <v>69</v>
      </c>
      <c r="X42" s="64"/>
      <c r="Y42" s="64"/>
      <c r="Z42" s="23">
        <v>2</v>
      </c>
      <c r="AA42" s="22">
        <f t="shared" si="4"/>
        <v>1</v>
      </c>
      <c r="AB42" s="68" t="s">
        <v>77</v>
      </c>
      <c r="AC42" s="68"/>
      <c r="AD42" s="68"/>
      <c r="AE42" s="18">
        <v>2</v>
      </c>
      <c r="AF42" s="17">
        <f t="shared" si="5"/>
        <v>1</v>
      </c>
      <c r="AG42" s="64" t="s">
        <v>81</v>
      </c>
      <c r="AH42" s="64"/>
      <c r="AI42" s="64"/>
      <c r="AJ42" s="23">
        <v>2</v>
      </c>
      <c r="AK42" s="22">
        <f t="shared" si="6"/>
        <v>1</v>
      </c>
      <c r="AL42" s="68" t="s">
        <v>69</v>
      </c>
      <c r="AM42" s="68"/>
      <c r="AN42" s="68"/>
      <c r="AO42" s="18">
        <v>2</v>
      </c>
      <c r="AP42" s="17">
        <f t="shared" si="7"/>
        <v>1</v>
      </c>
      <c r="AQ42" s="64" t="s">
        <v>81</v>
      </c>
      <c r="AR42" s="64"/>
      <c r="AS42" s="64"/>
    </row>
    <row r="43" spans="1:45" ht="15.75" customHeight="1" x14ac:dyDescent="0.25">
      <c r="A43" s="56" t="s">
        <v>48</v>
      </c>
      <c r="B43" s="57" t="s">
        <v>25</v>
      </c>
      <c r="C43" s="58">
        <v>43278</v>
      </c>
      <c r="D43" s="91">
        <v>42</v>
      </c>
      <c r="E43" s="59">
        <v>0.83333333333333337</v>
      </c>
      <c r="F43" s="50">
        <v>1</v>
      </c>
      <c r="G43" s="28">
        <v>1.8</v>
      </c>
      <c r="H43" s="28">
        <v>2.4</v>
      </c>
      <c r="I43" s="30">
        <f t="shared" si="9"/>
        <v>2.4</v>
      </c>
      <c r="J43" s="30">
        <f t="shared" si="10"/>
        <v>1</v>
      </c>
      <c r="K43" s="18" t="s">
        <v>58</v>
      </c>
      <c r="L43" s="17">
        <f t="shared" si="1"/>
        <v>1.8</v>
      </c>
      <c r="M43" s="64" t="s">
        <v>70</v>
      </c>
      <c r="N43" s="64"/>
      <c r="O43" s="64"/>
      <c r="P43" s="23">
        <v>2</v>
      </c>
      <c r="Q43" s="22">
        <f t="shared" si="2"/>
        <v>2.4</v>
      </c>
      <c r="R43" s="68" t="s">
        <v>79</v>
      </c>
      <c r="S43" s="68"/>
      <c r="T43" s="68"/>
      <c r="U43" s="18" t="s">
        <v>58</v>
      </c>
      <c r="V43" s="17">
        <f t="shared" si="3"/>
        <v>1.8</v>
      </c>
      <c r="W43" s="64" t="s">
        <v>70</v>
      </c>
      <c r="X43" s="64"/>
      <c r="Y43" s="64"/>
      <c r="Z43" s="23">
        <v>1</v>
      </c>
      <c r="AA43" s="22">
        <f t="shared" si="4"/>
        <v>1</v>
      </c>
      <c r="AB43" s="68" t="s">
        <v>74</v>
      </c>
      <c r="AC43" s="68"/>
      <c r="AD43" s="68"/>
      <c r="AE43" s="18">
        <v>2</v>
      </c>
      <c r="AF43" s="17">
        <f t="shared" si="5"/>
        <v>2.4</v>
      </c>
      <c r="AG43" s="88" t="s">
        <v>69</v>
      </c>
      <c r="AH43" s="88"/>
      <c r="AI43" s="88"/>
      <c r="AJ43" s="23">
        <v>1</v>
      </c>
      <c r="AK43" s="22">
        <f t="shared" si="6"/>
        <v>1</v>
      </c>
      <c r="AL43" s="68" t="s">
        <v>83</v>
      </c>
      <c r="AM43" s="68"/>
      <c r="AN43" s="68"/>
      <c r="AO43" s="18">
        <v>1</v>
      </c>
      <c r="AP43" s="17">
        <f t="shared" si="7"/>
        <v>1</v>
      </c>
      <c r="AQ43" s="88" t="s">
        <v>74</v>
      </c>
      <c r="AR43" s="88"/>
      <c r="AS43" s="88"/>
    </row>
    <row r="44" spans="1:45" ht="15.75" customHeight="1" x14ac:dyDescent="0.25">
      <c r="A44" s="56" t="s">
        <v>46</v>
      </c>
      <c r="B44" s="57" t="s">
        <v>27</v>
      </c>
      <c r="C44" s="58">
        <v>43278</v>
      </c>
      <c r="D44" s="91">
        <v>43</v>
      </c>
      <c r="E44" s="59">
        <v>0.66666666666666663</v>
      </c>
      <c r="F44" s="50">
        <v>10</v>
      </c>
      <c r="G44" s="28">
        <v>4.5999999999999996</v>
      </c>
      <c r="H44" s="28">
        <v>1</v>
      </c>
      <c r="I44" s="30">
        <f t="shared" si="9"/>
        <v>10</v>
      </c>
      <c r="J44" s="30">
        <f t="shared" si="10"/>
        <v>1</v>
      </c>
      <c r="K44" s="18">
        <v>2</v>
      </c>
      <c r="L44" s="17">
        <f t="shared" si="1"/>
        <v>1</v>
      </c>
      <c r="M44" s="64" t="s">
        <v>81</v>
      </c>
      <c r="N44" s="64"/>
      <c r="O44" s="64"/>
      <c r="P44" s="23">
        <v>2</v>
      </c>
      <c r="Q44" s="22">
        <f t="shared" si="2"/>
        <v>1</v>
      </c>
      <c r="R44" s="68" t="s">
        <v>84</v>
      </c>
      <c r="S44" s="68"/>
      <c r="T44" s="68"/>
      <c r="U44" s="18">
        <v>2</v>
      </c>
      <c r="V44" s="17">
        <f t="shared" si="3"/>
        <v>1</v>
      </c>
      <c r="W44" s="64" t="s">
        <v>69</v>
      </c>
      <c r="X44" s="64"/>
      <c r="Y44" s="64"/>
      <c r="Z44" s="23">
        <v>2</v>
      </c>
      <c r="AA44" s="22">
        <f t="shared" si="4"/>
        <v>1</v>
      </c>
      <c r="AB44" s="68" t="s">
        <v>73</v>
      </c>
      <c r="AC44" s="68"/>
      <c r="AD44" s="68"/>
      <c r="AE44" s="18">
        <v>2</v>
      </c>
      <c r="AF44" s="17">
        <f t="shared" si="5"/>
        <v>1</v>
      </c>
      <c r="AG44" s="64" t="s">
        <v>81</v>
      </c>
      <c r="AH44" s="64"/>
      <c r="AI44" s="64"/>
      <c r="AJ44" s="23">
        <v>2</v>
      </c>
      <c r="AK44" s="22">
        <f t="shared" si="6"/>
        <v>1</v>
      </c>
      <c r="AL44" s="68" t="s">
        <v>79</v>
      </c>
      <c r="AM44" s="68"/>
      <c r="AN44" s="68"/>
      <c r="AO44" s="18">
        <v>2</v>
      </c>
      <c r="AP44" s="17">
        <f t="shared" si="7"/>
        <v>1</v>
      </c>
      <c r="AQ44" s="64" t="s">
        <v>79</v>
      </c>
      <c r="AR44" s="64"/>
      <c r="AS44" s="64"/>
    </row>
    <row r="45" spans="1:45" ht="15.75" customHeight="1" x14ac:dyDescent="0.25">
      <c r="A45" s="56" t="s">
        <v>45</v>
      </c>
      <c r="B45" s="57" t="s">
        <v>31</v>
      </c>
      <c r="C45" s="58">
        <v>43278</v>
      </c>
      <c r="D45" s="91">
        <v>44</v>
      </c>
      <c r="E45" s="59">
        <v>0.66666666666666663</v>
      </c>
      <c r="F45" s="50">
        <v>1</v>
      </c>
      <c r="G45" s="28">
        <v>1.3</v>
      </c>
      <c r="H45" s="28">
        <v>1.2</v>
      </c>
      <c r="I45" s="30">
        <f t="shared" si="9"/>
        <v>1.3</v>
      </c>
      <c r="J45" s="30">
        <f t="shared" si="10"/>
        <v>1</v>
      </c>
      <c r="K45" s="18">
        <v>2</v>
      </c>
      <c r="L45" s="17">
        <f t="shared" si="1"/>
        <v>1.2</v>
      </c>
      <c r="M45" s="64" t="s">
        <v>71</v>
      </c>
      <c r="N45" s="64"/>
      <c r="O45" s="64"/>
      <c r="P45" s="23">
        <v>2</v>
      </c>
      <c r="Q45" s="22">
        <f t="shared" si="2"/>
        <v>1.2</v>
      </c>
      <c r="R45" s="71" t="s">
        <v>73</v>
      </c>
      <c r="S45" s="71"/>
      <c r="T45" s="71"/>
      <c r="U45" s="18">
        <v>1</v>
      </c>
      <c r="V45" s="17">
        <f t="shared" si="3"/>
        <v>1</v>
      </c>
      <c r="W45" s="64" t="s">
        <v>74</v>
      </c>
      <c r="X45" s="64"/>
      <c r="Y45" s="64"/>
      <c r="Z45" s="23" t="s">
        <v>58</v>
      </c>
      <c r="AA45" s="22">
        <f t="shared" si="4"/>
        <v>1.3</v>
      </c>
      <c r="AB45" s="71" t="s">
        <v>70</v>
      </c>
      <c r="AC45" s="71"/>
      <c r="AD45" s="71"/>
      <c r="AE45" s="18">
        <v>2</v>
      </c>
      <c r="AF45" s="17">
        <f t="shared" si="5"/>
        <v>1.2</v>
      </c>
      <c r="AG45" s="64" t="s">
        <v>70</v>
      </c>
      <c r="AH45" s="64"/>
      <c r="AI45" s="64"/>
      <c r="AJ45" s="23">
        <v>1</v>
      </c>
      <c r="AK45" s="22">
        <f t="shared" si="6"/>
        <v>1</v>
      </c>
      <c r="AL45" s="71" t="s">
        <v>83</v>
      </c>
      <c r="AM45" s="71"/>
      <c r="AN45" s="71"/>
      <c r="AO45" s="18">
        <v>2</v>
      </c>
      <c r="AP45" s="17">
        <f t="shared" si="7"/>
        <v>1.2</v>
      </c>
      <c r="AQ45" s="64" t="s">
        <v>77</v>
      </c>
      <c r="AR45" s="64"/>
      <c r="AS45" s="64"/>
    </row>
    <row r="46" spans="1:45" ht="15.75" customHeight="1" x14ac:dyDescent="0.25">
      <c r="A46" s="11" t="s">
        <v>51</v>
      </c>
      <c r="B46" s="47" t="s">
        <v>42</v>
      </c>
      <c r="C46" s="51">
        <v>43279</v>
      </c>
      <c r="D46" s="92">
        <v>45</v>
      </c>
      <c r="E46" s="55">
        <v>0.83333333333333337</v>
      </c>
      <c r="F46" s="50">
        <v>1.2</v>
      </c>
      <c r="G46" s="28">
        <v>1.4</v>
      </c>
      <c r="H46" s="28">
        <v>1</v>
      </c>
      <c r="I46" s="30">
        <f t="shared" si="9"/>
        <v>1.4</v>
      </c>
      <c r="J46" s="30">
        <f t="shared" si="10"/>
        <v>1</v>
      </c>
      <c r="K46" s="18">
        <v>2</v>
      </c>
      <c r="L46" s="17">
        <f t="shared" si="1"/>
        <v>1</v>
      </c>
      <c r="M46" s="64" t="s">
        <v>81</v>
      </c>
      <c r="N46" s="64"/>
      <c r="O46" s="64"/>
      <c r="P46" s="23" t="s">
        <v>58</v>
      </c>
      <c r="Q46" s="22">
        <f t="shared" si="2"/>
        <v>1.4</v>
      </c>
      <c r="R46" s="68" t="s">
        <v>85</v>
      </c>
      <c r="S46" s="68"/>
      <c r="T46" s="68"/>
      <c r="U46" s="18">
        <v>2</v>
      </c>
      <c r="V46" s="17">
        <f t="shared" si="3"/>
        <v>1</v>
      </c>
      <c r="W46" s="64" t="s">
        <v>69</v>
      </c>
      <c r="X46" s="64"/>
      <c r="Y46" s="64"/>
      <c r="Z46" s="23" t="s">
        <v>58</v>
      </c>
      <c r="AA46" s="22">
        <f t="shared" si="4"/>
        <v>1.4</v>
      </c>
      <c r="AB46" s="68" t="s">
        <v>70</v>
      </c>
      <c r="AC46" s="68"/>
      <c r="AD46" s="68"/>
      <c r="AE46" s="18">
        <v>2</v>
      </c>
      <c r="AF46" s="17">
        <f t="shared" si="5"/>
        <v>1</v>
      </c>
      <c r="AG46" s="64" t="s">
        <v>69</v>
      </c>
      <c r="AH46" s="64"/>
      <c r="AI46" s="64"/>
      <c r="AJ46" s="23" t="s">
        <v>8</v>
      </c>
      <c r="AK46" s="22">
        <f t="shared" si="6"/>
        <v>1.4</v>
      </c>
      <c r="AL46" s="68" t="s">
        <v>70</v>
      </c>
      <c r="AM46" s="68"/>
      <c r="AN46" s="68"/>
      <c r="AO46" s="18">
        <v>2</v>
      </c>
      <c r="AP46" s="17">
        <f t="shared" si="7"/>
        <v>1</v>
      </c>
      <c r="AQ46" s="64" t="s">
        <v>77</v>
      </c>
      <c r="AR46" s="64"/>
      <c r="AS46" s="64"/>
    </row>
    <row r="47" spans="1:45" ht="15.75" customHeight="1" x14ac:dyDescent="0.25">
      <c r="A47" s="11" t="s">
        <v>52</v>
      </c>
      <c r="B47" s="47" t="s">
        <v>35</v>
      </c>
      <c r="C47" s="51">
        <v>43279</v>
      </c>
      <c r="D47" s="92">
        <v>46</v>
      </c>
      <c r="E47" s="55">
        <v>0.83333333333333337</v>
      </c>
      <c r="F47" s="50">
        <v>1.6</v>
      </c>
      <c r="G47" s="28">
        <v>1.5</v>
      </c>
      <c r="H47" s="28">
        <v>1</v>
      </c>
      <c r="I47" s="30">
        <f t="shared" si="9"/>
        <v>1.6</v>
      </c>
      <c r="J47" s="30">
        <f t="shared" si="10"/>
        <v>1</v>
      </c>
      <c r="K47" s="18">
        <v>1</v>
      </c>
      <c r="L47" s="17">
        <f t="shared" si="1"/>
        <v>1.6</v>
      </c>
      <c r="M47" s="64" t="s">
        <v>74</v>
      </c>
      <c r="N47" s="64"/>
      <c r="O47" s="64"/>
      <c r="P47" s="23">
        <v>1</v>
      </c>
      <c r="Q47" s="22">
        <f t="shared" si="2"/>
        <v>1.6</v>
      </c>
      <c r="R47" s="68" t="s">
        <v>83</v>
      </c>
      <c r="S47" s="68"/>
      <c r="T47" s="68"/>
      <c r="U47" s="18" t="s">
        <v>58</v>
      </c>
      <c r="V47" s="17">
        <f t="shared" si="3"/>
        <v>1.5</v>
      </c>
      <c r="W47" s="64" t="s">
        <v>93</v>
      </c>
      <c r="X47" s="64"/>
      <c r="Y47" s="64"/>
      <c r="Z47" s="23">
        <v>2</v>
      </c>
      <c r="AA47" s="22">
        <f t="shared" si="4"/>
        <v>1</v>
      </c>
      <c r="AB47" s="68" t="s">
        <v>77</v>
      </c>
      <c r="AC47" s="68"/>
      <c r="AD47" s="68"/>
      <c r="AE47" s="18" t="s">
        <v>8</v>
      </c>
      <c r="AF47" s="17">
        <f t="shared" si="5"/>
        <v>1.5</v>
      </c>
      <c r="AG47" s="137" t="s">
        <v>93</v>
      </c>
      <c r="AH47" s="137"/>
      <c r="AI47" s="137"/>
      <c r="AJ47" s="23" t="s">
        <v>8</v>
      </c>
      <c r="AK47" s="22">
        <f t="shared" si="6"/>
        <v>1.5</v>
      </c>
      <c r="AL47" s="68" t="s">
        <v>93</v>
      </c>
      <c r="AM47" s="68"/>
      <c r="AN47" s="68"/>
      <c r="AO47" s="18">
        <v>1</v>
      </c>
      <c r="AP47" s="17">
        <f t="shared" si="7"/>
        <v>1.6</v>
      </c>
      <c r="AQ47" s="64" t="s">
        <v>83</v>
      </c>
      <c r="AR47" s="64"/>
      <c r="AS47" s="64"/>
    </row>
    <row r="48" spans="1:45" ht="15.75" customHeight="1" x14ac:dyDescent="0.25">
      <c r="A48" s="11" t="s">
        <v>49</v>
      </c>
      <c r="B48" s="47" t="s">
        <v>39</v>
      </c>
      <c r="C48" s="51">
        <v>43279</v>
      </c>
      <c r="D48" s="92">
        <v>47</v>
      </c>
      <c r="E48" s="55">
        <v>0.66666666666666663</v>
      </c>
      <c r="F48" s="50">
        <v>2.2999999999999998</v>
      </c>
      <c r="G48" s="28">
        <v>1.9</v>
      </c>
      <c r="H48" s="28">
        <v>1</v>
      </c>
      <c r="I48" s="30">
        <f t="shared" si="9"/>
        <v>2.2999999999999998</v>
      </c>
      <c r="J48" s="30">
        <f t="shared" si="10"/>
        <v>1</v>
      </c>
      <c r="K48" s="18" t="s">
        <v>58</v>
      </c>
      <c r="L48" s="17">
        <f t="shared" si="1"/>
        <v>1.9</v>
      </c>
      <c r="M48" s="64" t="s">
        <v>71</v>
      </c>
      <c r="N48" s="64"/>
      <c r="O48" s="64"/>
      <c r="P48" s="23">
        <v>2</v>
      </c>
      <c r="Q48" s="22">
        <f t="shared" si="2"/>
        <v>1</v>
      </c>
      <c r="R48" s="68" t="s">
        <v>82</v>
      </c>
      <c r="S48" s="68"/>
      <c r="T48" s="68"/>
      <c r="U48" s="18">
        <v>2</v>
      </c>
      <c r="V48" s="17">
        <f t="shared" si="3"/>
        <v>1</v>
      </c>
      <c r="W48" s="64" t="s">
        <v>77</v>
      </c>
      <c r="X48" s="64"/>
      <c r="Y48" s="64"/>
      <c r="Z48" s="23">
        <v>2</v>
      </c>
      <c r="AA48" s="22">
        <f t="shared" si="4"/>
        <v>1</v>
      </c>
      <c r="AB48" s="68" t="s">
        <v>80</v>
      </c>
      <c r="AC48" s="68"/>
      <c r="AD48" s="68"/>
      <c r="AE48" s="18">
        <v>1</v>
      </c>
      <c r="AF48" s="17">
        <f t="shared" si="5"/>
        <v>2.2999999999999998</v>
      </c>
      <c r="AG48" s="137" t="s">
        <v>83</v>
      </c>
      <c r="AH48" s="137"/>
      <c r="AI48" s="137"/>
      <c r="AJ48" s="23">
        <v>2</v>
      </c>
      <c r="AK48" s="22">
        <f t="shared" si="6"/>
        <v>1</v>
      </c>
      <c r="AL48" s="68" t="s">
        <v>69</v>
      </c>
      <c r="AM48" s="68"/>
      <c r="AN48" s="68"/>
      <c r="AO48" s="18">
        <v>2</v>
      </c>
      <c r="AP48" s="17">
        <f t="shared" si="7"/>
        <v>1</v>
      </c>
      <c r="AQ48" s="64" t="s">
        <v>69</v>
      </c>
      <c r="AR48" s="64"/>
      <c r="AS48" s="64"/>
    </row>
    <row r="49" spans="1:45" ht="15.75" customHeight="1" x14ac:dyDescent="0.25">
      <c r="A49" s="96" t="s">
        <v>50</v>
      </c>
      <c r="B49" s="97" t="s">
        <v>37</v>
      </c>
      <c r="C49" s="98">
        <v>43279</v>
      </c>
      <c r="D49" s="99">
        <v>48</v>
      </c>
      <c r="E49" s="100">
        <v>0.66666666666666663</v>
      </c>
      <c r="F49" s="101">
        <v>1.9</v>
      </c>
      <c r="G49" s="102">
        <v>1.7</v>
      </c>
      <c r="H49" s="102">
        <v>1</v>
      </c>
      <c r="I49" s="103">
        <f t="shared" si="9"/>
        <v>1.9</v>
      </c>
      <c r="J49" s="103">
        <f t="shared" si="10"/>
        <v>1</v>
      </c>
      <c r="K49" s="19" t="s">
        <v>58</v>
      </c>
      <c r="L49" s="94">
        <f t="shared" si="1"/>
        <v>1.7</v>
      </c>
      <c r="M49" s="65" t="s">
        <v>71</v>
      </c>
      <c r="N49" s="64"/>
      <c r="O49" s="64"/>
      <c r="P49" s="24" t="s">
        <v>58</v>
      </c>
      <c r="Q49" s="104">
        <f t="shared" si="2"/>
        <v>1.7</v>
      </c>
      <c r="R49" s="95" t="s">
        <v>93</v>
      </c>
      <c r="S49" s="95"/>
      <c r="T49" s="95"/>
      <c r="U49" s="19" t="s">
        <v>58</v>
      </c>
      <c r="V49" s="94">
        <f t="shared" si="3"/>
        <v>1.7</v>
      </c>
      <c r="W49" s="64" t="s">
        <v>70</v>
      </c>
      <c r="X49" s="64"/>
      <c r="Y49" s="64"/>
      <c r="Z49" s="24" t="s">
        <v>58</v>
      </c>
      <c r="AA49" s="104">
        <f t="shared" si="4"/>
        <v>1.7</v>
      </c>
      <c r="AB49" s="95" t="s">
        <v>71</v>
      </c>
      <c r="AC49" s="95"/>
      <c r="AD49" s="95"/>
      <c r="AE49" s="19">
        <v>1</v>
      </c>
      <c r="AF49" s="94">
        <f t="shared" si="5"/>
        <v>1.9</v>
      </c>
      <c r="AG49" s="137" t="s">
        <v>71</v>
      </c>
      <c r="AH49" s="137"/>
      <c r="AI49" s="137"/>
      <c r="AJ49" s="24">
        <v>2</v>
      </c>
      <c r="AK49" s="104">
        <f t="shared" si="6"/>
        <v>1</v>
      </c>
      <c r="AL49" s="95" t="s">
        <v>77</v>
      </c>
      <c r="AM49" s="95"/>
      <c r="AN49" s="95"/>
      <c r="AO49" s="19">
        <v>1</v>
      </c>
      <c r="AP49" s="94">
        <f t="shared" si="7"/>
        <v>1.9</v>
      </c>
      <c r="AQ49" s="65" t="s">
        <v>83</v>
      </c>
      <c r="AR49" s="64"/>
      <c r="AS49" s="64"/>
    </row>
    <row r="50" spans="1:45" s="152" customFormat="1" ht="15.75" customHeight="1" x14ac:dyDescent="0.25">
      <c r="A50" s="144" t="s">
        <v>12</v>
      </c>
      <c r="B50" s="144" t="s">
        <v>15</v>
      </c>
      <c r="C50" s="145">
        <v>43281</v>
      </c>
      <c r="D50" s="146">
        <v>49</v>
      </c>
      <c r="E50" s="147">
        <v>0.83333333333333337</v>
      </c>
      <c r="F50" s="148">
        <v>3.05</v>
      </c>
      <c r="G50" s="148">
        <v>3</v>
      </c>
      <c r="H50" s="148">
        <v>2.9</v>
      </c>
      <c r="I50" s="148"/>
      <c r="J50" s="148"/>
      <c r="K50" s="148" t="s">
        <v>58</v>
      </c>
      <c r="L50" s="148"/>
      <c r="M50" s="149" t="s">
        <v>71</v>
      </c>
      <c r="N50" s="150" t="s">
        <v>12</v>
      </c>
      <c r="O50" s="150" t="s">
        <v>16</v>
      </c>
      <c r="P50" s="148" t="s">
        <v>8</v>
      </c>
      <c r="Q50" s="148"/>
      <c r="R50" s="151" t="s">
        <v>71</v>
      </c>
      <c r="S50" s="150" t="s">
        <v>12</v>
      </c>
      <c r="T50" s="150" t="s">
        <v>16</v>
      </c>
      <c r="U50" s="148" t="s">
        <v>58</v>
      </c>
      <c r="V50" s="148"/>
      <c r="W50" s="149" t="s">
        <v>70</v>
      </c>
      <c r="X50" s="150" t="s">
        <v>12</v>
      </c>
      <c r="Y50" s="150" t="s">
        <v>16</v>
      </c>
      <c r="Z50" s="148" t="s">
        <v>58</v>
      </c>
      <c r="AA50" s="148"/>
      <c r="AB50" s="151" t="s">
        <v>70</v>
      </c>
      <c r="AC50" s="150" t="s">
        <v>11</v>
      </c>
      <c r="AD50" s="150" t="s">
        <v>15</v>
      </c>
      <c r="AE50" s="148">
        <v>1</v>
      </c>
      <c r="AF50" s="148"/>
      <c r="AG50" s="149" t="s">
        <v>72</v>
      </c>
      <c r="AH50" s="150" t="s">
        <v>12</v>
      </c>
      <c r="AI50" s="150" t="s">
        <v>15</v>
      </c>
      <c r="AJ50" s="148">
        <v>1</v>
      </c>
      <c r="AK50" s="148"/>
      <c r="AL50" s="151" t="s">
        <v>72</v>
      </c>
      <c r="AM50" s="150" t="s">
        <v>12</v>
      </c>
      <c r="AN50" s="150" t="s">
        <v>15</v>
      </c>
      <c r="AO50" s="148">
        <v>1</v>
      </c>
      <c r="AP50" s="148"/>
      <c r="AQ50" s="149" t="s">
        <v>72</v>
      </c>
      <c r="AR50" s="150" t="s">
        <v>12</v>
      </c>
      <c r="AS50" s="150" t="s">
        <v>16</v>
      </c>
    </row>
    <row r="51" spans="1:45" ht="15.75" customHeight="1" x14ac:dyDescent="0.25">
      <c r="A51" s="143" t="s">
        <v>17</v>
      </c>
      <c r="B51" s="143" t="s">
        <v>19</v>
      </c>
      <c r="C51" s="51">
        <v>43281</v>
      </c>
      <c r="D51" s="92">
        <v>50</v>
      </c>
      <c r="E51" s="55">
        <v>0.66666666666666663</v>
      </c>
      <c r="F51" s="28">
        <v>2.35</v>
      </c>
      <c r="G51" s="28">
        <v>3.05</v>
      </c>
      <c r="H51" s="28">
        <v>3.45</v>
      </c>
      <c r="I51" s="30"/>
      <c r="J51" s="30"/>
      <c r="K51" s="18">
        <v>1</v>
      </c>
      <c r="L51" s="18"/>
      <c r="M51" s="64" t="s">
        <v>72</v>
      </c>
      <c r="N51" s="134" t="s">
        <v>17</v>
      </c>
      <c r="O51" s="134" t="s">
        <v>19</v>
      </c>
      <c r="P51" s="23" t="s">
        <v>58</v>
      </c>
      <c r="Q51" s="23"/>
      <c r="R51" s="105" t="s">
        <v>71</v>
      </c>
      <c r="S51" s="135" t="s">
        <v>22</v>
      </c>
      <c r="T51" s="135" t="s">
        <v>19</v>
      </c>
      <c r="U51" s="155" t="s">
        <v>58</v>
      </c>
      <c r="V51" s="18"/>
      <c r="W51" s="156" t="s">
        <v>70</v>
      </c>
      <c r="X51" s="134" t="s">
        <v>17</v>
      </c>
      <c r="Y51" s="134" t="s">
        <v>23</v>
      </c>
      <c r="Z51" s="23">
        <v>1</v>
      </c>
      <c r="AA51" s="23"/>
      <c r="AB51" s="105" t="s">
        <v>72</v>
      </c>
      <c r="AC51" s="135" t="s">
        <v>17</v>
      </c>
      <c r="AD51" s="135" t="s">
        <v>24</v>
      </c>
      <c r="AE51" s="18"/>
      <c r="AF51" s="18"/>
      <c r="AG51" s="137"/>
      <c r="AH51" s="138" t="s">
        <v>17</v>
      </c>
      <c r="AI51" s="138" t="s">
        <v>20</v>
      </c>
      <c r="AJ51" s="23">
        <v>1</v>
      </c>
      <c r="AK51" s="23"/>
      <c r="AL51" s="105" t="s">
        <v>83</v>
      </c>
      <c r="AM51" s="135" t="s">
        <v>17</v>
      </c>
      <c r="AN51" s="135" t="s">
        <v>23</v>
      </c>
      <c r="AO51" s="18">
        <v>1</v>
      </c>
      <c r="AP51" s="18"/>
      <c r="AQ51" s="64" t="s">
        <v>72</v>
      </c>
      <c r="AR51" s="134" t="s">
        <v>17</v>
      </c>
      <c r="AS51" s="134" t="s">
        <v>23</v>
      </c>
    </row>
    <row r="52" spans="1:45" ht="15.75" customHeight="1" x14ac:dyDescent="0.25">
      <c r="A52" s="143" t="s">
        <v>16</v>
      </c>
      <c r="B52" s="143" t="s">
        <v>9</v>
      </c>
      <c r="C52" s="51">
        <v>43282</v>
      </c>
      <c r="D52" s="92">
        <v>51</v>
      </c>
      <c r="E52" s="55">
        <v>0.66666666666666663</v>
      </c>
      <c r="F52" s="157">
        <v>1.62</v>
      </c>
      <c r="G52" s="28">
        <v>3.95</v>
      </c>
      <c r="H52" s="28">
        <v>7.25</v>
      </c>
      <c r="I52" s="30"/>
      <c r="J52" s="30"/>
      <c r="K52" s="18">
        <v>1</v>
      </c>
      <c r="L52" s="18"/>
      <c r="M52" s="64" t="s">
        <v>74</v>
      </c>
      <c r="N52" s="134" t="s">
        <v>15</v>
      </c>
      <c r="O52" s="134" t="s">
        <v>9</v>
      </c>
      <c r="P52" s="23">
        <v>1</v>
      </c>
      <c r="Q52" s="23"/>
      <c r="R52" s="105" t="s">
        <v>76</v>
      </c>
      <c r="S52" s="135" t="s">
        <v>15</v>
      </c>
      <c r="T52" s="135" t="s">
        <v>11</v>
      </c>
      <c r="U52" s="18">
        <v>1</v>
      </c>
      <c r="V52" s="18"/>
      <c r="W52" s="156" t="s">
        <v>74</v>
      </c>
      <c r="X52" s="134" t="s">
        <v>15</v>
      </c>
      <c r="Y52" s="134" t="s">
        <v>11</v>
      </c>
      <c r="Z52" s="23">
        <v>1</v>
      </c>
      <c r="AA52" s="23"/>
      <c r="AB52" s="105" t="s">
        <v>68</v>
      </c>
      <c r="AC52" s="135" t="s">
        <v>16</v>
      </c>
      <c r="AD52" s="135" t="s">
        <v>12</v>
      </c>
      <c r="AE52" s="18"/>
      <c r="AF52" s="18"/>
      <c r="AG52" s="137"/>
      <c r="AH52" s="138" t="s">
        <v>16</v>
      </c>
      <c r="AI52" s="138" t="s">
        <v>9</v>
      </c>
      <c r="AJ52" s="23">
        <v>1</v>
      </c>
      <c r="AK52" s="23"/>
      <c r="AL52" s="105" t="s">
        <v>74</v>
      </c>
      <c r="AM52" s="135" t="s">
        <v>16</v>
      </c>
      <c r="AN52" s="135" t="s">
        <v>11</v>
      </c>
      <c r="AO52" s="18">
        <v>1</v>
      </c>
      <c r="AP52" s="18"/>
      <c r="AQ52" s="64" t="s">
        <v>74</v>
      </c>
      <c r="AR52" s="134" t="s">
        <v>15</v>
      </c>
      <c r="AS52" s="134" t="s">
        <v>9</v>
      </c>
    </row>
    <row r="53" spans="1:45" ht="15.75" customHeight="1" x14ac:dyDescent="0.25">
      <c r="A53" s="143" t="s">
        <v>23</v>
      </c>
      <c r="B53" s="143" t="s">
        <v>22</v>
      </c>
      <c r="C53" s="51">
        <v>43282</v>
      </c>
      <c r="D53" s="92">
        <v>52</v>
      </c>
      <c r="E53" s="55">
        <v>0.83333333333333337</v>
      </c>
      <c r="F53" s="28">
        <v>1.9</v>
      </c>
      <c r="G53" s="28">
        <v>3.3</v>
      </c>
      <c r="H53" s="28">
        <v>5.5</v>
      </c>
      <c r="I53" s="30"/>
      <c r="J53" s="30"/>
      <c r="K53" s="18">
        <v>1</v>
      </c>
      <c r="L53" s="18"/>
      <c r="M53" s="64" t="s">
        <v>72</v>
      </c>
      <c r="N53" s="134" t="s">
        <v>23</v>
      </c>
      <c r="O53" s="134" t="s">
        <v>22</v>
      </c>
      <c r="P53" s="23">
        <v>1</v>
      </c>
      <c r="Q53" s="23"/>
      <c r="R53" s="105" t="s">
        <v>76</v>
      </c>
      <c r="S53" s="135" t="s">
        <v>23</v>
      </c>
      <c r="T53" s="135" t="s">
        <v>17</v>
      </c>
      <c r="U53" s="18">
        <v>1</v>
      </c>
      <c r="V53" s="18"/>
      <c r="W53" s="64" t="s">
        <v>68</v>
      </c>
      <c r="X53" s="134" t="s">
        <v>19</v>
      </c>
      <c r="Y53" s="134" t="s">
        <v>22</v>
      </c>
      <c r="Z53" s="23">
        <v>1</v>
      </c>
      <c r="AA53" s="23"/>
      <c r="AB53" s="105" t="s">
        <v>72</v>
      </c>
      <c r="AC53" s="135" t="s">
        <v>19</v>
      </c>
      <c r="AD53" s="135" t="s">
        <v>22</v>
      </c>
      <c r="AE53" s="18">
        <v>1</v>
      </c>
      <c r="AF53" s="18"/>
      <c r="AG53" s="137" t="s">
        <v>74</v>
      </c>
      <c r="AH53" s="138" t="s">
        <v>19</v>
      </c>
      <c r="AI53" s="138" t="s">
        <v>22</v>
      </c>
      <c r="AJ53" s="23">
        <v>1</v>
      </c>
      <c r="AK53" s="23"/>
      <c r="AL53" s="105" t="s">
        <v>72</v>
      </c>
      <c r="AM53" s="135" t="s">
        <v>19</v>
      </c>
      <c r="AN53" s="135" t="s">
        <v>21</v>
      </c>
      <c r="AO53" s="18" t="s">
        <v>8</v>
      </c>
      <c r="AP53" s="18"/>
      <c r="AQ53" s="64" t="s">
        <v>70</v>
      </c>
      <c r="AR53" s="134" t="s">
        <v>19</v>
      </c>
      <c r="AS53" s="134" t="s">
        <v>22</v>
      </c>
    </row>
    <row r="54" spans="1:45" ht="15.75" customHeight="1" x14ac:dyDescent="0.25">
      <c r="A54" s="143" t="s">
        <v>29</v>
      </c>
      <c r="B54" s="143" t="s">
        <v>28</v>
      </c>
      <c r="C54" s="51">
        <v>43283</v>
      </c>
      <c r="D54" s="92">
        <v>53</v>
      </c>
      <c r="E54" s="55">
        <v>0.66666666666666663</v>
      </c>
      <c r="F54" s="28">
        <v>1.53</v>
      </c>
      <c r="G54" s="28">
        <v>4.25</v>
      </c>
      <c r="H54" s="28">
        <v>7.8</v>
      </c>
      <c r="I54" s="30"/>
      <c r="J54" s="30"/>
      <c r="K54" s="18">
        <v>1</v>
      </c>
      <c r="L54" s="18"/>
      <c r="M54" s="64" t="s">
        <v>74</v>
      </c>
      <c r="N54" s="134" t="s">
        <v>29</v>
      </c>
      <c r="O54" s="134" t="s">
        <v>31</v>
      </c>
      <c r="P54" s="23" t="s">
        <v>8</v>
      </c>
      <c r="Q54" s="23"/>
      <c r="R54" s="105" t="s">
        <v>70</v>
      </c>
      <c r="S54" s="160" t="s">
        <v>29</v>
      </c>
      <c r="T54" s="135" t="s">
        <v>31</v>
      </c>
      <c r="U54" s="18">
        <v>1</v>
      </c>
      <c r="V54" s="18"/>
      <c r="W54" s="64" t="s">
        <v>72</v>
      </c>
      <c r="X54" s="134" t="s">
        <v>29</v>
      </c>
      <c r="Y54" s="134" t="s">
        <v>28</v>
      </c>
      <c r="Z54" s="23">
        <v>1</v>
      </c>
      <c r="AA54" s="23"/>
      <c r="AB54" s="105" t="s">
        <v>74</v>
      </c>
      <c r="AC54" s="135" t="s">
        <v>29</v>
      </c>
      <c r="AD54" s="135" t="s">
        <v>28</v>
      </c>
      <c r="AE54" s="18">
        <v>1</v>
      </c>
      <c r="AF54" s="18"/>
      <c r="AG54" s="137" t="s">
        <v>72</v>
      </c>
      <c r="AH54" s="138" t="s">
        <v>29</v>
      </c>
      <c r="AI54" s="138" t="s">
        <v>31</v>
      </c>
      <c r="AJ54" s="23">
        <v>1</v>
      </c>
      <c r="AK54" s="23"/>
      <c r="AL54" s="105" t="s">
        <v>72</v>
      </c>
      <c r="AM54" s="135" t="s">
        <v>29</v>
      </c>
      <c r="AN54" s="135" t="s">
        <v>28</v>
      </c>
      <c r="AO54" s="18" t="s">
        <v>8</v>
      </c>
      <c r="AP54" s="18"/>
      <c r="AQ54" s="64" t="s">
        <v>93</v>
      </c>
      <c r="AR54" s="134" t="s">
        <v>29</v>
      </c>
      <c r="AS54" s="134" t="s">
        <v>31</v>
      </c>
    </row>
    <row r="55" spans="1:45" ht="15.75" customHeight="1" x14ac:dyDescent="0.25">
      <c r="A55" s="143" t="s">
        <v>42</v>
      </c>
      <c r="B55" s="143" t="s">
        <v>38</v>
      </c>
      <c r="C55" s="51">
        <v>43283</v>
      </c>
      <c r="D55" s="92">
        <v>54</v>
      </c>
      <c r="E55" s="55">
        <v>0.83333333333333337</v>
      </c>
      <c r="F55" s="28">
        <v>1.41</v>
      </c>
      <c r="G55" s="28">
        <v>4.8</v>
      </c>
      <c r="H55" s="28">
        <v>11</v>
      </c>
      <c r="I55" s="30"/>
      <c r="J55" s="30"/>
      <c r="K55" s="18">
        <v>1</v>
      </c>
      <c r="L55" s="18"/>
      <c r="M55" s="64" t="s">
        <v>76</v>
      </c>
      <c r="N55" s="134" t="s">
        <v>42</v>
      </c>
      <c r="O55" s="134" t="s">
        <v>38</v>
      </c>
      <c r="P55" s="23">
        <v>1</v>
      </c>
      <c r="Q55" s="23"/>
      <c r="R55" s="105" t="s">
        <v>74</v>
      </c>
      <c r="S55" s="135" t="s">
        <v>42</v>
      </c>
      <c r="T55" s="135" t="s">
        <v>40</v>
      </c>
      <c r="U55" s="18">
        <v>1</v>
      </c>
      <c r="V55" s="18"/>
      <c r="W55" s="64" t="s">
        <v>74</v>
      </c>
      <c r="X55" s="134" t="s">
        <v>42</v>
      </c>
      <c r="Y55" s="134" t="s">
        <v>37</v>
      </c>
      <c r="Z55" s="23">
        <v>1</v>
      </c>
      <c r="AA55" s="23"/>
      <c r="AB55" s="105" t="s">
        <v>76</v>
      </c>
      <c r="AC55" s="135" t="s">
        <v>42</v>
      </c>
      <c r="AD55" s="135" t="s">
        <v>40</v>
      </c>
      <c r="AE55" s="18">
        <v>1</v>
      </c>
      <c r="AF55" s="18"/>
      <c r="AG55" s="137" t="s">
        <v>68</v>
      </c>
      <c r="AH55" s="138" t="s">
        <v>42</v>
      </c>
      <c r="AI55" s="138" t="s">
        <v>39</v>
      </c>
      <c r="AJ55" s="23">
        <v>1</v>
      </c>
      <c r="AK55" s="23"/>
      <c r="AL55" s="105" t="s">
        <v>76</v>
      </c>
      <c r="AM55" s="135" t="s">
        <v>42</v>
      </c>
      <c r="AN55" s="135" t="s">
        <v>37</v>
      </c>
      <c r="AO55" s="18">
        <v>1</v>
      </c>
      <c r="AP55" s="18"/>
      <c r="AQ55" s="64" t="s">
        <v>72</v>
      </c>
      <c r="AR55" s="134" t="s">
        <v>42</v>
      </c>
      <c r="AS55" s="134" t="s">
        <v>37</v>
      </c>
    </row>
    <row r="56" spans="1:45" ht="15.75" customHeight="1" x14ac:dyDescent="0.25">
      <c r="A56" s="143" t="s">
        <v>31</v>
      </c>
      <c r="B56" s="143" t="s">
        <v>30</v>
      </c>
      <c r="C56" s="51">
        <v>43284</v>
      </c>
      <c r="D56" s="92">
        <v>55</v>
      </c>
      <c r="E56" s="55">
        <v>0.66666666666666663</v>
      </c>
      <c r="F56" s="28">
        <v>3.2</v>
      </c>
      <c r="G56" s="28">
        <v>3.05</v>
      </c>
      <c r="H56" s="28">
        <v>2.7</v>
      </c>
      <c r="I56" s="30"/>
      <c r="J56" s="30"/>
      <c r="K56" s="18">
        <v>1</v>
      </c>
      <c r="L56" s="18"/>
      <c r="M56" s="64" t="s">
        <v>72</v>
      </c>
      <c r="N56" s="134" t="s">
        <v>27</v>
      </c>
      <c r="O56" s="134" t="s">
        <v>26</v>
      </c>
      <c r="P56" s="23">
        <v>1</v>
      </c>
      <c r="Q56" s="23"/>
      <c r="R56" s="105" t="s">
        <v>72</v>
      </c>
      <c r="S56" s="135" t="s">
        <v>27</v>
      </c>
      <c r="T56" s="135" t="s">
        <v>25</v>
      </c>
      <c r="U56" s="18" t="s">
        <v>58</v>
      </c>
      <c r="V56" s="18"/>
      <c r="W56" s="64" t="s">
        <v>70</v>
      </c>
      <c r="X56" s="134" t="s">
        <v>27</v>
      </c>
      <c r="Y56" s="134" t="s">
        <v>26</v>
      </c>
      <c r="Z56" s="23" t="s">
        <v>58</v>
      </c>
      <c r="AA56" s="23"/>
      <c r="AB56" s="105" t="s">
        <v>70</v>
      </c>
      <c r="AC56" s="135" t="s">
        <v>27</v>
      </c>
      <c r="AD56" s="135" t="s">
        <v>30</v>
      </c>
      <c r="AE56" s="18" t="s">
        <v>58</v>
      </c>
      <c r="AF56" s="18"/>
      <c r="AG56" s="137" t="s">
        <v>70</v>
      </c>
      <c r="AH56" s="138" t="s">
        <v>27</v>
      </c>
      <c r="AI56" s="138" t="s">
        <v>26</v>
      </c>
      <c r="AJ56" s="23">
        <v>1</v>
      </c>
      <c r="AK56" s="23"/>
      <c r="AL56" s="105" t="s">
        <v>72</v>
      </c>
      <c r="AM56" s="135" t="s">
        <v>27</v>
      </c>
      <c r="AN56" s="135" t="s">
        <v>30</v>
      </c>
      <c r="AO56" s="18">
        <v>1</v>
      </c>
      <c r="AP56" s="18"/>
      <c r="AQ56" s="64" t="s">
        <v>83</v>
      </c>
      <c r="AR56" s="134" t="s">
        <v>27</v>
      </c>
      <c r="AS56" s="134" t="s">
        <v>30</v>
      </c>
    </row>
    <row r="57" spans="1:45" ht="15.75" customHeight="1" x14ac:dyDescent="0.25">
      <c r="A57" s="143" t="s">
        <v>37</v>
      </c>
      <c r="B57" s="143" t="s">
        <v>36</v>
      </c>
      <c r="C57" s="51">
        <v>43284</v>
      </c>
      <c r="D57" s="92">
        <v>56</v>
      </c>
      <c r="E57" s="55">
        <v>0.83333333333333337</v>
      </c>
      <c r="F57" s="28">
        <v>4.25</v>
      </c>
      <c r="G57" s="28">
        <v>3.25</v>
      </c>
      <c r="H57" s="28">
        <v>2.15</v>
      </c>
      <c r="I57" s="30"/>
      <c r="J57" s="30"/>
      <c r="K57" s="18" t="s">
        <v>58</v>
      </c>
      <c r="L57" s="18"/>
      <c r="M57" s="64" t="s">
        <v>70</v>
      </c>
      <c r="N57" s="134" t="s">
        <v>39</v>
      </c>
      <c r="O57" s="134" t="s">
        <v>34</v>
      </c>
      <c r="P57" s="23">
        <v>2</v>
      </c>
      <c r="Q57" s="23"/>
      <c r="R57" s="105" t="s">
        <v>81</v>
      </c>
      <c r="S57" s="135" t="s">
        <v>39</v>
      </c>
      <c r="T57" s="135" t="s">
        <v>34</v>
      </c>
      <c r="U57" s="18">
        <v>2</v>
      </c>
      <c r="V57" s="18"/>
      <c r="W57" s="64" t="s">
        <v>69</v>
      </c>
      <c r="X57" s="134" t="s">
        <v>39</v>
      </c>
      <c r="Y57" s="134" t="s">
        <v>36</v>
      </c>
      <c r="Z57" s="23">
        <v>2</v>
      </c>
      <c r="AA57" s="23"/>
      <c r="AB57" s="105" t="s">
        <v>69</v>
      </c>
      <c r="AC57" s="135" t="s">
        <v>39</v>
      </c>
      <c r="AD57" s="135" t="s">
        <v>35</v>
      </c>
      <c r="AE57" s="18">
        <v>1</v>
      </c>
      <c r="AF57" s="18"/>
      <c r="AG57" s="137" t="s">
        <v>72</v>
      </c>
      <c r="AH57" s="138" t="s">
        <v>37</v>
      </c>
      <c r="AI57" s="138" t="s">
        <v>36</v>
      </c>
      <c r="AJ57" s="154" t="s">
        <v>58</v>
      </c>
      <c r="AK57" s="23"/>
      <c r="AL57" s="105" t="s">
        <v>93</v>
      </c>
      <c r="AM57" s="135" t="s">
        <v>39</v>
      </c>
      <c r="AN57" s="135" t="s">
        <v>36</v>
      </c>
      <c r="AO57" s="18">
        <v>2</v>
      </c>
      <c r="AP57" s="18"/>
      <c r="AQ57" s="64" t="s">
        <v>77</v>
      </c>
      <c r="AR57" s="134" t="s">
        <v>39</v>
      </c>
      <c r="AS57" s="134" t="s">
        <v>36</v>
      </c>
    </row>
    <row r="58" spans="1:45" s="152" customFormat="1" ht="15.75" customHeight="1" x14ac:dyDescent="0.25">
      <c r="A58" s="150" t="s">
        <v>97</v>
      </c>
      <c r="B58" s="150" t="s">
        <v>98</v>
      </c>
      <c r="C58" s="145">
        <v>43287</v>
      </c>
      <c r="D58" s="146">
        <v>57</v>
      </c>
      <c r="E58" s="147">
        <v>0.66666666666666663</v>
      </c>
      <c r="F58" s="148"/>
      <c r="G58" s="148"/>
      <c r="H58" s="148"/>
      <c r="I58" s="148"/>
      <c r="J58" s="148"/>
      <c r="K58" s="148"/>
      <c r="L58" s="148"/>
      <c r="M58" s="149"/>
      <c r="N58" s="150" t="s">
        <v>12</v>
      </c>
      <c r="O58" s="150" t="s">
        <v>19</v>
      </c>
      <c r="P58" s="148"/>
      <c r="Q58" s="148"/>
      <c r="R58" s="151"/>
      <c r="S58" s="150" t="s">
        <v>16</v>
      </c>
      <c r="T58" s="150" t="s">
        <v>22</v>
      </c>
      <c r="U58" s="148"/>
      <c r="V58" s="148"/>
      <c r="W58" s="149"/>
      <c r="X58" s="150" t="s">
        <v>16</v>
      </c>
      <c r="Y58" s="150" t="s">
        <v>17</v>
      </c>
      <c r="Z58" s="148"/>
      <c r="AA58" s="148"/>
      <c r="AB58" s="151"/>
      <c r="AC58" s="150" t="s">
        <v>15</v>
      </c>
      <c r="AD58" s="150" t="s">
        <v>24</v>
      </c>
      <c r="AE58" s="148"/>
      <c r="AF58" s="148"/>
      <c r="AG58" s="149"/>
      <c r="AH58" s="150" t="s">
        <v>12</v>
      </c>
      <c r="AI58" s="150" t="s">
        <v>17</v>
      </c>
      <c r="AJ58" s="148"/>
      <c r="AK58" s="148"/>
      <c r="AL58" s="151"/>
      <c r="AM58" s="150" t="s">
        <v>12</v>
      </c>
      <c r="AN58" s="150" t="s">
        <v>17</v>
      </c>
      <c r="AO58" s="148"/>
      <c r="AP58" s="148"/>
      <c r="AQ58" s="149"/>
      <c r="AR58" s="150" t="s">
        <v>12</v>
      </c>
      <c r="AS58" s="150" t="s">
        <v>17</v>
      </c>
    </row>
    <row r="59" spans="1:45" ht="15.75" customHeight="1" x14ac:dyDescent="0.25">
      <c r="A59" s="136" t="s">
        <v>99</v>
      </c>
      <c r="B59" s="136" t="s">
        <v>100</v>
      </c>
      <c r="C59" s="153">
        <v>43287</v>
      </c>
      <c r="D59" s="92">
        <v>58</v>
      </c>
      <c r="E59" s="55">
        <v>0.83333333333333337</v>
      </c>
      <c r="F59" s="28"/>
      <c r="G59" s="28"/>
      <c r="H59" s="28"/>
      <c r="I59" s="30"/>
      <c r="J59" s="30"/>
      <c r="K59" s="18"/>
      <c r="L59" s="18"/>
      <c r="M59" s="64"/>
      <c r="N59" s="134" t="s">
        <v>29</v>
      </c>
      <c r="O59" s="134" t="s">
        <v>42</v>
      </c>
      <c r="P59" s="23"/>
      <c r="Q59" s="23"/>
      <c r="R59" s="105"/>
      <c r="S59" s="160" t="s">
        <v>29</v>
      </c>
      <c r="T59" s="135" t="s">
        <v>42</v>
      </c>
      <c r="U59" s="18"/>
      <c r="V59" s="18"/>
      <c r="W59" s="64"/>
      <c r="X59" s="134" t="s">
        <v>29</v>
      </c>
      <c r="Y59" s="134" t="s">
        <v>42</v>
      </c>
      <c r="Z59" s="23"/>
      <c r="AA59" s="23"/>
      <c r="AB59" s="105"/>
      <c r="AC59" s="135" t="s">
        <v>29</v>
      </c>
      <c r="AD59" s="135" t="s">
        <v>42</v>
      </c>
      <c r="AE59" s="18"/>
      <c r="AF59" s="18"/>
      <c r="AG59" s="137"/>
      <c r="AH59" s="138" t="s">
        <v>9</v>
      </c>
      <c r="AI59" s="138" t="s">
        <v>19</v>
      </c>
      <c r="AJ59" s="23"/>
      <c r="AK59" s="23"/>
      <c r="AL59" s="105"/>
      <c r="AM59" s="135" t="s">
        <v>29</v>
      </c>
      <c r="AN59" s="135" t="s">
        <v>42</v>
      </c>
      <c r="AO59" s="18"/>
      <c r="AP59" s="18"/>
      <c r="AQ59" s="64"/>
      <c r="AR59" s="134" t="s">
        <v>29</v>
      </c>
      <c r="AS59" s="134" t="s">
        <v>42</v>
      </c>
    </row>
    <row r="60" spans="1:45" ht="15.75" customHeight="1" x14ac:dyDescent="0.25">
      <c r="A60" s="136" t="s">
        <v>101</v>
      </c>
      <c r="B60" s="136" t="s">
        <v>102</v>
      </c>
      <c r="C60" s="153">
        <v>43288</v>
      </c>
      <c r="D60" s="92">
        <v>59</v>
      </c>
      <c r="E60" s="55">
        <v>0.83333333333333337</v>
      </c>
      <c r="F60" s="28"/>
      <c r="G60" s="28"/>
      <c r="H60" s="28"/>
      <c r="I60" s="30"/>
      <c r="J60" s="30"/>
      <c r="K60" s="18"/>
      <c r="L60" s="18"/>
      <c r="M60" s="64"/>
      <c r="N60" s="134" t="s">
        <v>15</v>
      </c>
      <c r="O60" s="134" t="s">
        <v>23</v>
      </c>
      <c r="P60" s="23"/>
      <c r="Q60" s="23"/>
      <c r="R60" s="105"/>
      <c r="S60" s="135" t="s">
        <v>15</v>
      </c>
      <c r="T60" s="135" t="s">
        <v>23</v>
      </c>
      <c r="U60" s="18"/>
      <c r="V60" s="18"/>
      <c r="W60" s="64"/>
      <c r="X60" s="134" t="s">
        <v>15</v>
      </c>
      <c r="Y60" s="134" t="s">
        <v>19</v>
      </c>
      <c r="Z60" s="23"/>
      <c r="AA60" s="23"/>
      <c r="AB60" s="105"/>
      <c r="AC60" s="135" t="s">
        <v>12</v>
      </c>
      <c r="AD60" s="135" t="s">
        <v>19</v>
      </c>
      <c r="AE60" s="18"/>
      <c r="AF60" s="18"/>
      <c r="AG60" s="137"/>
      <c r="AH60" s="138" t="s">
        <v>29</v>
      </c>
      <c r="AI60" s="138" t="s">
        <v>42</v>
      </c>
      <c r="AJ60" s="23"/>
      <c r="AK60" s="23"/>
      <c r="AL60" s="105"/>
      <c r="AM60" s="135" t="s">
        <v>16</v>
      </c>
      <c r="AN60" s="135" t="s">
        <v>19</v>
      </c>
      <c r="AO60" s="18"/>
      <c r="AP60" s="18"/>
      <c r="AQ60" s="64"/>
      <c r="AR60" s="134" t="s">
        <v>15</v>
      </c>
      <c r="AS60" s="134" t="s">
        <v>19</v>
      </c>
    </row>
    <row r="61" spans="1:45" ht="15.75" customHeight="1" x14ac:dyDescent="0.25">
      <c r="A61" s="136" t="s">
        <v>103</v>
      </c>
      <c r="B61" s="136" t="s">
        <v>104</v>
      </c>
      <c r="C61" s="153">
        <v>43288</v>
      </c>
      <c r="D61" s="92">
        <v>60</v>
      </c>
      <c r="E61" s="55">
        <v>0.66666666666666663</v>
      </c>
      <c r="F61" s="28"/>
      <c r="G61" s="28"/>
      <c r="H61" s="28"/>
      <c r="I61" s="30"/>
      <c r="J61" s="30"/>
      <c r="K61" s="18"/>
      <c r="L61" s="18"/>
      <c r="M61" s="64"/>
      <c r="N61" s="134" t="s">
        <v>27</v>
      </c>
      <c r="O61" s="134" t="s">
        <v>39</v>
      </c>
      <c r="P61" s="23"/>
      <c r="Q61" s="23"/>
      <c r="R61" s="105"/>
      <c r="S61" s="135" t="s">
        <v>27</v>
      </c>
      <c r="T61" s="135" t="s">
        <v>39</v>
      </c>
      <c r="U61" s="18"/>
      <c r="V61" s="18"/>
      <c r="W61" s="64"/>
      <c r="X61" s="134" t="s">
        <v>27</v>
      </c>
      <c r="Y61" s="134" t="s">
        <v>39</v>
      </c>
      <c r="Z61" s="23"/>
      <c r="AA61" s="23"/>
      <c r="AB61" s="105"/>
      <c r="AC61" s="135" t="s">
        <v>27</v>
      </c>
      <c r="AD61" s="135" t="s">
        <v>39</v>
      </c>
      <c r="AE61" s="18"/>
      <c r="AF61" s="18"/>
      <c r="AG61" s="137"/>
      <c r="AH61" s="138" t="s">
        <v>27</v>
      </c>
      <c r="AI61" s="138" t="s">
        <v>36</v>
      </c>
      <c r="AJ61" s="23"/>
      <c r="AK61" s="23"/>
      <c r="AL61" s="105"/>
      <c r="AM61" s="135" t="s">
        <v>27</v>
      </c>
      <c r="AN61" s="135" t="s">
        <v>39</v>
      </c>
      <c r="AO61" s="18"/>
      <c r="AP61" s="18"/>
      <c r="AQ61" s="64"/>
      <c r="AR61" s="134" t="s">
        <v>27</v>
      </c>
      <c r="AS61" s="134" t="s">
        <v>39</v>
      </c>
    </row>
    <row r="62" spans="1:45" s="152" customFormat="1" ht="15.75" customHeight="1" x14ac:dyDescent="0.25">
      <c r="A62" s="150" t="s">
        <v>105</v>
      </c>
      <c r="B62" s="150" t="s">
        <v>106</v>
      </c>
      <c r="C62" s="145">
        <v>43291</v>
      </c>
      <c r="D62" s="146">
        <v>61</v>
      </c>
      <c r="E62" s="147">
        <v>0.83333333333333337</v>
      </c>
      <c r="F62" s="148"/>
      <c r="G62" s="148"/>
      <c r="H62" s="148"/>
      <c r="I62" s="148"/>
      <c r="J62" s="148"/>
      <c r="K62" s="148"/>
      <c r="L62" s="148"/>
      <c r="M62" s="149"/>
      <c r="N62" s="150" t="s">
        <v>12</v>
      </c>
      <c r="O62" s="150" t="s">
        <v>42</v>
      </c>
      <c r="P62" s="148"/>
      <c r="Q62" s="148"/>
      <c r="R62" s="151"/>
      <c r="S62" s="150" t="s">
        <v>16</v>
      </c>
      <c r="T62" s="150" t="s">
        <v>42</v>
      </c>
      <c r="U62" s="148"/>
      <c r="V62" s="148"/>
      <c r="W62" s="149"/>
      <c r="X62" s="150" t="s">
        <v>17</v>
      </c>
      <c r="Y62" s="150" t="s">
        <v>42</v>
      </c>
      <c r="Z62" s="148"/>
      <c r="AA62" s="148"/>
      <c r="AB62" s="151"/>
      <c r="AC62" s="150" t="s">
        <v>15</v>
      </c>
      <c r="AD62" s="150" t="s">
        <v>29</v>
      </c>
      <c r="AE62" s="148"/>
      <c r="AF62" s="148"/>
      <c r="AG62" s="149"/>
      <c r="AH62" s="150" t="s">
        <v>12</v>
      </c>
      <c r="AI62" s="150" t="s">
        <v>19</v>
      </c>
      <c r="AJ62" s="148"/>
      <c r="AK62" s="148"/>
      <c r="AL62" s="151"/>
      <c r="AM62" s="150" t="s">
        <v>12</v>
      </c>
      <c r="AN62" s="150" t="s">
        <v>29</v>
      </c>
      <c r="AO62" s="148"/>
      <c r="AP62" s="148"/>
      <c r="AQ62" s="149"/>
      <c r="AR62" s="150" t="s">
        <v>17</v>
      </c>
      <c r="AS62" s="150" t="s">
        <v>29</v>
      </c>
    </row>
    <row r="63" spans="1:45" ht="15.75" customHeight="1" x14ac:dyDescent="0.25">
      <c r="A63" s="136" t="s">
        <v>107</v>
      </c>
      <c r="B63" s="136" t="s">
        <v>108</v>
      </c>
      <c r="C63" s="153">
        <v>43292</v>
      </c>
      <c r="D63" s="92">
        <v>62</v>
      </c>
      <c r="E63" s="55">
        <v>0.83333333333333337</v>
      </c>
      <c r="F63" s="28"/>
      <c r="G63" s="28"/>
      <c r="H63" s="28"/>
      <c r="I63" s="30"/>
      <c r="J63" s="30"/>
      <c r="K63" s="18"/>
      <c r="L63" s="18"/>
      <c r="M63" s="64"/>
      <c r="N63" s="134" t="s">
        <v>23</v>
      </c>
      <c r="O63" s="134" t="s">
        <v>27</v>
      </c>
      <c r="P63" s="23"/>
      <c r="Q63" s="23"/>
      <c r="R63" s="105"/>
      <c r="S63" s="135" t="s">
        <v>23</v>
      </c>
      <c r="T63" s="135" t="s">
        <v>27</v>
      </c>
      <c r="U63" s="18"/>
      <c r="V63" s="18"/>
      <c r="W63" s="64"/>
      <c r="X63" s="134" t="s">
        <v>15</v>
      </c>
      <c r="Y63" s="134" t="s">
        <v>27</v>
      </c>
      <c r="Z63" s="23"/>
      <c r="AA63" s="23"/>
      <c r="AB63" s="105"/>
      <c r="AC63" s="135" t="s">
        <v>12</v>
      </c>
      <c r="AD63" s="135" t="s">
        <v>39</v>
      </c>
      <c r="AE63" s="18"/>
      <c r="AF63" s="18"/>
      <c r="AG63" s="137"/>
      <c r="AH63" s="138" t="s">
        <v>29</v>
      </c>
      <c r="AI63" s="138" t="s">
        <v>27</v>
      </c>
      <c r="AJ63" s="23"/>
      <c r="AK63" s="23"/>
      <c r="AL63" s="105"/>
      <c r="AM63" s="135" t="s">
        <v>19</v>
      </c>
      <c r="AN63" s="135" t="s">
        <v>27</v>
      </c>
      <c r="AO63" s="18"/>
      <c r="AP63" s="18"/>
      <c r="AQ63" s="64"/>
      <c r="AR63" s="134" t="s">
        <v>15</v>
      </c>
      <c r="AS63" s="134" t="s">
        <v>27</v>
      </c>
    </row>
    <row r="64" spans="1:45" s="152" customFormat="1" ht="15.75" customHeight="1" x14ac:dyDescent="0.25">
      <c r="A64" s="150" t="s">
        <v>109</v>
      </c>
      <c r="B64" s="150" t="s">
        <v>110</v>
      </c>
      <c r="C64" s="145">
        <v>43295</v>
      </c>
      <c r="D64" s="146">
        <v>63</v>
      </c>
      <c r="E64" s="147">
        <v>0.66666666666666663</v>
      </c>
      <c r="F64" s="148"/>
      <c r="G64" s="148"/>
      <c r="H64" s="148"/>
      <c r="I64" s="148"/>
      <c r="J64" s="148"/>
      <c r="K64" s="148"/>
      <c r="L64" s="148"/>
      <c r="M64" s="149"/>
      <c r="N64" s="150" t="s">
        <v>12</v>
      </c>
      <c r="O64" s="150" t="s">
        <v>23</v>
      </c>
      <c r="P64" s="148"/>
      <c r="Q64" s="148"/>
      <c r="R64" s="151"/>
      <c r="S64" s="150" t="s">
        <v>16</v>
      </c>
      <c r="T64" s="150" t="s">
        <v>23</v>
      </c>
      <c r="U64" s="148"/>
      <c r="V64" s="148"/>
      <c r="W64" s="149"/>
      <c r="X64" s="150" t="s">
        <v>17</v>
      </c>
      <c r="Y64" s="150" t="s">
        <v>15</v>
      </c>
      <c r="Z64" s="148"/>
      <c r="AA64" s="148"/>
      <c r="AB64" s="151"/>
      <c r="AC64" s="150" t="s">
        <v>29</v>
      </c>
      <c r="AD64" s="150" t="s">
        <v>39</v>
      </c>
      <c r="AE64" s="148"/>
      <c r="AF64" s="148"/>
      <c r="AG64" s="149"/>
      <c r="AH64" s="150" t="s">
        <v>27</v>
      </c>
      <c r="AI64" s="150" t="s">
        <v>19</v>
      </c>
      <c r="AJ64" s="148"/>
      <c r="AK64" s="148"/>
      <c r="AL64" s="151"/>
      <c r="AM64" s="150" t="s">
        <v>12</v>
      </c>
      <c r="AN64" s="150" t="s">
        <v>19</v>
      </c>
      <c r="AO64" s="148"/>
      <c r="AP64" s="148"/>
      <c r="AQ64" s="149"/>
      <c r="AR64" s="150" t="s">
        <v>29</v>
      </c>
      <c r="AS64" s="150" t="s">
        <v>15</v>
      </c>
    </row>
    <row r="65" spans="1:45" ht="15.75" customHeight="1" thickBot="1" x14ac:dyDescent="0.3">
      <c r="A65" s="136" t="s">
        <v>111</v>
      </c>
      <c r="B65" s="136" t="s">
        <v>112</v>
      </c>
      <c r="C65" s="153">
        <v>43296</v>
      </c>
      <c r="D65" s="92">
        <v>64</v>
      </c>
      <c r="E65" s="55">
        <v>0.70833333333333337</v>
      </c>
      <c r="F65" s="28"/>
      <c r="G65" s="28"/>
      <c r="H65" s="28"/>
      <c r="I65" s="103"/>
      <c r="J65" s="103"/>
      <c r="K65" s="19"/>
      <c r="L65" s="19"/>
      <c r="M65" s="65"/>
      <c r="N65" s="139" t="s">
        <v>27</v>
      </c>
      <c r="O65" s="139" t="s">
        <v>42</v>
      </c>
      <c r="P65" s="24"/>
      <c r="Q65" s="24"/>
      <c r="R65" s="107"/>
      <c r="S65" s="140" t="s">
        <v>42</v>
      </c>
      <c r="T65" s="140" t="s">
        <v>27</v>
      </c>
      <c r="U65" s="19"/>
      <c r="V65" s="19"/>
      <c r="W65" s="65"/>
      <c r="X65" s="139" t="s">
        <v>42</v>
      </c>
      <c r="Y65" s="139" t="s">
        <v>27</v>
      </c>
      <c r="Z65" s="24"/>
      <c r="AA65" s="24"/>
      <c r="AB65" s="107"/>
      <c r="AC65" s="140" t="s">
        <v>15</v>
      </c>
      <c r="AD65" s="140" t="s">
        <v>12</v>
      </c>
      <c r="AE65" s="19"/>
      <c r="AF65" s="19"/>
      <c r="AG65" s="141"/>
      <c r="AH65" s="142" t="s">
        <v>29</v>
      </c>
      <c r="AI65" s="142" t="s">
        <v>12</v>
      </c>
      <c r="AJ65" s="24"/>
      <c r="AK65" s="24"/>
      <c r="AL65" s="107"/>
      <c r="AM65" s="140" t="s">
        <v>29</v>
      </c>
      <c r="AN65" s="140" t="s">
        <v>27</v>
      </c>
      <c r="AO65" s="19"/>
      <c r="AP65" s="19"/>
      <c r="AQ65" s="65"/>
      <c r="AR65" s="139" t="s">
        <v>17</v>
      </c>
      <c r="AS65" s="139" t="s">
        <v>27</v>
      </c>
    </row>
    <row r="66" spans="1:45" ht="15.75" customHeight="1" thickBot="1" x14ac:dyDescent="0.3">
      <c r="F66" s="13"/>
      <c r="G66" s="13"/>
      <c r="H66" s="13"/>
      <c r="I66" s="34">
        <f>SUM(I2:I49)</f>
        <v>247.10000000000002</v>
      </c>
      <c r="J66" s="106">
        <f>SUM(J2:J49)</f>
        <v>48</v>
      </c>
      <c r="K66" s="31" t="s">
        <v>60</v>
      </c>
      <c r="L66" s="114">
        <f>SUM(L2:L49)</f>
        <v>70.000000000000014</v>
      </c>
      <c r="M66" s="126"/>
      <c r="N66" s="121"/>
      <c r="O66" s="20"/>
      <c r="P66" s="117" t="s">
        <v>60</v>
      </c>
      <c r="Q66" s="25">
        <f>SUM(Q2:Q49)</f>
        <v>102.90000000000003</v>
      </c>
      <c r="R66" s="108"/>
      <c r="S66" s="72"/>
      <c r="T66" s="109"/>
      <c r="U66" s="31" t="s">
        <v>60</v>
      </c>
      <c r="V66" s="20">
        <f>SUM(V2:V49)</f>
        <v>62.800000000000004</v>
      </c>
      <c r="W66" s="120"/>
      <c r="X66" s="121"/>
      <c r="Y66" s="20"/>
      <c r="Z66" s="35" t="s">
        <v>60</v>
      </c>
      <c r="AA66" s="25">
        <f>SUM(AA2:AA49)</f>
        <v>65.399999999999991</v>
      </c>
      <c r="AB66" s="108"/>
      <c r="AC66" s="72"/>
      <c r="AD66" s="109"/>
      <c r="AE66" s="31" t="s">
        <v>60</v>
      </c>
      <c r="AF66" s="114">
        <f>SUM(AF2:AF49)</f>
        <v>74.700000000000017</v>
      </c>
      <c r="AG66" s="126"/>
      <c r="AH66" s="127"/>
      <c r="AI66" s="128"/>
      <c r="AJ66" s="35" t="s">
        <v>60</v>
      </c>
      <c r="AK66" s="25">
        <f>SUM(AK2:AK49)</f>
        <v>54.499999999999993</v>
      </c>
      <c r="AL66" s="108"/>
      <c r="AM66" s="72"/>
      <c r="AN66" s="72"/>
      <c r="AO66" s="31" t="s">
        <v>60</v>
      </c>
      <c r="AP66" s="20">
        <f>SUM(AP2:AP49)</f>
        <v>61.699999999999996</v>
      </c>
      <c r="AQ66" s="126"/>
      <c r="AR66" s="127"/>
      <c r="AS66" s="128"/>
    </row>
    <row r="67" spans="1:45" ht="15.75" customHeight="1" x14ac:dyDescent="0.25">
      <c r="F67" s="14"/>
      <c r="G67" s="14"/>
      <c r="H67" s="14"/>
      <c r="I67" s="33"/>
      <c r="J67" s="33"/>
      <c r="K67" s="38" t="s">
        <v>62</v>
      </c>
      <c r="L67" s="115">
        <f>COUNTIF(L2:L49,1)</f>
        <v>27</v>
      </c>
      <c r="M67" s="129"/>
      <c r="N67" s="18"/>
      <c r="O67" s="37"/>
      <c r="P67" s="118" t="s">
        <v>62</v>
      </c>
      <c r="Q67" s="39">
        <f>COUNTIF(Q2:Q49,1)</f>
        <v>23</v>
      </c>
      <c r="R67" s="110"/>
      <c r="S67" s="73"/>
      <c r="T67" s="111"/>
      <c r="U67" s="38" t="s">
        <v>62</v>
      </c>
      <c r="V67" s="37">
        <f>COUNTIF(V2:V49,1)</f>
        <v>29</v>
      </c>
      <c r="W67" s="122"/>
      <c r="X67" s="18"/>
      <c r="Y67" s="37"/>
      <c r="Z67" s="40" t="s">
        <v>62</v>
      </c>
      <c r="AA67" s="39">
        <f>COUNTIF(AA2:AA49,1)</f>
        <v>31</v>
      </c>
      <c r="AB67" s="110"/>
      <c r="AC67" s="73"/>
      <c r="AD67" s="111"/>
      <c r="AE67" s="38" t="s">
        <v>62</v>
      </c>
      <c r="AF67" s="115">
        <f>COUNTIF(AF2:AF49,1)</f>
        <v>28</v>
      </c>
      <c r="AG67" s="129"/>
      <c r="AH67" s="125"/>
      <c r="AI67" s="130"/>
      <c r="AJ67" s="40" t="s">
        <v>62</v>
      </c>
      <c r="AK67" s="39">
        <f>COUNTIF(AK2:AK49,1)</f>
        <v>33</v>
      </c>
      <c r="AL67" s="110"/>
      <c r="AM67" s="73"/>
      <c r="AN67" s="73"/>
      <c r="AO67" s="38" t="s">
        <v>62</v>
      </c>
      <c r="AP67" s="37">
        <f>COUNTIF(AP2:AP49,1)</f>
        <v>32</v>
      </c>
      <c r="AQ67" s="129"/>
      <c r="AR67" s="125"/>
      <c r="AS67" s="130"/>
    </row>
    <row r="68" spans="1:45" ht="15.75" customHeight="1" thickBot="1" x14ac:dyDescent="0.3">
      <c r="K68" s="32" t="s">
        <v>61</v>
      </c>
      <c r="L68" s="116">
        <f>1-(-$J$66+L66)/($I$66-$J$66)</f>
        <v>0.88950276243093918</v>
      </c>
      <c r="M68" s="131"/>
      <c r="N68" s="124"/>
      <c r="O68" s="21"/>
      <c r="P68" s="119" t="s">
        <v>61</v>
      </c>
      <c r="Q68" s="26">
        <f>1-(-$J$66+Q66)/($I$66-$J$66)</f>
        <v>0.72425916624811637</v>
      </c>
      <c r="R68" s="112"/>
      <c r="S68" s="74"/>
      <c r="T68" s="113"/>
      <c r="U68" s="32" t="s">
        <v>61</v>
      </c>
      <c r="V68" s="21">
        <f>1-(-$J$66+V66)/($I$66-$J$66)</f>
        <v>0.92566549472626813</v>
      </c>
      <c r="W68" s="123"/>
      <c r="X68" s="124"/>
      <c r="Y68" s="21"/>
      <c r="Z68" s="36" t="s">
        <v>61</v>
      </c>
      <c r="AA68" s="26">
        <f>1-(-$J$66+AA66)/($I$66-$J$66)</f>
        <v>0.91260673028628836</v>
      </c>
      <c r="AB68" s="112"/>
      <c r="AC68" s="74"/>
      <c r="AD68" s="113"/>
      <c r="AE68" s="32" t="s">
        <v>61</v>
      </c>
      <c r="AF68" s="116">
        <f>1-(-$J$66+AF66)/($I$66-$J$66)</f>
        <v>0.86589653440482162</v>
      </c>
      <c r="AG68" s="131"/>
      <c r="AH68" s="132"/>
      <c r="AI68" s="133"/>
      <c r="AJ68" s="36" t="s">
        <v>61</v>
      </c>
      <c r="AK68" s="26">
        <f>1-(-$J$66+AK66)/($I$66-$J$66)</f>
        <v>0.96735308890005023</v>
      </c>
      <c r="AL68" s="112"/>
      <c r="AM68" s="74"/>
      <c r="AN68" s="74"/>
      <c r="AO68" s="32" t="s">
        <v>61</v>
      </c>
      <c r="AP68" s="21">
        <f>1-(-$J$66+AP66)/($I$66-$J$66)</f>
        <v>0.93119035660472127</v>
      </c>
      <c r="AQ68" s="131"/>
      <c r="AR68" s="132"/>
      <c r="AS68" s="133"/>
    </row>
    <row r="69" spans="1:45" ht="15.75" customHeight="1" x14ac:dyDescent="0.25"/>
    <row r="70" spans="1:45" ht="15.75" customHeight="1" x14ac:dyDescent="0.25"/>
    <row r="71" spans="1:45" ht="15.75" customHeight="1" x14ac:dyDescent="0.25"/>
    <row r="72" spans="1:45" ht="15.75" customHeight="1" x14ac:dyDescent="0.25"/>
    <row r="73" spans="1:45" ht="15.75" customHeight="1" x14ac:dyDescent="0.25"/>
    <row r="74" spans="1:45" ht="15.75" customHeight="1" x14ac:dyDescent="0.25"/>
    <row r="75" spans="1:45" ht="15.75" customHeight="1" x14ac:dyDescent="0.25"/>
    <row r="76" spans="1:45" ht="15.75" customHeight="1" x14ac:dyDescent="0.25"/>
    <row r="77" spans="1:45" ht="15.75" customHeight="1" x14ac:dyDescent="0.25"/>
    <row r="78" spans="1:45" ht="15.75" customHeight="1" x14ac:dyDescent="0.25"/>
    <row r="79" spans="1:45" ht="15.75" customHeight="1" x14ac:dyDescent="0.25"/>
    <row r="80" spans="1:4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</sheetData>
  <pageMargins left="0.7" right="0.7" top="0.75" bottom="0.75" header="0" footer="0"/>
  <pageSetup paperSize="9" orientation="portrait" r:id="rId1"/>
  <ignoredErrors>
    <ignoredError sqref="I2:I49 J2:J49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workbookViewId="0">
      <selection activeCell="M25" sqref="M25"/>
    </sheetView>
  </sheetViews>
  <sheetFormatPr defaultColWidth="8.85546875" defaultRowHeight="15" x14ac:dyDescent="0.25"/>
  <sheetData>
    <row r="1" spans="1:11" ht="15.75" thickBot="1" x14ac:dyDescent="0.3">
      <c r="C1" s="158" t="s">
        <v>55</v>
      </c>
      <c r="D1" s="159"/>
      <c r="E1" s="158" t="s">
        <v>0</v>
      </c>
      <c r="F1" s="159"/>
    </row>
    <row r="2" spans="1:11" x14ac:dyDescent="0.25">
      <c r="C2" s="1" t="s">
        <v>1</v>
      </c>
      <c r="D2" s="2" t="s">
        <v>2</v>
      </c>
      <c r="E2" s="1" t="s">
        <v>1</v>
      </c>
      <c r="F2" s="2" t="s">
        <v>2</v>
      </c>
      <c r="G2" s="3" t="s">
        <v>3</v>
      </c>
      <c r="H2" s="3" t="s">
        <v>4</v>
      </c>
      <c r="I2" s="3" t="s">
        <v>5</v>
      </c>
      <c r="J2" s="3" t="s">
        <v>6</v>
      </c>
      <c r="K2" s="3" t="s">
        <v>7</v>
      </c>
    </row>
    <row r="3" spans="1:11" ht="15.75" thickBot="1" x14ac:dyDescent="0.3">
      <c r="A3" s="11" t="s">
        <v>9</v>
      </c>
      <c r="B3" s="11" t="s">
        <v>10</v>
      </c>
      <c r="C3" s="8">
        <v>4</v>
      </c>
      <c r="D3" s="6">
        <v>3</v>
      </c>
      <c r="E3" s="5">
        <v>3</v>
      </c>
      <c r="F3" s="6">
        <v>3</v>
      </c>
      <c r="G3" t="b">
        <f>_xlfn.IFS(C3=D3,0,C3&gt;D3,1,C3&lt;D3,-1)=_xlfn.IFS(E3=F3,0,E3&gt;F3,1,E3&lt;F3,-1)</f>
        <v>0</v>
      </c>
      <c r="H3">
        <f>IF(G3,1,0)</f>
        <v>0</v>
      </c>
      <c r="I3">
        <f t="shared" ref="I3:J18" si="0">IF(C3=E3,1+C3/10,1)</f>
        <v>1</v>
      </c>
      <c r="J3">
        <f t="shared" si="0"/>
        <v>1.3</v>
      </c>
      <c r="K3">
        <f t="shared" ref="K3:K50" si="1">ROUND(H3*I3*J3,1)</f>
        <v>0</v>
      </c>
    </row>
    <row r="4" spans="1:11" ht="15.75" thickBot="1" x14ac:dyDescent="0.3">
      <c r="A4" s="11" t="s">
        <v>11</v>
      </c>
      <c r="B4" s="11" t="s">
        <v>12</v>
      </c>
      <c r="C4" s="8">
        <v>1</v>
      </c>
      <c r="D4" s="6">
        <v>3</v>
      </c>
      <c r="E4" s="5">
        <v>5</v>
      </c>
      <c r="F4" s="6">
        <v>6</v>
      </c>
      <c r="G4" t="b">
        <f t="shared" ref="G4:G50" si="2">_xlfn.IFS(C4=D4,0,C4&gt;D4,1,C4&lt;D4,-1)=_xlfn.IFS(E4=F4,0,E4&gt;F4,1,E4&lt;F4,-1)</f>
        <v>1</v>
      </c>
      <c r="H4">
        <f t="shared" ref="H4:H50" si="3">IF(G4,1+H3/2,0)</f>
        <v>1</v>
      </c>
      <c r="I4">
        <f t="shared" si="0"/>
        <v>1</v>
      </c>
      <c r="J4">
        <f t="shared" si="0"/>
        <v>1</v>
      </c>
      <c r="K4">
        <f t="shared" si="1"/>
        <v>1</v>
      </c>
    </row>
    <row r="5" spans="1:11" ht="15.75" thickBot="1" x14ac:dyDescent="0.3">
      <c r="A5" s="11" t="s">
        <v>15</v>
      </c>
      <c r="B5" s="11" t="s">
        <v>16</v>
      </c>
      <c r="C5" s="8">
        <v>5</v>
      </c>
      <c r="D5" s="6">
        <v>3</v>
      </c>
      <c r="E5" s="5">
        <v>5</v>
      </c>
      <c r="F5" s="6">
        <v>1</v>
      </c>
      <c r="G5" t="b">
        <f t="shared" si="2"/>
        <v>1</v>
      </c>
      <c r="H5">
        <f t="shared" si="3"/>
        <v>1.5</v>
      </c>
      <c r="I5">
        <f t="shared" si="0"/>
        <v>1.5</v>
      </c>
      <c r="J5">
        <f t="shared" si="0"/>
        <v>1</v>
      </c>
      <c r="K5">
        <f t="shared" si="1"/>
        <v>2.2999999999999998</v>
      </c>
    </row>
    <row r="6" spans="1:11" ht="15.75" thickBot="1" x14ac:dyDescent="0.3">
      <c r="A6" s="11" t="s">
        <v>13</v>
      </c>
      <c r="B6" s="11" t="s">
        <v>14</v>
      </c>
      <c r="C6" s="8">
        <v>4</v>
      </c>
      <c r="D6" s="6">
        <v>3</v>
      </c>
      <c r="E6" s="5">
        <v>5</v>
      </c>
      <c r="F6" s="6">
        <v>1</v>
      </c>
      <c r="G6" t="b">
        <f t="shared" si="2"/>
        <v>1</v>
      </c>
      <c r="H6">
        <f t="shared" si="3"/>
        <v>1.75</v>
      </c>
      <c r="I6">
        <f t="shared" si="0"/>
        <v>1</v>
      </c>
      <c r="J6">
        <f t="shared" si="0"/>
        <v>1</v>
      </c>
      <c r="K6">
        <f t="shared" si="1"/>
        <v>1.8</v>
      </c>
    </row>
    <row r="7" spans="1:11" ht="15.75" thickBot="1" x14ac:dyDescent="0.3">
      <c r="A7" s="11" t="s">
        <v>17</v>
      </c>
      <c r="B7" s="11" t="s">
        <v>18</v>
      </c>
      <c r="C7" s="8">
        <v>4</v>
      </c>
      <c r="D7" s="6">
        <v>5</v>
      </c>
      <c r="E7" s="5">
        <v>4</v>
      </c>
      <c r="F7" s="6">
        <v>3</v>
      </c>
      <c r="G7" t="b">
        <f t="shared" si="2"/>
        <v>0</v>
      </c>
      <c r="H7">
        <f t="shared" si="3"/>
        <v>0</v>
      </c>
      <c r="I7">
        <f t="shared" si="0"/>
        <v>1.4</v>
      </c>
      <c r="J7">
        <f t="shared" si="0"/>
        <v>1</v>
      </c>
      <c r="K7">
        <f t="shared" si="1"/>
        <v>0</v>
      </c>
    </row>
    <row r="8" spans="1:11" ht="15.75" thickBot="1" x14ac:dyDescent="0.3">
      <c r="A8" s="11" t="s">
        <v>21</v>
      </c>
      <c r="B8" s="11" t="s">
        <v>22</v>
      </c>
      <c r="C8" s="8">
        <v>4</v>
      </c>
      <c r="D8" s="6">
        <v>3</v>
      </c>
      <c r="E8" s="5">
        <v>5</v>
      </c>
      <c r="F8" s="6">
        <v>1</v>
      </c>
      <c r="G8" t="b">
        <f t="shared" si="2"/>
        <v>1</v>
      </c>
      <c r="H8">
        <f t="shared" si="3"/>
        <v>1</v>
      </c>
      <c r="I8">
        <f t="shared" si="0"/>
        <v>1</v>
      </c>
      <c r="J8">
        <f t="shared" si="0"/>
        <v>1</v>
      </c>
      <c r="K8">
        <f t="shared" si="1"/>
        <v>1</v>
      </c>
    </row>
    <row r="9" spans="1:11" ht="15.75" thickBot="1" x14ac:dyDescent="0.3">
      <c r="A9" s="11" t="s">
        <v>19</v>
      </c>
      <c r="B9" s="11" t="s">
        <v>20</v>
      </c>
      <c r="C9" s="8">
        <v>4</v>
      </c>
      <c r="D9" s="6">
        <v>3</v>
      </c>
      <c r="E9" s="5">
        <v>5</v>
      </c>
      <c r="F9" s="6">
        <v>1</v>
      </c>
      <c r="G9" t="b">
        <f t="shared" si="2"/>
        <v>1</v>
      </c>
      <c r="H9">
        <f t="shared" si="3"/>
        <v>1.5</v>
      </c>
      <c r="I9">
        <f t="shared" si="0"/>
        <v>1</v>
      </c>
      <c r="J9">
        <f t="shared" si="0"/>
        <v>1</v>
      </c>
      <c r="K9">
        <f t="shared" si="1"/>
        <v>1.5</v>
      </c>
    </row>
    <row r="10" spans="1:11" ht="15.75" thickBot="1" x14ac:dyDescent="0.3">
      <c r="A10" s="11" t="s">
        <v>23</v>
      </c>
      <c r="B10" s="11" t="s">
        <v>24</v>
      </c>
      <c r="C10" s="8">
        <v>4</v>
      </c>
      <c r="D10" s="6">
        <v>2</v>
      </c>
      <c r="E10" s="5">
        <v>5</v>
      </c>
      <c r="F10" s="6">
        <v>2</v>
      </c>
      <c r="G10" t="b">
        <f t="shared" si="2"/>
        <v>1</v>
      </c>
      <c r="H10">
        <f t="shared" si="3"/>
        <v>1.75</v>
      </c>
      <c r="I10">
        <f t="shared" si="0"/>
        <v>1</v>
      </c>
      <c r="J10">
        <f t="shared" si="0"/>
        <v>1.2</v>
      </c>
      <c r="K10">
        <f t="shared" si="1"/>
        <v>2.1</v>
      </c>
    </row>
    <row r="11" spans="1:11" ht="15.75" thickBot="1" x14ac:dyDescent="0.3">
      <c r="A11" s="11" t="s">
        <v>29</v>
      </c>
      <c r="B11" s="11" t="s">
        <v>30</v>
      </c>
      <c r="C11" s="8">
        <v>4</v>
      </c>
      <c r="D11" s="6">
        <v>3</v>
      </c>
      <c r="E11" s="5">
        <v>5</v>
      </c>
      <c r="F11" s="6">
        <v>1</v>
      </c>
      <c r="G11" t="b">
        <f t="shared" si="2"/>
        <v>1</v>
      </c>
      <c r="H11">
        <f t="shared" si="3"/>
        <v>1.875</v>
      </c>
      <c r="I11">
        <f t="shared" si="0"/>
        <v>1</v>
      </c>
      <c r="J11">
        <f t="shared" si="0"/>
        <v>1</v>
      </c>
      <c r="K11">
        <f t="shared" si="1"/>
        <v>1.9</v>
      </c>
    </row>
    <row r="12" spans="1:11" ht="15.75" thickBot="1" x14ac:dyDescent="0.3">
      <c r="A12" s="11" t="s">
        <v>25</v>
      </c>
      <c r="B12" s="11" t="s">
        <v>26</v>
      </c>
      <c r="C12" s="8">
        <v>4</v>
      </c>
      <c r="D12" s="6">
        <v>3</v>
      </c>
      <c r="E12" s="5">
        <v>5</v>
      </c>
      <c r="F12" s="6">
        <v>1</v>
      </c>
      <c r="G12" t="b">
        <f t="shared" si="2"/>
        <v>1</v>
      </c>
      <c r="H12">
        <f t="shared" si="3"/>
        <v>1.9375</v>
      </c>
      <c r="I12">
        <f t="shared" si="0"/>
        <v>1</v>
      </c>
      <c r="J12">
        <f t="shared" si="0"/>
        <v>1</v>
      </c>
      <c r="K12">
        <f t="shared" si="1"/>
        <v>1.9</v>
      </c>
    </row>
    <row r="13" spans="1:11" ht="15.75" thickBot="1" x14ac:dyDescent="0.3">
      <c r="A13" s="11" t="s">
        <v>27</v>
      </c>
      <c r="B13" s="11" t="s">
        <v>28</v>
      </c>
      <c r="C13" s="8">
        <v>4</v>
      </c>
      <c r="D13" s="6">
        <v>3</v>
      </c>
      <c r="E13" s="5">
        <v>5</v>
      </c>
      <c r="F13" s="6">
        <v>1</v>
      </c>
      <c r="G13" t="b">
        <f t="shared" si="2"/>
        <v>1</v>
      </c>
      <c r="H13">
        <f t="shared" si="3"/>
        <v>1.96875</v>
      </c>
      <c r="I13">
        <f t="shared" si="0"/>
        <v>1</v>
      </c>
      <c r="J13">
        <f t="shared" si="0"/>
        <v>1</v>
      </c>
      <c r="K13">
        <f t="shared" si="1"/>
        <v>2</v>
      </c>
    </row>
    <row r="14" spans="1:11" ht="15.75" thickBot="1" x14ac:dyDescent="0.3">
      <c r="A14" s="9" t="s">
        <v>31</v>
      </c>
      <c r="B14" s="10" t="s">
        <v>32</v>
      </c>
      <c r="C14" s="8">
        <v>4</v>
      </c>
      <c r="D14" s="6">
        <v>3</v>
      </c>
      <c r="E14" s="5">
        <v>5</v>
      </c>
      <c r="F14" s="6">
        <v>1</v>
      </c>
      <c r="G14" t="b">
        <f t="shared" si="2"/>
        <v>1</v>
      </c>
      <c r="H14">
        <f t="shared" si="3"/>
        <v>1.984375</v>
      </c>
      <c r="I14">
        <f t="shared" si="0"/>
        <v>1</v>
      </c>
      <c r="J14">
        <f t="shared" si="0"/>
        <v>1</v>
      </c>
      <c r="K14">
        <f t="shared" si="1"/>
        <v>2</v>
      </c>
    </row>
    <row r="15" spans="1:11" ht="15.75" thickBot="1" x14ac:dyDescent="0.3">
      <c r="A15" s="9" t="s">
        <v>33</v>
      </c>
      <c r="B15" s="10" t="s">
        <v>34</v>
      </c>
      <c r="C15" s="8">
        <v>4</v>
      </c>
      <c r="D15" s="6">
        <v>5</v>
      </c>
      <c r="E15" s="5">
        <v>5</v>
      </c>
      <c r="F15" s="6">
        <v>1</v>
      </c>
      <c r="G15" t="b">
        <f t="shared" si="2"/>
        <v>0</v>
      </c>
      <c r="H15">
        <f t="shared" si="3"/>
        <v>0</v>
      </c>
      <c r="I15">
        <f t="shared" si="0"/>
        <v>1</v>
      </c>
      <c r="J15">
        <f t="shared" si="0"/>
        <v>1</v>
      </c>
      <c r="K15">
        <f t="shared" si="1"/>
        <v>0</v>
      </c>
    </row>
    <row r="16" spans="1:11" ht="15.75" thickBot="1" x14ac:dyDescent="0.3">
      <c r="A16" s="9" t="s">
        <v>35</v>
      </c>
      <c r="B16" s="10" t="s">
        <v>36</v>
      </c>
      <c r="C16" s="8">
        <v>4</v>
      </c>
      <c r="D16" s="6">
        <v>3</v>
      </c>
      <c r="E16" s="5">
        <v>5</v>
      </c>
      <c r="F16" s="6">
        <v>1</v>
      </c>
      <c r="G16" t="b">
        <f t="shared" si="2"/>
        <v>1</v>
      </c>
      <c r="H16">
        <f t="shared" si="3"/>
        <v>1</v>
      </c>
      <c r="I16">
        <f t="shared" si="0"/>
        <v>1</v>
      </c>
      <c r="J16">
        <f t="shared" si="0"/>
        <v>1</v>
      </c>
      <c r="K16">
        <f t="shared" si="1"/>
        <v>1</v>
      </c>
    </row>
    <row r="17" spans="1:11" ht="15.75" thickBot="1" x14ac:dyDescent="0.3">
      <c r="A17" s="11" t="s">
        <v>39</v>
      </c>
      <c r="B17" s="11" t="s">
        <v>40</v>
      </c>
      <c r="C17" s="8">
        <v>4</v>
      </c>
      <c r="D17" s="6">
        <v>3</v>
      </c>
      <c r="E17" s="5">
        <v>5</v>
      </c>
      <c r="F17" s="6">
        <v>1</v>
      </c>
      <c r="G17" t="b">
        <f t="shared" si="2"/>
        <v>1</v>
      </c>
      <c r="H17">
        <f t="shared" si="3"/>
        <v>1.5</v>
      </c>
      <c r="I17">
        <f t="shared" si="0"/>
        <v>1</v>
      </c>
      <c r="J17">
        <f t="shared" si="0"/>
        <v>1</v>
      </c>
      <c r="K17">
        <f t="shared" si="1"/>
        <v>1.5</v>
      </c>
    </row>
    <row r="18" spans="1:11" ht="15.75" thickBot="1" x14ac:dyDescent="0.3">
      <c r="A18" s="11" t="s">
        <v>37</v>
      </c>
      <c r="B18" s="11" t="s">
        <v>38</v>
      </c>
      <c r="C18" s="8">
        <v>4</v>
      </c>
      <c r="D18" s="6">
        <v>3</v>
      </c>
      <c r="E18" s="5">
        <v>5</v>
      </c>
      <c r="F18" s="6">
        <v>1</v>
      </c>
      <c r="G18" t="b">
        <f t="shared" si="2"/>
        <v>1</v>
      </c>
      <c r="H18">
        <f t="shared" si="3"/>
        <v>1.75</v>
      </c>
      <c r="I18">
        <f t="shared" si="0"/>
        <v>1</v>
      </c>
      <c r="J18">
        <f t="shared" si="0"/>
        <v>1</v>
      </c>
      <c r="K18">
        <f t="shared" si="1"/>
        <v>1.8</v>
      </c>
    </row>
    <row r="19" spans="1:11" ht="15.75" thickBot="1" x14ac:dyDescent="0.3">
      <c r="A19" s="11" t="s">
        <v>9</v>
      </c>
      <c r="B19" s="11" t="s">
        <v>11</v>
      </c>
      <c r="C19" s="8">
        <v>4</v>
      </c>
      <c r="D19" s="6">
        <v>3</v>
      </c>
      <c r="E19" s="5">
        <v>5</v>
      </c>
      <c r="F19" s="6">
        <v>1</v>
      </c>
      <c r="G19" t="b">
        <f t="shared" si="2"/>
        <v>1</v>
      </c>
      <c r="H19">
        <f t="shared" si="3"/>
        <v>1.875</v>
      </c>
      <c r="I19">
        <f t="shared" ref="I19:J50" si="4">IF(C19=E19,1+C19/10,1)</f>
        <v>1</v>
      </c>
      <c r="J19">
        <f t="shared" si="4"/>
        <v>1</v>
      </c>
      <c r="K19">
        <f t="shared" si="1"/>
        <v>1.9</v>
      </c>
    </row>
    <row r="20" spans="1:11" ht="15.75" thickBot="1" x14ac:dyDescent="0.3">
      <c r="A20" s="11" t="s">
        <v>12</v>
      </c>
      <c r="B20" s="11" t="s">
        <v>10</v>
      </c>
      <c r="C20" s="8">
        <v>4</v>
      </c>
      <c r="D20" s="6">
        <v>3</v>
      </c>
      <c r="E20" s="5">
        <v>5</v>
      </c>
      <c r="F20" s="6">
        <v>1</v>
      </c>
      <c r="G20" t="b">
        <f t="shared" si="2"/>
        <v>1</v>
      </c>
      <c r="H20">
        <f t="shared" si="3"/>
        <v>1.9375</v>
      </c>
      <c r="I20">
        <f t="shared" si="4"/>
        <v>1</v>
      </c>
      <c r="J20">
        <f t="shared" si="4"/>
        <v>1</v>
      </c>
      <c r="K20">
        <f t="shared" si="1"/>
        <v>1.9</v>
      </c>
    </row>
    <row r="21" spans="1:11" ht="15.75" thickBot="1" x14ac:dyDescent="0.3">
      <c r="A21" s="11" t="s">
        <v>15</v>
      </c>
      <c r="B21" s="11" t="s">
        <v>13</v>
      </c>
      <c r="C21" s="8">
        <v>4</v>
      </c>
      <c r="D21" s="6">
        <v>5</v>
      </c>
      <c r="E21" s="5">
        <v>5</v>
      </c>
      <c r="F21" s="6">
        <v>1</v>
      </c>
      <c r="G21" t="b">
        <f t="shared" si="2"/>
        <v>0</v>
      </c>
      <c r="H21">
        <f t="shared" si="3"/>
        <v>0</v>
      </c>
      <c r="I21">
        <f t="shared" si="4"/>
        <v>1</v>
      </c>
      <c r="J21">
        <f t="shared" si="4"/>
        <v>1</v>
      </c>
      <c r="K21">
        <f t="shared" si="1"/>
        <v>0</v>
      </c>
    </row>
    <row r="22" spans="1:11" ht="15.75" thickBot="1" x14ac:dyDescent="0.3">
      <c r="A22" s="11" t="s">
        <v>41</v>
      </c>
      <c r="B22" s="11" t="s">
        <v>16</v>
      </c>
      <c r="C22" s="8">
        <v>2</v>
      </c>
      <c r="D22" s="6">
        <v>3</v>
      </c>
      <c r="E22" s="5">
        <v>5</v>
      </c>
      <c r="F22" s="6">
        <v>1</v>
      </c>
      <c r="G22" t="b">
        <f t="shared" si="2"/>
        <v>0</v>
      </c>
      <c r="H22">
        <f t="shared" si="3"/>
        <v>0</v>
      </c>
      <c r="I22">
        <f t="shared" si="4"/>
        <v>1</v>
      </c>
      <c r="J22">
        <f t="shared" si="4"/>
        <v>1</v>
      </c>
      <c r="K22">
        <f t="shared" si="1"/>
        <v>0</v>
      </c>
    </row>
    <row r="23" spans="1:11" ht="15.75" thickBot="1" x14ac:dyDescent="0.3">
      <c r="A23" s="11" t="s">
        <v>17</v>
      </c>
      <c r="B23" s="11" t="s">
        <v>21</v>
      </c>
      <c r="C23" s="8">
        <v>4</v>
      </c>
      <c r="D23" s="6">
        <v>3</v>
      </c>
      <c r="E23" s="5">
        <v>5</v>
      </c>
      <c r="F23" s="6">
        <v>1</v>
      </c>
      <c r="G23" t="b">
        <f t="shared" si="2"/>
        <v>1</v>
      </c>
      <c r="H23">
        <f t="shared" si="3"/>
        <v>1</v>
      </c>
      <c r="I23">
        <f t="shared" si="4"/>
        <v>1</v>
      </c>
      <c r="J23">
        <f t="shared" si="4"/>
        <v>1</v>
      </c>
      <c r="K23">
        <f t="shared" si="1"/>
        <v>1</v>
      </c>
    </row>
    <row r="24" spans="1:11" ht="15.75" thickBot="1" x14ac:dyDescent="0.3">
      <c r="A24" s="11" t="s">
        <v>22</v>
      </c>
      <c r="B24" s="11" t="s">
        <v>18</v>
      </c>
      <c r="C24" s="8">
        <v>4</v>
      </c>
      <c r="D24" s="6">
        <v>3</v>
      </c>
      <c r="E24" s="5">
        <v>5</v>
      </c>
      <c r="F24" s="6">
        <v>1</v>
      </c>
      <c r="G24" t="b">
        <f t="shared" si="2"/>
        <v>1</v>
      </c>
      <c r="H24">
        <f t="shared" si="3"/>
        <v>1.5</v>
      </c>
      <c r="I24">
        <f t="shared" si="4"/>
        <v>1</v>
      </c>
      <c r="J24">
        <f t="shared" si="4"/>
        <v>1</v>
      </c>
      <c r="K24">
        <f t="shared" si="1"/>
        <v>1.5</v>
      </c>
    </row>
    <row r="25" spans="1:11" ht="15.75" thickBot="1" x14ac:dyDescent="0.3">
      <c r="A25" s="11" t="s">
        <v>19</v>
      </c>
      <c r="B25" s="11" t="s">
        <v>23</v>
      </c>
      <c r="C25" s="8">
        <v>4</v>
      </c>
      <c r="D25" s="6">
        <v>3</v>
      </c>
      <c r="E25" s="5">
        <v>5</v>
      </c>
      <c r="F25" s="6">
        <v>1</v>
      </c>
      <c r="G25" t="b">
        <f t="shared" si="2"/>
        <v>1</v>
      </c>
      <c r="H25">
        <f t="shared" si="3"/>
        <v>1.75</v>
      </c>
      <c r="I25">
        <f t="shared" si="4"/>
        <v>1</v>
      </c>
      <c r="J25">
        <f t="shared" si="4"/>
        <v>1</v>
      </c>
      <c r="K25">
        <f t="shared" si="1"/>
        <v>1.8</v>
      </c>
    </row>
    <row r="26" spans="1:11" ht="15.75" thickBot="1" x14ac:dyDescent="0.3">
      <c r="A26" s="11" t="s">
        <v>24</v>
      </c>
      <c r="B26" s="11" t="s">
        <v>20</v>
      </c>
      <c r="C26" s="8">
        <v>4</v>
      </c>
      <c r="D26" s="6">
        <v>3</v>
      </c>
      <c r="E26" s="5">
        <v>5</v>
      </c>
      <c r="F26" s="6">
        <v>1</v>
      </c>
      <c r="G26" t="b">
        <f t="shared" si="2"/>
        <v>1</v>
      </c>
      <c r="H26">
        <f t="shared" si="3"/>
        <v>1.875</v>
      </c>
      <c r="I26">
        <f t="shared" si="4"/>
        <v>1</v>
      </c>
      <c r="J26">
        <f t="shared" si="4"/>
        <v>1</v>
      </c>
      <c r="K26">
        <f t="shared" si="1"/>
        <v>1.9</v>
      </c>
    </row>
    <row r="27" spans="1:11" ht="15.75" thickBot="1" x14ac:dyDescent="0.3">
      <c r="A27" s="11" t="s">
        <v>29</v>
      </c>
      <c r="B27" s="11" t="s">
        <v>25</v>
      </c>
      <c r="C27" s="8">
        <v>4</v>
      </c>
      <c r="D27" s="6">
        <v>3</v>
      </c>
      <c r="E27" s="5">
        <v>5</v>
      </c>
      <c r="F27" s="6">
        <v>1</v>
      </c>
      <c r="G27" t="b">
        <f t="shared" si="2"/>
        <v>1</v>
      </c>
      <c r="H27">
        <f t="shared" si="3"/>
        <v>1.9375</v>
      </c>
      <c r="I27">
        <f t="shared" si="4"/>
        <v>1</v>
      </c>
      <c r="J27">
        <f t="shared" si="4"/>
        <v>1</v>
      </c>
      <c r="K27">
        <f t="shared" si="1"/>
        <v>1.9</v>
      </c>
    </row>
    <row r="28" spans="1:11" ht="15.75" thickBot="1" x14ac:dyDescent="0.3">
      <c r="A28" s="11" t="s">
        <v>26</v>
      </c>
      <c r="B28" s="11" t="s">
        <v>30</v>
      </c>
      <c r="C28" s="8">
        <v>4</v>
      </c>
      <c r="D28" s="6">
        <v>3</v>
      </c>
      <c r="E28" s="5">
        <v>5</v>
      </c>
      <c r="F28" s="6">
        <v>1</v>
      </c>
      <c r="G28" t="b">
        <f t="shared" si="2"/>
        <v>1</v>
      </c>
      <c r="H28">
        <f t="shared" si="3"/>
        <v>1.96875</v>
      </c>
      <c r="I28">
        <f t="shared" si="4"/>
        <v>1</v>
      </c>
      <c r="J28">
        <f t="shared" si="4"/>
        <v>1</v>
      </c>
      <c r="K28">
        <f t="shared" si="1"/>
        <v>2</v>
      </c>
    </row>
    <row r="29" spans="1:11" ht="15.75" thickBot="1" x14ac:dyDescent="0.3">
      <c r="A29" s="11" t="s">
        <v>27</v>
      </c>
      <c r="B29" s="11" t="s">
        <v>31</v>
      </c>
      <c r="C29" s="8">
        <v>4</v>
      </c>
      <c r="D29" s="6">
        <v>3</v>
      </c>
      <c r="E29" s="5">
        <v>5</v>
      </c>
      <c r="F29" s="6">
        <v>1</v>
      </c>
      <c r="G29" t="b">
        <f t="shared" si="2"/>
        <v>1</v>
      </c>
      <c r="H29">
        <f t="shared" si="3"/>
        <v>1.984375</v>
      </c>
      <c r="I29">
        <f t="shared" si="4"/>
        <v>1</v>
      </c>
      <c r="J29">
        <f t="shared" si="4"/>
        <v>1</v>
      </c>
      <c r="K29">
        <f t="shared" si="1"/>
        <v>2</v>
      </c>
    </row>
    <row r="30" spans="1:11" ht="15.75" thickBot="1" x14ac:dyDescent="0.3">
      <c r="A30" s="11" t="s">
        <v>32</v>
      </c>
      <c r="B30" s="11" t="s">
        <v>28</v>
      </c>
      <c r="C30" s="8">
        <v>4</v>
      </c>
      <c r="D30" s="6">
        <v>3</v>
      </c>
      <c r="E30" s="5">
        <v>5</v>
      </c>
      <c r="F30" s="6">
        <v>1</v>
      </c>
      <c r="G30" t="b">
        <f t="shared" si="2"/>
        <v>1</v>
      </c>
      <c r="H30">
        <f t="shared" si="3"/>
        <v>1.9921875</v>
      </c>
      <c r="I30">
        <f t="shared" si="4"/>
        <v>1</v>
      </c>
      <c r="J30">
        <f t="shared" si="4"/>
        <v>1</v>
      </c>
      <c r="K30">
        <f t="shared" si="1"/>
        <v>2</v>
      </c>
    </row>
    <row r="31" spans="1:11" ht="15.75" thickBot="1" x14ac:dyDescent="0.3">
      <c r="A31" s="11" t="s">
        <v>42</v>
      </c>
      <c r="B31" s="11" t="s">
        <v>35</v>
      </c>
      <c r="C31" s="8">
        <v>4</v>
      </c>
      <c r="D31" s="6">
        <v>3</v>
      </c>
      <c r="E31" s="5">
        <v>5</v>
      </c>
      <c r="F31" s="6">
        <v>1</v>
      </c>
      <c r="G31" t="b">
        <f t="shared" si="2"/>
        <v>1</v>
      </c>
      <c r="H31">
        <f t="shared" si="3"/>
        <v>1.99609375</v>
      </c>
      <c r="I31">
        <f t="shared" si="4"/>
        <v>1</v>
      </c>
      <c r="J31">
        <f t="shared" si="4"/>
        <v>1</v>
      </c>
      <c r="K31">
        <f t="shared" si="1"/>
        <v>2</v>
      </c>
    </row>
    <row r="32" spans="1:11" ht="15.75" thickBot="1" x14ac:dyDescent="0.3">
      <c r="A32" s="11" t="s">
        <v>36</v>
      </c>
      <c r="B32" s="11" t="s">
        <v>34</v>
      </c>
      <c r="C32" s="8">
        <v>4</v>
      </c>
      <c r="D32" s="6">
        <v>4</v>
      </c>
      <c r="E32" s="5">
        <v>5</v>
      </c>
      <c r="F32" s="6">
        <v>1</v>
      </c>
      <c r="G32" t="b">
        <f t="shared" si="2"/>
        <v>0</v>
      </c>
      <c r="H32">
        <f t="shared" si="3"/>
        <v>0</v>
      </c>
      <c r="I32">
        <f t="shared" si="4"/>
        <v>1</v>
      </c>
      <c r="J32">
        <f t="shared" si="4"/>
        <v>1</v>
      </c>
      <c r="K32">
        <f t="shared" si="1"/>
        <v>0</v>
      </c>
    </row>
    <row r="33" spans="1:11" ht="15.75" thickBot="1" x14ac:dyDescent="0.3">
      <c r="A33" s="11" t="s">
        <v>43</v>
      </c>
      <c r="B33" s="11" t="s">
        <v>37</v>
      </c>
      <c r="C33" s="8">
        <v>4</v>
      </c>
      <c r="D33" s="6">
        <v>3</v>
      </c>
      <c r="E33" s="5">
        <v>5</v>
      </c>
      <c r="F33" s="6">
        <v>1</v>
      </c>
      <c r="G33" t="b">
        <f t="shared" si="2"/>
        <v>1</v>
      </c>
      <c r="H33">
        <f t="shared" si="3"/>
        <v>1</v>
      </c>
      <c r="I33">
        <f t="shared" si="4"/>
        <v>1</v>
      </c>
      <c r="J33">
        <f t="shared" si="4"/>
        <v>1</v>
      </c>
      <c r="K33">
        <f t="shared" si="1"/>
        <v>1</v>
      </c>
    </row>
    <row r="34" spans="1:11" ht="15.75" thickBot="1" x14ac:dyDescent="0.3">
      <c r="A34" s="11" t="s">
        <v>38</v>
      </c>
      <c r="B34" s="11" t="s">
        <v>40</v>
      </c>
      <c r="C34" s="8">
        <v>4</v>
      </c>
      <c r="D34" s="6">
        <v>3</v>
      </c>
      <c r="E34" s="5">
        <v>5</v>
      </c>
      <c r="F34" s="6">
        <v>1</v>
      </c>
      <c r="G34" t="b">
        <f t="shared" si="2"/>
        <v>1</v>
      </c>
      <c r="H34">
        <f t="shared" si="3"/>
        <v>1.5</v>
      </c>
      <c r="I34">
        <f t="shared" si="4"/>
        <v>1</v>
      </c>
      <c r="J34">
        <f t="shared" si="4"/>
        <v>1</v>
      </c>
      <c r="K34">
        <f t="shared" si="1"/>
        <v>1.5</v>
      </c>
    </row>
    <row r="35" spans="1:11" ht="15.75" thickBot="1" x14ac:dyDescent="0.3">
      <c r="A35" s="11" t="s">
        <v>12</v>
      </c>
      <c r="B35" s="11" t="s">
        <v>9</v>
      </c>
      <c r="C35" s="8">
        <v>2</v>
      </c>
      <c r="D35" s="6">
        <v>3</v>
      </c>
      <c r="E35" s="5">
        <v>5</v>
      </c>
      <c r="F35" s="6">
        <v>1</v>
      </c>
      <c r="G35" t="b">
        <f t="shared" si="2"/>
        <v>0</v>
      </c>
      <c r="H35">
        <f t="shared" si="3"/>
        <v>0</v>
      </c>
      <c r="I35">
        <f t="shared" si="4"/>
        <v>1</v>
      </c>
      <c r="J35">
        <f t="shared" si="4"/>
        <v>1</v>
      </c>
      <c r="K35">
        <f t="shared" si="1"/>
        <v>0</v>
      </c>
    </row>
    <row r="36" spans="1:11" ht="15.75" thickBot="1" x14ac:dyDescent="0.3">
      <c r="A36" s="11" t="s">
        <v>10</v>
      </c>
      <c r="B36" s="11" t="s">
        <v>11</v>
      </c>
      <c r="C36" s="8">
        <v>4</v>
      </c>
      <c r="D36" s="6">
        <v>3</v>
      </c>
      <c r="E36" s="5">
        <v>5</v>
      </c>
      <c r="F36" s="6">
        <v>1</v>
      </c>
      <c r="G36" t="b">
        <f t="shared" si="2"/>
        <v>1</v>
      </c>
      <c r="H36">
        <f t="shared" si="3"/>
        <v>1</v>
      </c>
      <c r="I36">
        <f t="shared" si="4"/>
        <v>1</v>
      </c>
      <c r="J36">
        <f t="shared" si="4"/>
        <v>1</v>
      </c>
      <c r="K36">
        <f t="shared" si="1"/>
        <v>1</v>
      </c>
    </row>
    <row r="37" spans="1:11" ht="15.75" thickBot="1" x14ac:dyDescent="0.3">
      <c r="A37" s="9" t="s">
        <v>14</v>
      </c>
      <c r="B37" s="10" t="s">
        <v>15</v>
      </c>
      <c r="C37" s="8">
        <v>4</v>
      </c>
      <c r="D37" s="6">
        <v>3</v>
      </c>
      <c r="E37" s="5">
        <v>5</v>
      </c>
      <c r="F37" s="6">
        <v>1</v>
      </c>
      <c r="G37" t="b">
        <f t="shared" si="2"/>
        <v>1</v>
      </c>
      <c r="H37">
        <f t="shared" si="3"/>
        <v>1.5</v>
      </c>
      <c r="I37">
        <f t="shared" si="4"/>
        <v>1</v>
      </c>
      <c r="J37">
        <f t="shared" si="4"/>
        <v>1</v>
      </c>
      <c r="K37">
        <f t="shared" si="1"/>
        <v>1.5</v>
      </c>
    </row>
    <row r="38" spans="1:11" ht="15.75" thickBot="1" x14ac:dyDescent="0.3">
      <c r="A38" s="9" t="s">
        <v>16</v>
      </c>
      <c r="B38" s="10" t="s">
        <v>13</v>
      </c>
      <c r="C38" s="8">
        <v>4</v>
      </c>
      <c r="D38" s="6">
        <v>3</v>
      </c>
      <c r="E38" s="5">
        <v>5</v>
      </c>
      <c r="F38" s="6">
        <v>1</v>
      </c>
      <c r="G38" t="b">
        <f t="shared" si="2"/>
        <v>1</v>
      </c>
      <c r="H38">
        <f t="shared" si="3"/>
        <v>1.75</v>
      </c>
      <c r="I38">
        <f t="shared" si="4"/>
        <v>1</v>
      </c>
      <c r="J38">
        <f t="shared" si="4"/>
        <v>1</v>
      </c>
      <c r="K38">
        <f t="shared" si="1"/>
        <v>1.8</v>
      </c>
    </row>
    <row r="39" spans="1:11" ht="15.75" thickBot="1" x14ac:dyDescent="0.3">
      <c r="A39" s="11" t="s">
        <v>22</v>
      </c>
      <c r="B39" s="11" t="s">
        <v>17</v>
      </c>
      <c r="C39" s="8">
        <v>4</v>
      </c>
      <c r="D39" s="6">
        <v>3</v>
      </c>
      <c r="E39" s="5">
        <v>5</v>
      </c>
      <c r="F39" s="6">
        <v>1</v>
      </c>
      <c r="G39" t="b">
        <f t="shared" si="2"/>
        <v>1</v>
      </c>
      <c r="H39">
        <f t="shared" si="3"/>
        <v>1.875</v>
      </c>
      <c r="I39">
        <f t="shared" si="4"/>
        <v>1</v>
      </c>
      <c r="J39">
        <f t="shared" si="4"/>
        <v>1</v>
      </c>
      <c r="K39">
        <f t="shared" si="1"/>
        <v>1.9</v>
      </c>
    </row>
    <row r="40" spans="1:11" ht="15.75" thickBot="1" x14ac:dyDescent="0.3">
      <c r="A40" s="11" t="s">
        <v>18</v>
      </c>
      <c r="B40" s="11" t="s">
        <v>21</v>
      </c>
      <c r="C40" s="8">
        <v>4</v>
      </c>
      <c r="D40" s="6">
        <v>3</v>
      </c>
      <c r="E40" s="5">
        <v>5</v>
      </c>
      <c r="F40" s="6">
        <v>1</v>
      </c>
      <c r="G40" t="b">
        <f t="shared" si="2"/>
        <v>1</v>
      </c>
      <c r="H40">
        <f t="shared" si="3"/>
        <v>1.9375</v>
      </c>
      <c r="I40">
        <f t="shared" si="4"/>
        <v>1</v>
      </c>
      <c r="J40">
        <f t="shared" si="4"/>
        <v>1</v>
      </c>
      <c r="K40">
        <f t="shared" si="1"/>
        <v>1.9</v>
      </c>
    </row>
    <row r="41" spans="1:11" ht="15.75" thickBot="1" x14ac:dyDescent="0.3">
      <c r="A41" s="11" t="s">
        <v>44</v>
      </c>
      <c r="B41" s="11" t="s">
        <v>19</v>
      </c>
      <c r="C41" s="8">
        <v>4</v>
      </c>
      <c r="D41" s="6">
        <v>3</v>
      </c>
      <c r="E41" s="5">
        <v>5</v>
      </c>
      <c r="F41" s="6">
        <v>1</v>
      </c>
      <c r="G41" t="b">
        <f t="shared" si="2"/>
        <v>1</v>
      </c>
      <c r="H41">
        <f t="shared" si="3"/>
        <v>1.96875</v>
      </c>
      <c r="I41">
        <f t="shared" si="4"/>
        <v>1</v>
      </c>
      <c r="J41">
        <f t="shared" si="4"/>
        <v>1</v>
      </c>
      <c r="K41">
        <f t="shared" si="1"/>
        <v>2</v>
      </c>
    </row>
    <row r="42" spans="1:11" ht="15.75" thickBot="1" x14ac:dyDescent="0.3">
      <c r="A42" s="11" t="s">
        <v>20</v>
      </c>
      <c r="B42" s="11" t="s">
        <v>23</v>
      </c>
      <c r="C42" s="8">
        <v>4</v>
      </c>
      <c r="D42" s="6">
        <v>3</v>
      </c>
      <c r="E42" s="5">
        <v>5</v>
      </c>
      <c r="F42" s="6">
        <v>1</v>
      </c>
      <c r="G42" t="b">
        <f t="shared" si="2"/>
        <v>1</v>
      </c>
      <c r="H42">
        <f t="shared" si="3"/>
        <v>1.984375</v>
      </c>
      <c r="I42">
        <f t="shared" si="4"/>
        <v>1</v>
      </c>
      <c r="J42">
        <f t="shared" si="4"/>
        <v>1</v>
      </c>
      <c r="K42">
        <f t="shared" si="1"/>
        <v>2</v>
      </c>
    </row>
    <row r="43" spans="1:11" ht="15.75" thickBot="1" x14ac:dyDescent="0.3">
      <c r="A43" s="11" t="s">
        <v>47</v>
      </c>
      <c r="B43" s="11" t="s">
        <v>29</v>
      </c>
      <c r="C43" s="8">
        <v>4</v>
      </c>
      <c r="D43" s="6">
        <v>3</v>
      </c>
      <c r="E43" s="5">
        <v>5</v>
      </c>
      <c r="F43" s="6">
        <v>1</v>
      </c>
      <c r="G43" t="b">
        <f t="shared" si="2"/>
        <v>1</v>
      </c>
      <c r="H43">
        <f t="shared" si="3"/>
        <v>1.9921875</v>
      </c>
      <c r="I43">
        <f t="shared" si="4"/>
        <v>1</v>
      </c>
      <c r="J43">
        <f t="shared" si="4"/>
        <v>1</v>
      </c>
      <c r="K43">
        <f t="shared" si="1"/>
        <v>2</v>
      </c>
    </row>
    <row r="44" spans="1:11" ht="15.75" thickBot="1" x14ac:dyDescent="0.3">
      <c r="A44" s="11" t="s">
        <v>48</v>
      </c>
      <c r="B44" s="11" t="s">
        <v>25</v>
      </c>
      <c r="C44" s="8">
        <v>4</v>
      </c>
      <c r="D44" s="6">
        <v>3</v>
      </c>
      <c r="E44" s="5">
        <v>5</v>
      </c>
      <c r="F44" s="6">
        <v>1</v>
      </c>
      <c r="G44" t="b">
        <f t="shared" si="2"/>
        <v>1</v>
      </c>
      <c r="H44">
        <f t="shared" si="3"/>
        <v>1.99609375</v>
      </c>
      <c r="I44">
        <f t="shared" si="4"/>
        <v>1</v>
      </c>
      <c r="J44">
        <f t="shared" si="4"/>
        <v>1</v>
      </c>
      <c r="K44">
        <f t="shared" si="1"/>
        <v>2</v>
      </c>
    </row>
    <row r="45" spans="1:11" ht="15.75" thickBot="1" x14ac:dyDescent="0.3">
      <c r="A45" s="11" t="s">
        <v>46</v>
      </c>
      <c r="B45" s="11" t="s">
        <v>27</v>
      </c>
      <c r="C45" s="8">
        <v>4</v>
      </c>
      <c r="D45" s="6">
        <v>3</v>
      </c>
      <c r="E45" s="5">
        <v>5</v>
      </c>
      <c r="F45" s="6">
        <v>1</v>
      </c>
      <c r="G45" t="b">
        <f t="shared" si="2"/>
        <v>1</v>
      </c>
      <c r="H45">
        <f t="shared" si="3"/>
        <v>1.998046875</v>
      </c>
      <c r="I45">
        <f t="shared" si="4"/>
        <v>1</v>
      </c>
      <c r="J45">
        <f t="shared" si="4"/>
        <v>1</v>
      </c>
      <c r="K45">
        <f t="shared" si="1"/>
        <v>2</v>
      </c>
    </row>
    <row r="46" spans="1:11" ht="15.75" thickBot="1" x14ac:dyDescent="0.3">
      <c r="A46" s="11" t="s">
        <v>45</v>
      </c>
      <c r="B46" s="11" t="s">
        <v>31</v>
      </c>
      <c r="C46" s="8">
        <v>4</v>
      </c>
      <c r="D46" s="6">
        <v>3</v>
      </c>
      <c r="E46" s="5">
        <v>5</v>
      </c>
      <c r="F46" s="6">
        <v>1</v>
      </c>
      <c r="G46" t="b">
        <f t="shared" si="2"/>
        <v>1</v>
      </c>
      <c r="H46">
        <f t="shared" si="3"/>
        <v>1.9990234375</v>
      </c>
      <c r="I46">
        <f t="shared" si="4"/>
        <v>1</v>
      </c>
      <c r="J46">
        <f t="shared" si="4"/>
        <v>1</v>
      </c>
      <c r="K46">
        <f t="shared" si="1"/>
        <v>2</v>
      </c>
    </row>
    <row r="47" spans="1:11" ht="15.75" thickBot="1" x14ac:dyDescent="0.3">
      <c r="A47" s="11" t="s">
        <v>51</v>
      </c>
      <c r="B47" s="11" t="s">
        <v>42</v>
      </c>
      <c r="C47" s="8">
        <v>4</v>
      </c>
      <c r="D47" s="6">
        <v>3</v>
      </c>
      <c r="E47" s="5">
        <v>5</v>
      </c>
      <c r="F47" s="6">
        <v>1</v>
      </c>
      <c r="G47" t="b">
        <f t="shared" si="2"/>
        <v>1</v>
      </c>
      <c r="H47">
        <f t="shared" si="3"/>
        <v>1.99951171875</v>
      </c>
      <c r="I47">
        <f t="shared" si="4"/>
        <v>1</v>
      </c>
      <c r="J47">
        <f t="shared" si="4"/>
        <v>1</v>
      </c>
      <c r="K47">
        <f t="shared" si="1"/>
        <v>2</v>
      </c>
    </row>
    <row r="48" spans="1:11" ht="15.75" thickBot="1" x14ac:dyDescent="0.3">
      <c r="A48" s="11" t="s">
        <v>52</v>
      </c>
      <c r="B48" s="11" t="s">
        <v>35</v>
      </c>
      <c r="C48" s="8">
        <v>4</v>
      </c>
      <c r="D48" s="6">
        <v>3</v>
      </c>
      <c r="E48" s="5">
        <v>5</v>
      </c>
      <c r="F48" s="6">
        <v>1</v>
      </c>
      <c r="G48" t="b">
        <f t="shared" si="2"/>
        <v>1</v>
      </c>
      <c r="H48">
        <f t="shared" si="3"/>
        <v>1.999755859375</v>
      </c>
      <c r="I48">
        <f t="shared" si="4"/>
        <v>1</v>
      </c>
      <c r="J48">
        <f t="shared" si="4"/>
        <v>1</v>
      </c>
      <c r="K48">
        <f t="shared" si="1"/>
        <v>2</v>
      </c>
    </row>
    <row r="49" spans="1:11" ht="15.75" thickBot="1" x14ac:dyDescent="0.3">
      <c r="A49" s="11" t="s">
        <v>49</v>
      </c>
      <c r="B49" s="11" t="s">
        <v>39</v>
      </c>
      <c r="C49" s="8">
        <v>4</v>
      </c>
      <c r="D49" s="6">
        <v>3</v>
      </c>
      <c r="E49" s="5">
        <v>5</v>
      </c>
      <c r="F49" s="6">
        <v>1</v>
      </c>
      <c r="G49" t="b">
        <f t="shared" si="2"/>
        <v>1</v>
      </c>
      <c r="H49">
        <f t="shared" si="3"/>
        <v>1.9998779296875</v>
      </c>
      <c r="I49">
        <f t="shared" si="4"/>
        <v>1</v>
      </c>
      <c r="J49">
        <f t="shared" si="4"/>
        <v>1</v>
      </c>
      <c r="K49">
        <f t="shared" si="1"/>
        <v>2</v>
      </c>
    </row>
    <row r="50" spans="1:11" ht="15.75" thickBot="1" x14ac:dyDescent="0.3">
      <c r="A50" s="11" t="s">
        <v>50</v>
      </c>
      <c r="B50" s="11" t="s">
        <v>37</v>
      </c>
      <c r="C50" s="8">
        <v>4</v>
      </c>
      <c r="D50" s="6">
        <v>3</v>
      </c>
      <c r="E50" s="5">
        <v>5</v>
      </c>
      <c r="F50" s="6">
        <v>1</v>
      </c>
      <c r="G50" t="b">
        <f t="shared" si="2"/>
        <v>1</v>
      </c>
      <c r="H50">
        <f t="shared" si="3"/>
        <v>1.99993896484375</v>
      </c>
      <c r="I50">
        <f t="shared" si="4"/>
        <v>1</v>
      </c>
      <c r="J50">
        <f t="shared" si="4"/>
        <v>1</v>
      </c>
      <c r="K50">
        <f t="shared" si="1"/>
        <v>2</v>
      </c>
    </row>
  </sheetData>
  <mergeCells count="2">
    <mergeCell ref="C1:D1"/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3:K53"/>
  <sheetViews>
    <sheetView workbookViewId="0">
      <selection activeCell="J13" sqref="J13"/>
    </sheetView>
  </sheetViews>
  <sheetFormatPr defaultColWidth="14.42578125" defaultRowHeight="15" customHeight="1" x14ac:dyDescent="0.25"/>
  <sheetData>
    <row r="3" spans="1:11" x14ac:dyDescent="0.25">
      <c r="C3" t="s">
        <v>56</v>
      </c>
      <c r="I3" s="7"/>
      <c r="J3" s="7"/>
      <c r="K3" s="7"/>
    </row>
    <row r="4" spans="1:11" x14ac:dyDescent="0.25">
      <c r="I4" s="7"/>
      <c r="J4" s="7"/>
      <c r="K4" s="7"/>
    </row>
    <row r="5" spans="1:11" x14ac:dyDescent="0.25">
      <c r="C5" s="4">
        <v>1</v>
      </c>
      <c r="D5" s="4" t="s">
        <v>8</v>
      </c>
      <c r="E5" s="4">
        <v>2</v>
      </c>
      <c r="I5" s="7"/>
      <c r="J5" s="7"/>
      <c r="K5" s="7"/>
    </row>
    <row r="6" spans="1:11" x14ac:dyDescent="0.25">
      <c r="A6" s="11" t="s">
        <v>9</v>
      </c>
      <c r="B6" s="11" t="s">
        <v>10</v>
      </c>
      <c r="C6">
        <v>1</v>
      </c>
      <c r="D6">
        <v>3.2</v>
      </c>
      <c r="E6">
        <v>7.4</v>
      </c>
      <c r="I6" s="7"/>
      <c r="J6" s="7"/>
      <c r="K6" s="7"/>
    </row>
    <row r="7" spans="1:11" x14ac:dyDescent="0.25">
      <c r="A7" s="11" t="s">
        <v>11</v>
      </c>
      <c r="B7" s="11" t="s">
        <v>12</v>
      </c>
      <c r="C7">
        <v>4.0999999999999996</v>
      </c>
      <c r="D7">
        <v>2.2999999999999998</v>
      </c>
      <c r="E7">
        <v>1</v>
      </c>
      <c r="I7" s="7"/>
      <c r="J7" s="7"/>
      <c r="K7" s="7"/>
    </row>
    <row r="8" spans="1:11" x14ac:dyDescent="0.25">
      <c r="A8" s="11" t="s">
        <v>15</v>
      </c>
      <c r="B8" s="11" t="s">
        <v>16</v>
      </c>
      <c r="C8">
        <v>1</v>
      </c>
      <c r="D8">
        <v>1.3</v>
      </c>
      <c r="E8">
        <v>1.6</v>
      </c>
      <c r="I8" s="7"/>
      <c r="J8" s="7"/>
      <c r="K8" s="7"/>
    </row>
    <row r="9" spans="1:11" x14ac:dyDescent="0.25">
      <c r="A9" s="11" t="s">
        <v>13</v>
      </c>
      <c r="B9" s="11" t="s">
        <v>14</v>
      </c>
      <c r="C9">
        <v>2.5</v>
      </c>
      <c r="D9">
        <v>1.8</v>
      </c>
      <c r="E9">
        <v>1</v>
      </c>
      <c r="I9" s="7"/>
      <c r="J9" s="7"/>
      <c r="K9" s="7"/>
    </row>
    <row r="10" spans="1:11" x14ac:dyDescent="0.25">
      <c r="A10" s="11" t="s">
        <v>17</v>
      </c>
      <c r="B10" s="11" t="s">
        <v>18</v>
      </c>
      <c r="C10">
        <v>1</v>
      </c>
      <c r="D10">
        <v>5.5</v>
      </c>
      <c r="E10">
        <v>13.4</v>
      </c>
      <c r="I10" s="7"/>
      <c r="J10" s="7"/>
      <c r="K10" s="7"/>
    </row>
    <row r="11" spans="1:11" x14ac:dyDescent="0.25">
      <c r="A11" s="11" t="s">
        <v>21</v>
      </c>
      <c r="B11" s="11" t="s">
        <v>22</v>
      </c>
      <c r="C11">
        <v>1</v>
      </c>
      <c r="D11">
        <v>3.6</v>
      </c>
      <c r="E11">
        <v>8</v>
      </c>
      <c r="I11" s="7"/>
      <c r="J11" s="7"/>
      <c r="K11" s="7"/>
    </row>
    <row r="12" spans="1:11" x14ac:dyDescent="0.25">
      <c r="A12" s="11" t="s">
        <v>19</v>
      </c>
      <c r="B12" s="11" t="s">
        <v>20</v>
      </c>
      <c r="C12">
        <v>1.3</v>
      </c>
      <c r="D12">
        <v>1.3</v>
      </c>
      <c r="E12">
        <v>1</v>
      </c>
      <c r="I12" s="7"/>
      <c r="J12" s="7"/>
      <c r="K12" s="7"/>
    </row>
    <row r="13" spans="1:11" x14ac:dyDescent="0.25">
      <c r="A13" s="11" t="s">
        <v>23</v>
      </c>
      <c r="B13" s="11" t="s">
        <v>24</v>
      </c>
      <c r="C13">
        <v>1.5</v>
      </c>
      <c r="D13">
        <v>1</v>
      </c>
      <c r="E13">
        <v>1.5</v>
      </c>
      <c r="I13" s="7"/>
      <c r="J13" s="7" t="s">
        <v>65</v>
      </c>
      <c r="K13" s="7"/>
    </row>
    <row r="14" spans="1:11" x14ac:dyDescent="0.25">
      <c r="A14" s="11" t="s">
        <v>29</v>
      </c>
      <c r="B14" s="11" t="s">
        <v>30</v>
      </c>
      <c r="C14">
        <v>2.4</v>
      </c>
      <c r="D14">
        <v>1.7</v>
      </c>
      <c r="E14">
        <v>1</v>
      </c>
      <c r="I14" s="7"/>
      <c r="J14" s="7"/>
      <c r="K14" s="7"/>
    </row>
    <row r="15" spans="1:11" x14ac:dyDescent="0.25">
      <c r="A15" s="11" t="s">
        <v>25</v>
      </c>
      <c r="B15" s="11" t="s">
        <v>26</v>
      </c>
      <c r="C15">
        <v>1</v>
      </c>
      <c r="D15">
        <v>3</v>
      </c>
      <c r="E15">
        <v>5.2</v>
      </c>
      <c r="I15" s="7"/>
      <c r="J15" s="7"/>
      <c r="K15" s="7"/>
    </row>
    <row r="16" spans="1:11" x14ac:dyDescent="0.25">
      <c r="A16" s="11" t="s">
        <v>27</v>
      </c>
      <c r="B16" s="11" t="s">
        <v>28</v>
      </c>
      <c r="C16">
        <v>1</v>
      </c>
      <c r="D16">
        <v>3.4</v>
      </c>
      <c r="E16">
        <v>7.1</v>
      </c>
      <c r="I16" s="7"/>
      <c r="J16" s="7"/>
      <c r="K16" s="7"/>
    </row>
    <row r="17" spans="1:11" x14ac:dyDescent="0.25">
      <c r="A17" s="9" t="s">
        <v>31</v>
      </c>
      <c r="B17" s="10" t="s">
        <v>32</v>
      </c>
      <c r="C17">
        <v>1</v>
      </c>
      <c r="D17">
        <v>1.6</v>
      </c>
      <c r="E17">
        <v>2</v>
      </c>
      <c r="I17" s="7"/>
      <c r="J17" s="7"/>
      <c r="K17" s="7"/>
    </row>
    <row r="18" spans="1:11" x14ac:dyDescent="0.25">
      <c r="A18" s="9" t="s">
        <v>33</v>
      </c>
      <c r="B18" s="10" t="s">
        <v>34</v>
      </c>
      <c r="C18">
        <v>1</v>
      </c>
      <c r="D18">
        <v>6.7</v>
      </c>
      <c r="E18">
        <v>18.600000000000001</v>
      </c>
      <c r="I18" s="7"/>
      <c r="J18" s="7"/>
      <c r="K18" s="7"/>
    </row>
    <row r="19" spans="1:11" x14ac:dyDescent="0.25">
      <c r="A19" s="9" t="s">
        <v>35</v>
      </c>
      <c r="B19" s="10" t="s">
        <v>36</v>
      </c>
      <c r="C19">
        <v>7.1</v>
      </c>
      <c r="D19">
        <v>3.4</v>
      </c>
      <c r="E19">
        <v>1</v>
      </c>
      <c r="I19" s="7"/>
      <c r="J19" s="7"/>
      <c r="K19" s="7"/>
    </row>
    <row r="20" spans="1:11" x14ac:dyDescent="0.25">
      <c r="A20" s="11" t="s">
        <v>39</v>
      </c>
      <c r="B20" s="11" t="s">
        <v>40</v>
      </c>
      <c r="C20">
        <v>1</v>
      </c>
      <c r="D20">
        <v>2.2000000000000002</v>
      </c>
      <c r="E20">
        <v>3.4</v>
      </c>
      <c r="I20" s="7"/>
      <c r="J20" s="7"/>
      <c r="K20" s="7"/>
    </row>
    <row r="21" spans="1:11" x14ac:dyDescent="0.25">
      <c r="A21" s="11" t="s">
        <v>37</v>
      </c>
      <c r="B21" s="11" t="s">
        <v>38</v>
      </c>
      <c r="C21">
        <v>1</v>
      </c>
      <c r="D21">
        <v>1.4</v>
      </c>
      <c r="E21">
        <v>1.4</v>
      </c>
      <c r="I21" s="7"/>
      <c r="J21" s="7"/>
      <c r="K21" s="7"/>
    </row>
    <row r="22" spans="1:11" x14ac:dyDescent="0.25">
      <c r="A22" s="11" t="s">
        <v>9</v>
      </c>
      <c r="B22" s="11" t="s">
        <v>11</v>
      </c>
      <c r="C22">
        <v>1</v>
      </c>
      <c r="D22">
        <v>1.6</v>
      </c>
      <c r="E22">
        <v>1.9</v>
      </c>
      <c r="I22" s="7"/>
      <c r="J22" s="7"/>
      <c r="K22" s="7"/>
    </row>
    <row r="23" spans="1:11" x14ac:dyDescent="0.25">
      <c r="A23" s="11" t="s">
        <v>12</v>
      </c>
      <c r="B23" s="11" t="s">
        <v>10</v>
      </c>
      <c r="C23">
        <v>1</v>
      </c>
      <c r="D23">
        <v>2.2999999999999998</v>
      </c>
      <c r="E23">
        <v>4</v>
      </c>
      <c r="I23" s="7"/>
      <c r="J23" s="7"/>
      <c r="K23" s="7"/>
    </row>
    <row r="24" spans="1:11" x14ac:dyDescent="0.25">
      <c r="A24" s="11" t="s">
        <v>15</v>
      </c>
      <c r="B24" s="11" t="s">
        <v>13</v>
      </c>
      <c r="C24">
        <v>1</v>
      </c>
      <c r="D24">
        <v>5.3</v>
      </c>
      <c r="E24">
        <v>15.4</v>
      </c>
      <c r="I24" s="7"/>
      <c r="J24" s="7"/>
      <c r="K24" s="7"/>
    </row>
    <row r="25" spans="1:11" x14ac:dyDescent="0.25">
      <c r="A25" s="11" t="s">
        <v>41</v>
      </c>
      <c r="B25" s="11" t="s">
        <v>16</v>
      </c>
      <c r="C25">
        <v>17.2</v>
      </c>
      <c r="D25">
        <v>5.5</v>
      </c>
      <c r="E25">
        <v>1</v>
      </c>
      <c r="I25" s="7"/>
      <c r="J25" s="7"/>
      <c r="K25" s="7"/>
    </row>
    <row r="26" spans="1:11" x14ac:dyDescent="0.25">
      <c r="A26" s="11" t="s">
        <v>17</v>
      </c>
      <c r="B26" s="11" t="s">
        <v>21</v>
      </c>
      <c r="C26">
        <v>1</v>
      </c>
      <c r="D26">
        <v>2.2000000000000002</v>
      </c>
      <c r="E26">
        <v>3.2</v>
      </c>
      <c r="I26" s="7"/>
      <c r="J26" s="7"/>
      <c r="K26" s="7"/>
    </row>
    <row r="27" spans="1:11" x14ac:dyDescent="0.25">
      <c r="A27" s="11" t="s">
        <v>22</v>
      </c>
      <c r="B27" s="11" t="s">
        <v>18</v>
      </c>
      <c r="C27">
        <v>1</v>
      </c>
      <c r="D27">
        <v>3.4</v>
      </c>
      <c r="E27">
        <v>5.7</v>
      </c>
      <c r="I27" s="7"/>
      <c r="J27" s="7"/>
      <c r="K27" s="7"/>
    </row>
    <row r="28" spans="1:11" x14ac:dyDescent="0.25">
      <c r="A28" s="11" t="s">
        <v>19</v>
      </c>
      <c r="B28" s="11" t="s">
        <v>23</v>
      </c>
      <c r="C28">
        <v>1.2</v>
      </c>
      <c r="D28">
        <v>1</v>
      </c>
      <c r="E28">
        <v>1.3</v>
      </c>
      <c r="I28" s="7"/>
      <c r="J28" s="7"/>
      <c r="K28" s="7"/>
    </row>
    <row r="29" spans="1:11" x14ac:dyDescent="0.25">
      <c r="A29" s="11" t="s">
        <v>24</v>
      </c>
      <c r="B29" s="11" t="s">
        <v>20</v>
      </c>
      <c r="C29">
        <v>1</v>
      </c>
      <c r="D29">
        <v>5.3</v>
      </c>
      <c r="E29">
        <v>12.9</v>
      </c>
      <c r="I29" s="7"/>
      <c r="J29" s="7"/>
      <c r="K29" s="7"/>
    </row>
    <row r="30" spans="1:11" x14ac:dyDescent="0.25">
      <c r="A30" s="11" t="s">
        <v>29</v>
      </c>
      <c r="B30" s="11" t="s">
        <v>25</v>
      </c>
      <c r="C30">
        <v>1</v>
      </c>
      <c r="D30">
        <v>1.2</v>
      </c>
      <c r="E30">
        <v>1.1000000000000001</v>
      </c>
      <c r="I30" s="7"/>
      <c r="J30" s="7"/>
      <c r="K30" s="7"/>
    </row>
    <row r="31" spans="1:11" x14ac:dyDescent="0.25">
      <c r="A31" s="11" t="s">
        <v>26</v>
      </c>
      <c r="B31" s="11" t="s">
        <v>30</v>
      </c>
      <c r="C31">
        <v>1.1000000000000001</v>
      </c>
      <c r="D31">
        <v>1.2</v>
      </c>
      <c r="E31">
        <v>1</v>
      </c>
      <c r="I31" s="7"/>
      <c r="J31" s="7"/>
      <c r="K31" s="7"/>
    </row>
    <row r="32" spans="1:11" x14ac:dyDescent="0.25">
      <c r="A32" s="11" t="s">
        <v>27</v>
      </c>
      <c r="B32" s="11" t="s">
        <v>31</v>
      </c>
      <c r="C32">
        <v>1</v>
      </c>
      <c r="D32">
        <v>4.0999999999999996</v>
      </c>
      <c r="E32">
        <v>8.6999999999999993</v>
      </c>
      <c r="I32" s="7"/>
      <c r="J32" s="7"/>
      <c r="K32" s="7"/>
    </row>
    <row r="33" spans="1:11" x14ac:dyDescent="0.25">
      <c r="A33" s="11" t="s">
        <v>32</v>
      </c>
      <c r="B33" s="11" t="s">
        <v>28</v>
      </c>
      <c r="C33">
        <v>2.6</v>
      </c>
      <c r="D33">
        <v>1.9</v>
      </c>
      <c r="E33">
        <v>1</v>
      </c>
      <c r="I33" s="7"/>
      <c r="J33" s="7"/>
      <c r="K33" s="7"/>
    </row>
    <row r="34" spans="1:11" x14ac:dyDescent="0.25">
      <c r="A34" s="11" t="s">
        <v>42</v>
      </c>
      <c r="B34" s="11" t="s">
        <v>35</v>
      </c>
      <c r="C34">
        <v>1</v>
      </c>
      <c r="D34">
        <v>3.4</v>
      </c>
      <c r="E34">
        <v>5.7</v>
      </c>
      <c r="I34" s="7"/>
      <c r="J34" s="7"/>
      <c r="K34" s="7"/>
    </row>
    <row r="35" spans="1:11" x14ac:dyDescent="0.25">
      <c r="A35" s="11" t="s">
        <v>36</v>
      </c>
      <c r="B35" s="11" t="s">
        <v>34</v>
      </c>
      <c r="C35">
        <v>1</v>
      </c>
      <c r="D35">
        <v>5.7</v>
      </c>
      <c r="E35">
        <v>16.100000000000001</v>
      </c>
      <c r="I35" s="7"/>
      <c r="J35" s="7"/>
      <c r="K35" s="7"/>
    </row>
    <row r="36" spans="1:11" x14ac:dyDescent="0.25">
      <c r="A36" s="11" t="s">
        <v>43</v>
      </c>
      <c r="B36" s="11" t="s">
        <v>37</v>
      </c>
      <c r="C36">
        <v>1.5</v>
      </c>
      <c r="D36">
        <v>1.4</v>
      </c>
      <c r="E36">
        <v>1</v>
      </c>
      <c r="I36" s="7"/>
      <c r="J36" s="7"/>
      <c r="K36" s="7"/>
    </row>
    <row r="37" spans="1:11" x14ac:dyDescent="0.25">
      <c r="A37" s="11" t="s">
        <v>38</v>
      </c>
      <c r="B37" s="11" t="s">
        <v>40</v>
      </c>
      <c r="C37">
        <v>1.3</v>
      </c>
      <c r="D37">
        <v>1.4</v>
      </c>
      <c r="E37">
        <v>1</v>
      </c>
      <c r="I37" s="7"/>
      <c r="J37" s="7"/>
      <c r="K37" s="7"/>
    </row>
    <row r="38" spans="1:11" x14ac:dyDescent="0.25">
      <c r="A38" s="11" t="s">
        <v>12</v>
      </c>
      <c r="B38" s="11" t="s">
        <v>9</v>
      </c>
      <c r="C38">
        <v>2.9</v>
      </c>
      <c r="D38">
        <v>2.1</v>
      </c>
      <c r="E38">
        <v>1</v>
      </c>
      <c r="I38" s="7"/>
      <c r="J38" s="7"/>
      <c r="K38" s="7"/>
    </row>
    <row r="39" spans="1:11" x14ac:dyDescent="0.25">
      <c r="A39" s="11" t="s">
        <v>10</v>
      </c>
      <c r="B39" s="11" t="s">
        <v>11</v>
      </c>
      <c r="C39">
        <v>1</v>
      </c>
      <c r="D39">
        <v>1.3</v>
      </c>
      <c r="E39">
        <v>1.4</v>
      </c>
      <c r="I39" s="7"/>
      <c r="J39" s="7"/>
      <c r="K39" s="7"/>
    </row>
    <row r="40" spans="1:11" x14ac:dyDescent="0.25">
      <c r="A40" s="9" t="s">
        <v>14</v>
      </c>
      <c r="B40" s="10" t="s">
        <v>15</v>
      </c>
      <c r="C40">
        <v>7.5</v>
      </c>
      <c r="D40">
        <v>3.6</v>
      </c>
      <c r="E40">
        <v>1</v>
      </c>
      <c r="I40" s="7"/>
      <c r="J40" s="7"/>
      <c r="K40" s="7"/>
    </row>
    <row r="41" spans="1:11" x14ac:dyDescent="0.25">
      <c r="A41" s="9" t="s">
        <v>16</v>
      </c>
      <c r="B41" s="10" t="s">
        <v>13</v>
      </c>
      <c r="C41">
        <v>1</v>
      </c>
      <c r="D41">
        <v>3.7</v>
      </c>
      <c r="E41">
        <v>7.6</v>
      </c>
      <c r="I41" s="7"/>
      <c r="J41" s="7"/>
      <c r="K41" s="7"/>
    </row>
    <row r="42" spans="1:11" x14ac:dyDescent="0.25">
      <c r="A42" s="11" t="s">
        <v>22</v>
      </c>
      <c r="B42" s="11" t="s">
        <v>17</v>
      </c>
      <c r="C42">
        <v>1.6</v>
      </c>
      <c r="D42">
        <v>1.5</v>
      </c>
      <c r="E42">
        <v>1</v>
      </c>
      <c r="I42" s="7"/>
      <c r="J42" s="7"/>
      <c r="K42" s="7"/>
    </row>
    <row r="43" spans="1:11" x14ac:dyDescent="0.25">
      <c r="A43" s="11" t="s">
        <v>18</v>
      </c>
      <c r="B43" s="11" t="s">
        <v>21</v>
      </c>
      <c r="C43">
        <v>3.6</v>
      </c>
      <c r="D43">
        <v>2.2000000000000002</v>
      </c>
      <c r="E43">
        <v>1</v>
      </c>
      <c r="I43" s="7"/>
      <c r="J43" s="7"/>
      <c r="K43" s="7"/>
    </row>
    <row r="44" spans="1:11" x14ac:dyDescent="0.25">
      <c r="A44" s="11" t="s">
        <v>44</v>
      </c>
      <c r="B44" s="11" t="s">
        <v>19</v>
      </c>
      <c r="C44">
        <v>1.4</v>
      </c>
      <c r="D44">
        <v>1</v>
      </c>
      <c r="E44">
        <v>1.2</v>
      </c>
      <c r="I44" s="7"/>
      <c r="J44" s="7"/>
      <c r="K44" s="7"/>
    </row>
    <row r="45" spans="1:11" x14ac:dyDescent="0.25">
      <c r="A45" s="11" t="s">
        <v>20</v>
      </c>
      <c r="B45" s="11" t="s">
        <v>23</v>
      </c>
      <c r="C45">
        <v>5.3</v>
      </c>
      <c r="D45">
        <v>3.2</v>
      </c>
      <c r="E45">
        <v>1</v>
      </c>
      <c r="I45" s="7"/>
      <c r="J45" s="7"/>
      <c r="K45" s="7"/>
    </row>
    <row r="46" spans="1:11" x14ac:dyDescent="0.25">
      <c r="A46" s="11" t="s">
        <v>47</v>
      </c>
      <c r="B46" s="11" t="s">
        <v>29</v>
      </c>
      <c r="C46">
        <v>1</v>
      </c>
      <c r="D46">
        <v>1.3</v>
      </c>
      <c r="E46">
        <v>1.2</v>
      </c>
      <c r="I46" s="7"/>
      <c r="J46" s="7"/>
      <c r="K46" s="7"/>
    </row>
    <row r="47" spans="1:11" x14ac:dyDescent="0.25">
      <c r="A47" s="11" t="s">
        <v>48</v>
      </c>
      <c r="B47" s="11" t="s">
        <v>25</v>
      </c>
      <c r="C47">
        <v>10</v>
      </c>
      <c r="D47">
        <v>4.5999999999999996</v>
      </c>
      <c r="E47">
        <v>1</v>
      </c>
      <c r="I47" s="7"/>
      <c r="J47" s="7"/>
      <c r="K47" s="7"/>
    </row>
    <row r="48" spans="1:11" x14ac:dyDescent="0.25">
      <c r="A48" s="11" t="s">
        <v>46</v>
      </c>
      <c r="B48" s="11" t="s">
        <v>27</v>
      </c>
      <c r="C48">
        <v>6.9</v>
      </c>
      <c r="D48">
        <v>3.6</v>
      </c>
      <c r="E48">
        <v>1</v>
      </c>
      <c r="I48" s="7"/>
      <c r="J48" s="7"/>
      <c r="K48" s="7"/>
    </row>
    <row r="49" spans="1:11" x14ac:dyDescent="0.25">
      <c r="A49" s="11" t="s">
        <v>45</v>
      </c>
      <c r="B49" s="11" t="s">
        <v>31</v>
      </c>
      <c r="C49">
        <v>1</v>
      </c>
      <c r="D49">
        <v>1.8</v>
      </c>
      <c r="E49">
        <v>2.4</v>
      </c>
      <c r="I49" s="7"/>
      <c r="J49" s="7"/>
      <c r="K49" s="7"/>
    </row>
    <row r="50" spans="1:11" x14ac:dyDescent="0.25">
      <c r="A50" s="11" t="s">
        <v>51</v>
      </c>
      <c r="B50" s="11" t="s">
        <v>42</v>
      </c>
      <c r="C50">
        <v>2.2999999999999998</v>
      </c>
      <c r="D50">
        <v>1.9</v>
      </c>
      <c r="E50">
        <v>1</v>
      </c>
      <c r="I50" s="7"/>
      <c r="J50" s="7"/>
      <c r="K50" s="7"/>
    </row>
    <row r="51" spans="1:11" ht="15" customHeight="1" x14ac:dyDescent="0.25">
      <c r="A51" s="11" t="s">
        <v>52</v>
      </c>
      <c r="B51" s="11" t="s">
        <v>35</v>
      </c>
      <c r="C51">
        <v>1.9</v>
      </c>
      <c r="D51">
        <v>1.7</v>
      </c>
      <c r="E51">
        <v>1</v>
      </c>
    </row>
    <row r="52" spans="1:11" ht="15" customHeight="1" x14ac:dyDescent="0.25">
      <c r="A52" s="11" t="s">
        <v>49</v>
      </c>
      <c r="B52" s="11" t="s">
        <v>39</v>
      </c>
      <c r="C52">
        <v>1.2</v>
      </c>
      <c r="D52">
        <v>1.4</v>
      </c>
      <c r="E52">
        <v>1</v>
      </c>
    </row>
    <row r="53" spans="1:11" ht="15" customHeight="1" x14ac:dyDescent="0.25">
      <c r="A53" s="11" t="s">
        <v>50</v>
      </c>
      <c r="B53" s="11" t="s">
        <v>37</v>
      </c>
      <c r="C53">
        <v>1.6</v>
      </c>
      <c r="D53">
        <v>1.5</v>
      </c>
      <c r="E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Niklas Nygård</cp:lastModifiedBy>
  <dcterms:modified xsi:type="dcterms:W3CDTF">2018-07-03T06:13:16Z</dcterms:modified>
</cp:coreProperties>
</file>