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ygard001\VM2018\data\"/>
    </mc:Choice>
  </mc:AlternateContent>
  <bookViews>
    <workbookView xWindow="0" yWindow="0" windowWidth="28800" windowHeight="18000"/>
  </bookViews>
  <sheets>
    <sheet name="Sheet1" sheetId="1" r:id="rId1"/>
    <sheet name="Sheet3" sheetId="3" r:id="rId2"/>
    <sheet name="Sheet2" sheetId="2" r:id="rId3"/>
  </sheets>
  <calcPr calcId="171027"/>
</workbook>
</file>

<file path=xl/calcChain.xml><?xml version="1.0" encoding="utf-8"?>
<calcChain xmlns="http://schemas.openxmlformats.org/spreadsheetml/2006/main">
  <c r="AC49" i="1" l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C51" i="1" s="1"/>
  <c r="AD1" i="1"/>
  <c r="AC1" i="1"/>
  <c r="AC50" i="1" l="1"/>
  <c r="AC52" i="1" s="1"/>
  <c r="Z49" i="1"/>
  <c r="W49" i="1"/>
  <c r="Z48" i="1"/>
  <c r="W48" i="1"/>
  <c r="Z47" i="1"/>
  <c r="W47" i="1"/>
  <c r="Z46" i="1"/>
  <c r="W46" i="1"/>
  <c r="Z45" i="1"/>
  <c r="W45" i="1"/>
  <c r="Z44" i="1"/>
  <c r="W44" i="1"/>
  <c r="Z43" i="1"/>
  <c r="W43" i="1"/>
  <c r="Z42" i="1"/>
  <c r="W42" i="1"/>
  <c r="Z41" i="1"/>
  <c r="W41" i="1"/>
  <c r="Z40" i="1"/>
  <c r="W40" i="1"/>
  <c r="Z39" i="1"/>
  <c r="W39" i="1"/>
  <c r="Z38" i="1"/>
  <c r="W38" i="1"/>
  <c r="Z37" i="1"/>
  <c r="W37" i="1"/>
  <c r="Z36" i="1"/>
  <c r="W36" i="1"/>
  <c r="Z35" i="1"/>
  <c r="W35" i="1"/>
  <c r="Z34" i="1"/>
  <c r="W34" i="1"/>
  <c r="Z33" i="1"/>
  <c r="W33" i="1"/>
  <c r="Z32" i="1"/>
  <c r="W32" i="1"/>
  <c r="Z31" i="1"/>
  <c r="W31" i="1"/>
  <c r="Z30" i="1"/>
  <c r="W30" i="1"/>
  <c r="Z29" i="1"/>
  <c r="W29" i="1"/>
  <c r="Z28" i="1"/>
  <c r="W28" i="1"/>
  <c r="Z27" i="1"/>
  <c r="W27" i="1"/>
  <c r="Z26" i="1"/>
  <c r="W26" i="1"/>
  <c r="Z25" i="1"/>
  <c r="W25" i="1"/>
  <c r="Z24" i="1"/>
  <c r="W24" i="1"/>
  <c r="Z23" i="1"/>
  <c r="W23" i="1"/>
  <c r="Z22" i="1"/>
  <c r="W22" i="1"/>
  <c r="Z21" i="1"/>
  <c r="W21" i="1"/>
  <c r="Z20" i="1"/>
  <c r="W20" i="1"/>
  <c r="Z19" i="1"/>
  <c r="W19" i="1"/>
  <c r="Z18" i="1"/>
  <c r="W18" i="1"/>
  <c r="Z17" i="1"/>
  <c r="W17" i="1"/>
  <c r="Z16" i="1"/>
  <c r="W16" i="1"/>
  <c r="Z15" i="1"/>
  <c r="W15" i="1"/>
  <c r="Z14" i="1"/>
  <c r="W14" i="1"/>
  <c r="Z13" i="1"/>
  <c r="W13" i="1"/>
  <c r="Z12" i="1"/>
  <c r="W12" i="1"/>
  <c r="Z11" i="1"/>
  <c r="W11" i="1"/>
  <c r="Z10" i="1"/>
  <c r="W10" i="1"/>
  <c r="Z9" i="1"/>
  <c r="W9" i="1"/>
  <c r="Z8" i="1"/>
  <c r="W8" i="1"/>
  <c r="Z7" i="1"/>
  <c r="W7" i="1"/>
  <c r="Z6" i="1"/>
  <c r="W6" i="1"/>
  <c r="Z5" i="1"/>
  <c r="W5" i="1"/>
  <c r="Z4" i="1"/>
  <c r="W4" i="1"/>
  <c r="Z3" i="1"/>
  <c r="Z51" i="1" s="1"/>
  <c r="W3" i="1"/>
  <c r="Z2" i="1"/>
  <c r="W2" i="1"/>
  <c r="W50" i="1" s="1"/>
  <c r="W52" i="1" s="1"/>
  <c r="AA1" i="1"/>
  <c r="Z1" i="1"/>
  <c r="X1" i="1"/>
  <c r="W1" i="1"/>
  <c r="T49" i="1"/>
  <c r="Q49" i="1"/>
  <c r="T48" i="1"/>
  <c r="Q48" i="1"/>
  <c r="T47" i="1"/>
  <c r="Q47" i="1"/>
  <c r="T46" i="1"/>
  <c r="Q46" i="1"/>
  <c r="T45" i="1"/>
  <c r="Q45" i="1"/>
  <c r="T44" i="1"/>
  <c r="Q44" i="1"/>
  <c r="T43" i="1"/>
  <c r="Q43" i="1"/>
  <c r="T42" i="1"/>
  <c r="Q42" i="1"/>
  <c r="T41" i="1"/>
  <c r="Q41" i="1"/>
  <c r="T40" i="1"/>
  <c r="Q40" i="1"/>
  <c r="T39" i="1"/>
  <c r="Q39" i="1"/>
  <c r="T38" i="1"/>
  <c r="Q38" i="1"/>
  <c r="T37" i="1"/>
  <c r="Q37" i="1"/>
  <c r="T36" i="1"/>
  <c r="Q36" i="1"/>
  <c r="T35" i="1"/>
  <c r="Q35" i="1"/>
  <c r="T34" i="1"/>
  <c r="Q34" i="1"/>
  <c r="T33" i="1"/>
  <c r="Q33" i="1"/>
  <c r="T32" i="1"/>
  <c r="Q32" i="1"/>
  <c r="T31" i="1"/>
  <c r="Q31" i="1"/>
  <c r="T30" i="1"/>
  <c r="Q30" i="1"/>
  <c r="T29" i="1"/>
  <c r="Q29" i="1"/>
  <c r="T28" i="1"/>
  <c r="Q28" i="1"/>
  <c r="T27" i="1"/>
  <c r="Q27" i="1"/>
  <c r="T26" i="1"/>
  <c r="Q26" i="1"/>
  <c r="T25" i="1"/>
  <c r="Q25" i="1"/>
  <c r="T24" i="1"/>
  <c r="Q24" i="1"/>
  <c r="T23" i="1"/>
  <c r="Q23" i="1"/>
  <c r="T22" i="1"/>
  <c r="Q22" i="1"/>
  <c r="T21" i="1"/>
  <c r="Q21" i="1"/>
  <c r="T20" i="1"/>
  <c r="Q20" i="1"/>
  <c r="T19" i="1"/>
  <c r="Q19" i="1"/>
  <c r="T18" i="1"/>
  <c r="Q18" i="1"/>
  <c r="T17" i="1"/>
  <c r="Q17" i="1"/>
  <c r="T16" i="1"/>
  <c r="Q16" i="1"/>
  <c r="T15" i="1"/>
  <c r="Q15" i="1"/>
  <c r="T14" i="1"/>
  <c r="Q14" i="1"/>
  <c r="T13" i="1"/>
  <c r="Q13" i="1"/>
  <c r="T12" i="1"/>
  <c r="Q12" i="1"/>
  <c r="T11" i="1"/>
  <c r="Q11" i="1"/>
  <c r="T10" i="1"/>
  <c r="Q10" i="1"/>
  <c r="T9" i="1"/>
  <c r="Q9" i="1"/>
  <c r="T8" i="1"/>
  <c r="Q8" i="1"/>
  <c r="T7" i="1"/>
  <c r="Q7" i="1"/>
  <c r="T6" i="1"/>
  <c r="Q6" i="1"/>
  <c r="T5" i="1"/>
  <c r="Q5" i="1"/>
  <c r="T4" i="1"/>
  <c r="Q4" i="1"/>
  <c r="T3" i="1"/>
  <c r="Q3" i="1"/>
  <c r="T2" i="1"/>
  <c r="Q2" i="1"/>
  <c r="U1" i="1"/>
  <c r="T1" i="1"/>
  <c r="R1" i="1"/>
  <c r="Q1" i="1"/>
  <c r="Z50" i="1" l="1"/>
  <c r="Z52" i="1" s="1"/>
  <c r="T50" i="1"/>
  <c r="T52" i="1" s="1"/>
  <c r="Q50" i="1"/>
  <c r="Q52" i="1" s="1"/>
  <c r="W51" i="1"/>
  <c r="Q51" i="1"/>
  <c r="T51" i="1"/>
  <c r="O1" i="1"/>
  <c r="L1" i="1"/>
  <c r="I2" i="1"/>
  <c r="N1" i="1" l="1"/>
  <c r="K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J50" i="3" l="1"/>
  <c r="I50" i="3"/>
  <c r="G50" i="3"/>
  <c r="J49" i="3"/>
  <c r="I49" i="3"/>
  <c r="G49" i="3"/>
  <c r="J48" i="3"/>
  <c r="I48" i="3"/>
  <c r="G48" i="3"/>
  <c r="J47" i="3"/>
  <c r="I47" i="3"/>
  <c r="G47" i="3"/>
  <c r="J46" i="3"/>
  <c r="I46" i="3"/>
  <c r="G46" i="3"/>
  <c r="J45" i="3"/>
  <c r="I45" i="3"/>
  <c r="G45" i="3"/>
  <c r="J44" i="3"/>
  <c r="I44" i="3"/>
  <c r="G44" i="3"/>
  <c r="J43" i="3"/>
  <c r="I43" i="3"/>
  <c r="G43" i="3"/>
  <c r="J42" i="3"/>
  <c r="I42" i="3"/>
  <c r="G42" i="3"/>
  <c r="J41" i="3"/>
  <c r="I41" i="3"/>
  <c r="G41" i="3"/>
  <c r="J40" i="3"/>
  <c r="I40" i="3"/>
  <c r="G40" i="3"/>
  <c r="J39" i="3"/>
  <c r="I39" i="3"/>
  <c r="G39" i="3"/>
  <c r="J38" i="3"/>
  <c r="I38" i="3"/>
  <c r="G38" i="3"/>
  <c r="J37" i="3"/>
  <c r="I37" i="3"/>
  <c r="G37" i="3"/>
  <c r="J36" i="3"/>
  <c r="I36" i="3"/>
  <c r="G36" i="3"/>
  <c r="J35" i="3"/>
  <c r="I35" i="3"/>
  <c r="G35" i="3"/>
  <c r="H35" i="3" s="1"/>
  <c r="J34" i="3"/>
  <c r="I34" i="3"/>
  <c r="G34" i="3"/>
  <c r="H34" i="3" s="1"/>
  <c r="K34" i="3" s="1"/>
  <c r="J33" i="3"/>
  <c r="I33" i="3"/>
  <c r="G33" i="3"/>
  <c r="H33" i="3" s="1"/>
  <c r="K33" i="3" s="1"/>
  <c r="J32" i="3"/>
  <c r="I32" i="3"/>
  <c r="G32" i="3"/>
  <c r="H32" i="3" s="1"/>
  <c r="K32" i="3" s="1"/>
  <c r="J31" i="3"/>
  <c r="I31" i="3"/>
  <c r="G31" i="3"/>
  <c r="J30" i="3"/>
  <c r="I30" i="3"/>
  <c r="G30" i="3"/>
  <c r="J29" i="3"/>
  <c r="I29" i="3"/>
  <c r="G29" i="3"/>
  <c r="J28" i="3"/>
  <c r="I28" i="3"/>
  <c r="G28" i="3"/>
  <c r="J27" i="3"/>
  <c r="I27" i="3"/>
  <c r="G27" i="3"/>
  <c r="J26" i="3"/>
  <c r="I26" i="3"/>
  <c r="G26" i="3"/>
  <c r="J25" i="3"/>
  <c r="I25" i="3"/>
  <c r="G25" i="3"/>
  <c r="J24" i="3"/>
  <c r="I24" i="3"/>
  <c r="G24" i="3"/>
  <c r="J23" i="3"/>
  <c r="I23" i="3"/>
  <c r="G23" i="3"/>
  <c r="J22" i="3"/>
  <c r="I22" i="3"/>
  <c r="G22" i="3"/>
  <c r="H22" i="3" s="1"/>
  <c r="K22" i="3" s="1"/>
  <c r="J21" i="3"/>
  <c r="I21" i="3"/>
  <c r="G21" i="3"/>
  <c r="H21" i="3" s="1"/>
  <c r="K21" i="3" s="1"/>
  <c r="J20" i="3"/>
  <c r="I20" i="3"/>
  <c r="G20" i="3"/>
  <c r="J19" i="3"/>
  <c r="I19" i="3"/>
  <c r="G19" i="3"/>
  <c r="J18" i="3"/>
  <c r="I18" i="3"/>
  <c r="G18" i="3"/>
  <c r="J17" i="3"/>
  <c r="I17" i="3"/>
  <c r="G17" i="3"/>
  <c r="J16" i="3"/>
  <c r="I16" i="3"/>
  <c r="G16" i="3"/>
  <c r="J15" i="3"/>
  <c r="I15" i="3"/>
  <c r="G15" i="3"/>
  <c r="H15" i="3" s="1"/>
  <c r="J14" i="3"/>
  <c r="I14" i="3"/>
  <c r="G14" i="3"/>
  <c r="J13" i="3"/>
  <c r="I13" i="3"/>
  <c r="G13" i="3"/>
  <c r="J12" i="3"/>
  <c r="I12" i="3"/>
  <c r="G12" i="3"/>
  <c r="J11" i="3"/>
  <c r="I11" i="3"/>
  <c r="G11" i="3"/>
  <c r="J10" i="3"/>
  <c r="I10" i="3"/>
  <c r="G10" i="3"/>
  <c r="J9" i="3"/>
  <c r="I9" i="3"/>
  <c r="G9" i="3"/>
  <c r="J8" i="3"/>
  <c r="I8" i="3"/>
  <c r="G8" i="3"/>
  <c r="J7" i="3"/>
  <c r="I7" i="3"/>
  <c r="G7" i="3"/>
  <c r="H7" i="3" s="1"/>
  <c r="J6" i="3"/>
  <c r="I6" i="3"/>
  <c r="G6" i="3"/>
  <c r="J5" i="3"/>
  <c r="I5" i="3"/>
  <c r="G5" i="3"/>
  <c r="J4" i="3"/>
  <c r="I4" i="3"/>
  <c r="G4" i="3"/>
  <c r="J3" i="3"/>
  <c r="I3" i="3"/>
  <c r="G3" i="3"/>
  <c r="H3" i="3" s="1"/>
  <c r="N2" i="1"/>
  <c r="K2" i="1"/>
  <c r="H23" i="3" l="1"/>
  <c r="K51" i="1"/>
  <c r="N51" i="1"/>
  <c r="H36" i="3"/>
  <c r="K35" i="3"/>
  <c r="H24" i="3"/>
  <c r="K23" i="3"/>
  <c r="H4" i="3"/>
  <c r="K3" i="3"/>
  <c r="H8" i="3"/>
  <c r="K7" i="3"/>
  <c r="K15" i="3"/>
  <c r="H16" i="3"/>
  <c r="K50" i="1"/>
  <c r="N50" i="1"/>
  <c r="I3" i="1"/>
  <c r="H3" i="1"/>
  <c r="H2" i="1"/>
  <c r="H17" i="3" l="1"/>
  <c r="K16" i="3"/>
  <c r="H9" i="3"/>
  <c r="K8" i="3"/>
  <c r="H37" i="3"/>
  <c r="K36" i="3"/>
  <c r="H25" i="3"/>
  <c r="K24" i="3"/>
  <c r="H5" i="3"/>
  <c r="K4" i="3"/>
  <c r="I50" i="1"/>
  <c r="H50" i="1"/>
  <c r="N52" i="1" l="1"/>
  <c r="K52" i="1"/>
  <c r="H26" i="3"/>
  <c r="K25" i="3"/>
  <c r="K9" i="3"/>
  <c r="H10" i="3"/>
  <c r="H6" i="3"/>
  <c r="K6" i="3" s="1"/>
  <c r="K5" i="3"/>
  <c r="K37" i="3"/>
  <c r="H38" i="3"/>
  <c r="K17" i="3"/>
  <c r="H18" i="3"/>
  <c r="K38" i="3" l="1"/>
  <c r="H39" i="3"/>
  <c r="K10" i="3"/>
  <c r="H11" i="3"/>
  <c r="K18" i="3"/>
  <c r="H19" i="3"/>
  <c r="K26" i="3"/>
  <c r="H27" i="3"/>
  <c r="H12" i="3" l="1"/>
  <c r="K11" i="3"/>
  <c r="H20" i="3"/>
  <c r="K20" i="3" s="1"/>
  <c r="K19" i="3"/>
  <c r="H40" i="3"/>
  <c r="K39" i="3"/>
  <c r="K27" i="3"/>
  <c r="H28" i="3"/>
  <c r="H29" i="3" l="1"/>
  <c r="K28" i="3"/>
  <c r="H41" i="3"/>
  <c r="K40" i="3"/>
  <c r="H13" i="3"/>
  <c r="K12" i="3"/>
  <c r="K41" i="3" l="1"/>
  <c r="H42" i="3"/>
  <c r="K13" i="3"/>
  <c r="H14" i="3"/>
  <c r="K14" i="3" s="1"/>
  <c r="K29" i="3"/>
  <c r="H30" i="3"/>
  <c r="K42" i="3" l="1"/>
  <c r="H43" i="3"/>
  <c r="K30" i="3"/>
  <c r="H31" i="3"/>
  <c r="K31" i="3" s="1"/>
  <c r="H44" i="3" l="1"/>
  <c r="K43" i="3"/>
  <c r="H45" i="3" l="1"/>
  <c r="K44" i="3"/>
  <c r="K45" i="3" l="1"/>
  <c r="H46" i="3"/>
  <c r="K46" i="3" l="1"/>
  <c r="H47" i="3"/>
  <c r="H48" i="3" l="1"/>
  <c r="K47" i="3"/>
  <c r="H49" i="3" l="1"/>
  <c r="K48" i="3"/>
  <c r="K49" i="3" l="1"/>
  <c r="H50" i="3"/>
  <c r="K50" i="3" s="1"/>
</calcChain>
</file>

<file path=xl/sharedStrings.xml><?xml version="1.0" encoding="utf-8"?>
<sst xmlns="http://schemas.openxmlformats.org/spreadsheetml/2006/main" count="755" uniqueCount="96">
  <si>
    <t>Resultat</t>
  </si>
  <si>
    <t>A</t>
  </si>
  <si>
    <t>B</t>
  </si>
  <si>
    <t>1/X/2</t>
  </si>
  <si>
    <t>Combo</t>
  </si>
  <si>
    <t>Res A</t>
  </si>
  <si>
    <t>Res B</t>
  </si>
  <si>
    <t>Poäng</t>
  </si>
  <si>
    <t>X</t>
  </si>
  <si>
    <t>Ryssland</t>
  </si>
  <si>
    <t>Saudiarabien</t>
  </si>
  <si>
    <t>Egypten</t>
  </si>
  <si>
    <t>Uruguay</t>
  </si>
  <si>
    <t>Marocko</t>
  </si>
  <si>
    <t>Iran</t>
  </si>
  <si>
    <t>Portugal</t>
  </si>
  <si>
    <t>Spanien</t>
  </si>
  <si>
    <t>Frankrike</t>
  </si>
  <si>
    <t>Australien</t>
  </si>
  <si>
    <t>Argentina</t>
  </si>
  <si>
    <t>Island</t>
  </si>
  <si>
    <t>Peru</t>
  </si>
  <si>
    <t>Danmark</t>
  </si>
  <si>
    <t>Kroatien</t>
  </si>
  <si>
    <t>Nigeria</t>
  </si>
  <si>
    <t>Costa Rica</t>
  </si>
  <si>
    <t>Serbien</t>
  </si>
  <si>
    <t>Tyskland</t>
  </si>
  <si>
    <t>Mexiko</t>
  </si>
  <si>
    <t>Brasilien</t>
  </si>
  <si>
    <t>Schweiz</t>
  </si>
  <si>
    <t>Sverige</t>
  </si>
  <si>
    <t>Sydkorea</t>
  </si>
  <si>
    <t xml:space="preserve">Belgien </t>
  </si>
  <si>
    <t>Panama</t>
  </si>
  <si>
    <t>Tunisien</t>
  </si>
  <si>
    <t>England</t>
  </si>
  <si>
    <t>Colombia</t>
  </si>
  <si>
    <t>Japan</t>
  </si>
  <si>
    <t>Polen</t>
  </si>
  <si>
    <t>Senegal</t>
  </si>
  <si>
    <t xml:space="preserve">Iran </t>
  </si>
  <si>
    <t>Belgien</t>
  </si>
  <si>
    <t xml:space="preserve">Polen </t>
  </si>
  <si>
    <t xml:space="preserve">Nigeria </t>
  </si>
  <si>
    <t xml:space="preserve">Mexiko </t>
  </si>
  <si>
    <t xml:space="preserve">Sydkorea </t>
  </si>
  <si>
    <t xml:space="preserve">Serbien </t>
  </si>
  <si>
    <t xml:space="preserve">Schweiz </t>
  </si>
  <si>
    <t xml:space="preserve">Japan </t>
  </si>
  <si>
    <t xml:space="preserve">Senegal </t>
  </si>
  <si>
    <t xml:space="preserve">England </t>
  </si>
  <si>
    <t xml:space="preserve">Panama </t>
  </si>
  <si>
    <t>MAX</t>
  </si>
  <si>
    <t>MIN</t>
  </si>
  <si>
    <t>Bet exempel</t>
  </si>
  <si>
    <t>gamla</t>
  </si>
  <si>
    <t>Niklas</t>
  </si>
  <si>
    <t>x</t>
  </si>
  <si>
    <t>Patrik</t>
  </si>
  <si>
    <t>Total</t>
  </si>
  <si>
    <t>Pct</t>
  </si>
  <si>
    <t>Ettor</t>
  </si>
  <si>
    <t>Hemma</t>
  </si>
  <si>
    <t>Borta</t>
  </si>
  <si>
    <t>12/1.35</t>
  </si>
  <si>
    <t>Datum</t>
  </si>
  <si>
    <t>Tid</t>
  </si>
  <si>
    <t>3-0</t>
  </si>
  <si>
    <t>0-2</t>
  </si>
  <si>
    <t>1-1</t>
  </si>
  <si>
    <t>2-2</t>
  </si>
  <si>
    <t>2-1</t>
  </si>
  <si>
    <t>1-2</t>
  </si>
  <si>
    <t>2-0</t>
  </si>
  <si>
    <t>4-2</t>
  </si>
  <si>
    <t>3-1</t>
  </si>
  <si>
    <t>0-1</t>
  </si>
  <si>
    <t>3-2</t>
  </si>
  <si>
    <t>0-3</t>
  </si>
  <si>
    <t>2-3</t>
  </si>
  <si>
    <t>1-3</t>
  </si>
  <si>
    <t>0-4</t>
  </si>
  <si>
    <t>1-0</t>
  </si>
  <si>
    <t>0-5</t>
  </si>
  <si>
    <t>1-4</t>
  </si>
  <si>
    <t>Alex</t>
  </si>
  <si>
    <t>Douglas</t>
  </si>
  <si>
    <t>Jenny</t>
  </si>
  <si>
    <t>Petra</t>
  </si>
  <si>
    <t>4-1</t>
  </si>
  <si>
    <t>3-3</t>
  </si>
  <si>
    <t>4-0</t>
  </si>
  <si>
    <t>0-0</t>
  </si>
  <si>
    <t>2-4</t>
  </si>
  <si>
    <t>Philip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</si>
</sst>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0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color rgb="FF000000"/>
      <name val="Calibri"/>
    </font>
    <font>
      <b/>
      <sz val="1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5"/>
      </patternFill>
    </fill>
  </fills>
  <borders count="34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9" borderId="0" applyNumberFormat="0" applyBorder="0" applyAlignment="0" applyProtection="0"/>
  </cellStyleXfs>
  <cellXfs count="98">
    <xf numFmtId="0" fontId="0" fillId="0" borderId="0" xfId="0" applyFont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4" xfId="0" applyFont="1" applyBorder="1"/>
    <xf numFmtId="0" fontId="0" fillId="0" borderId="5" xfId="0" applyFont="1" applyBorder="1"/>
    <xf numFmtId="1" fontId="0" fillId="0" borderId="0" xfId="0" applyNumberFormat="1" applyFont="1" applyAlignment="1"/>
    <xf numFmtId="0" fontId="0" fillId="0" borderId="10" xfId="0" applyFont="1" applyBorder="1"/>
    <xf numFmtId="0" fontId="4" fillId="0" borderId="9" xfId="0" applyFont="1" applyBorder="1" applyAlignment="1"/>
    <xf numFmtId="0" fontId="0" fillId="2" borderId="9" xfId="0" applyFont="1" applyFill="1" applyBorder="1" applyAlignment="1">
      <alignment horizontal="left"/>
    </xf>
    <xf numFmtId="0" fontId="0" fillId="0" borderId="9" xfId="0" applyBorder="1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/>
    <xf numFmtId="0" fontId="6" fillId="0" borderId="7" xfId="0" applyFont="1" applyBorder="1" applyAlignment="1">
      <alignment horizontal="center"/>
    </xf>
    <xf numFmtId="0" fontId="0" fillId="0" borderId="16" xfId="0" applyBorder="1"/>
    <xf numFmtId="0" fontId="3" fillId="3" borderId="16" xfId="1" applyBorder="1" applyAlignment="1">
      <alignment horizontal="center"/>
    </xf>
    <xf numFmtId="0" fontId="3" fillId="3" borderId="9" xfId="1" applyBorder="1" applyAlignment="1">
      <alignment horizontal="center"/>
    </xf>
    <xf numFmtId="0" fontId="3" fillId="3" borderId="11" xfId="1" applyBorder="1" applyAlignment="1">
      <alignment horizontal="center"/>
    </xf>
    <xf numFmtId="0" fontId="3" fillId="3" borderId="13" xfId="1" applyBorder="1" applyAlignment="1">
      <alignment horizontal="center"/>
    </xf>
    <xf numFmtId="164" fontId="3" fillId="3" borderId="15" xfId="1" applyNumberFormat="1" applyBorder="1" applyAlignment="1">
      <alignment horizontal="center"/>
    </xf>
    <xf numFmtId="0" fontId="3" fillId="4" borderId="16" xfId="2" applyBorder="1" applyAlignment="1">
      <alignment horizontal="center"/>
    </xf>
    <xf numFmtId="0" fontId="3" fillId="4" borderId="9" xfId="2" applyBorder="1" applyAlignment="1">
      <alignment horizontal="center"/>
    </xf>
    <xf numFmtId="0" fontId="3" fillId="4" borderId="11" xfId="2" applyBorder="1" applyAlignment="1">
      <alignment horizontal="center"/>
    </xf>
    <xf numFmtId="0" fontId="3" fillId="4" borderId="13" xfId="2" applyBorder="1" applyAlignment="1">
      <alignment horizontal="center"/>
    </xf>
    <xf numFmtId="164" fontId="3" fillId="4" borderId="15" xfId="2" applyNumberFormat="1" applyBorder="1" applyAlignment="1">
      <alignment horizontal="center"/>
    </xf>
    <xf numFmtId="0" fontId="3" fillId="5" borderId="16" xfId="3" applyBorder="1" applyAlignment="1">
      <alignment horizontal="center"/>
    </xf>
    <xf numFmtId="0" fontId="3" fillId="5" borderId="9" xfId="3" applyBorder="1" applyAlignment="1">
      <alignment horizontal="center"/>
    </xf>
    <xf numFmtId="0" fontId="3" fillId="6" borderId="16" xfId="4" applyBorder="1" applyAlignment="1">
      <alignment horizontal="center"/>
    </xf>
    <xf numFmtId="0" fontId="3" fillId="6" borderId="9" xfId="4" applyBorder="1" applyAlignment="1">
      <alignment horizontal="center"/>
    </xf>
    <xf numFmtId="0" fontId="8" fillId="3" borderId="12" xfId="1" applyFont="1" applyBorder="1" applyAlignment="1">
      <alignment horizontal="center"/>
    </xf>
    <xf numFmtId="0" fontId="8" fillId="3" borderId="14" xfId="1" applyFont="1" applyBorder="1" applyAlignment="1">
      <alignment horizontal="center"/>
    </xf>
    <xf numFmtId="0" fontId="0" fillId="0" borderId="0" xfId="0" applyBorder="1"/>
    <xf numFmtId="0" fontId="3" fillId="6" borderId="17" xfId="4" applyBorder="1" applyAlignment="1">
      <alignment horizontal="center"/>
    </xf>
    <xf numFmtId="0" fontId="3" fillId="6" borderId="18" xfId="4" applyBorder="1" applyAlignment="1">
      <alignment horizontal="center"/>
    </xf>
    <xf numFmtId="0" fontId="8" fillId="4" borderId="12" xfId="2" applyFont="1" applyBorder="1" applyAlignment="1">
      <alignment horizontal="center"/>
    </xf>
    <xf numFmtId="0" fontId="8" fillId="4" borderId="14" xfId="2" applyFont="1" applyBorder="1" applyAlignment="1">
      <alignment horizontal="center"/>
    </xf>
    <xf numFmtId="0" fontId="3" fillId="3" borderId="20" xfId="1" applyBorder="1" applyAlignment="1">
      <alignment horizontal="center"/>
    </xf>
    <xf numFmtId="0" fontId="8" fillId="3" borderId="19" xfId="1" applyFont="1" applyBorder="1" applyAlignment="1">
      <alignment horizontal="center"/>
    </xf>
    <xf numFmtId="0" fontId="3" fillId="4" borderId="20" xfId="2" applyBorder="1" applyAlignment="1">
      <alignment horizontal="center"/>
    </xf>
    <xf numFmtId="0" fontId="8" fillId="4" borderId="19" xfId="2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2" borderId="22" xfId="0" applyFont="1" applyFill="1" applyBorder="1" applyAlignment="1">
      <alignment horizontal="left"/>
    </xf>
    <xf numFmtId="0" fontId="3" fillId="5" borderId="23" xfId="3" applyBorder="1" applyAlignment="1">
      <alignment horizontal="center"/>
    </xf>
    <xf numFmtId="0" fontId="3" fillId="5" borderId="24" xfId="3" applyBorder="1" applyAlignment="1">
      <alignment horizontal="center"/>
    </xf>
    <xf numFmtId="14" fontId="0" fillId="8" borderId="9" xfId="0" applyNumberFormat="1" applyFill="1" applyBorder="1" applyAlignment="1">
      <alignment horizontal="left" vertical="center"/>
    </xf>
    <xf numFmtId="14" fontId="0" fillId="8" borderId="16" xfId="0" applyNumberFormat="1" applyFill="1" applyBorder="1" applyAlignment="1">
      <alignment horizontal="left" vertical="center"/>
    </xf>
    <xf numFmtId="0" fontId="7" fillId="0" borderId="25" xfId="0" applyFont="1" applyBorder="1" applyAlignment="1">
      <alignment horizontal="center"/>
    </xf>
    <xf numFmtId="20" fontId="0" fillId="8" borderId="16" xfId="0" applyNumberFormat="1" applyFill="1" applyBorder="1" applyAlignment="1">
      <alignment horizontal="left" vertical="center"/>
    </xf>
    <xf numFmtId="20" fontId="0" fillId="8" borderId="9" xfId="0" applyNumberFormat="1" applyFill="1" applyBorder="1" applyAlignment="1">
      <alignment horizontal="left" vertical="center"/>
    </xf>
    <xf numFmtId="0" fontId="2" fillId="7" borderId="9" xfId="5" applyBorder="1"/>
    <xf numFmtId="0" fontId="2" fillId="7" borderId="22" xfId="5" applyBorder="1"/>
    <xf numFmtId="14" fontId="2" fillId="7" borderId="9" xfId="5" applyNumberFormat="1" applyBorder="1" applyAlignment="1">
      <alignment horizontal="left" vertical="center"/>
    </xf>
    <xf numFmtId="20" fontId="2" fillId="7" borderId="9" xfId="5" applyNumberFormat="1" applyBorder="1" applyAlignment="1">
      <alignment horizontal="left" vertical="center"/>
    </xf>
    <xf numFmtId="0" fontId="2" fillId="7" borderId="9" xfId="5" applyBorder="1" applyAlignment="1"/>
    <xf numFmtId="0" fontId="2" fillId="7" borderId="22" xfId="5" applyBorder="1" applyAlignment="1">
      <alignment horizontal="left"/>
    </xf>
    <xf numFmtId="0" fontId="6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49" fontId="3" fillId="3" borderId="9" xfId="1" applyNumberFormat="1" applyBorder="1" applyAlignment="1">
      <alignment horizontal="center" vertical="center"/>
    </xf>
    <xf numFmtId="49" fontId="3" fillId="3" borderId="11" xfId="1" applyNumberFormat="1" applyBorder="1" applyAlignment="1">
      <alignment horizontal="center" vertical="center"/>
    </xf>
    <xf numFmtId="0" fontId="3" fillId="3" borderId="31" xfId="1" applyBorder="1" applyAlignment="1">
      <alignment horizontal="center"/>
    </xf>
    <xf numFmtId="0" fontId="3" fillId="3" borderId="32" xfId="1" applyBorder="1" applyAlignment="1">
      <alignment horizontal="center"/>
    </xf>
    <xf numFmtId="164" fontId="3" fillId="3" borderId="33" xfId="1" applyNumberFormat="1" applyBorder="1" applyAlignment="1">
      <alignment horizontal="center"/>
    </xf>
    <xf numFmtId="49" fontId="3" fillId="3" borderId="16" xfId="1" applyNumberFormat="1" applyBorder="1" applyAlignment="1">
      <alignment horizontal="center" vertical="center"/>
    </xf>
    <xf numFmtId="0" fontId="6" fillId="0" borderId="25" xfId="0" applyFont="1" applyBorder="1" applyAlignment="1">
      <alignment horizontal="center"/>
    </xf>
    <xf numFmtId="49" fontId="3" fillId="4" borderId="9" xfId="2" applyNumberFormat="1" applyBorder="1" applyAlignment="1">
      <alignment horizontal="center" vertical="center"/>
    </xf>
    <xf numFmtId="49" fontId="1" fillId="4" borderId="9" xfId="2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/>
    </xf>
    <xf numFmtId="49" fontId="3" fillId="4" borderId="16" xfId="2" applyNumberFormat="1" applyBorder="1" applyAlignment="1">
      <alignment horizontal="center"/>
    </xf>
    <xf numFmtId="49" fontId="3" fillId="4" borderId="26" xfId="2" applyNumberFormat="1" applyBorder="1" applyAlignment="1">
      <alignment horizontal="center"/>
    </xf>
    <xf numFmtId="49" fontId="3" fillId="4" borderId="27" xfId="2" applyNumberFormat="1" applyBorder="1" applyAlignment="1">
      <alignment horizontal="center"/>
    </xf>
    <xf numFmtId="49" fontId="3" fillId="4" borderId="28" xfId="2" applyNumberForma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3" fillId="4" borderId="16" xfId="2" applyNumberFormat="1" applyBorder="1" applyAlignment="1">
      <alignment horizontal="center" vertical="center"/>
    </xf>
    <xf numFmtId="0" fontId="1" fillId="9" borderId="9" xfId="6" applyBorder="1"/>
    <xf numFmtId="0" fontId="1" fillId="9" borderId="22" xfId="6" applyBorder="1"/>
    <xf numFmtId="14" fontId="1" fillId="9" borderId="9" xfId="6" applyNumberFormat="1" applyBorder="1" applyAlignment="1">
      <alignment horizontal="left" vertical="center"/>
    </xf>
    <xf numFmtId="20" fontId="1" fillId="9" borderId="9" xfId="6" applyNumberFormat="1" applyBorder="1" applyAlignment="1">
      <alignment horizontal="left" vertical="center"/>
    </xf>
    <xf numFmtId="0" fontId="1" fillId="9" borderId="24" xfId="6" applyBorder="1" applyAlignment="1">
      <alignment horizontal="center"/>
    </xf>
    <xf numFmtId="0" fontId="1" fillId="9" borderId="9" xfId="6" applyBorder="1" applyAlignment="1">
      <alignment horizontal="center"/>
    </xf>
    <xf numFmtId="0" fontId="1" fillId="9" borderId="16" xfId="6" applyBorder="1" applyAlignment="1">
      <alignment horizontal="center"/>
    </xf>
    <xf numFmtId="49" fontId="1" fillId="9" borderId="9" xfId="6" applyNumberFormat="1" applyBorder="1" applyAlignment="1">
      <alignment horizontal="center" vertical="center"/>
    </xf>
    <xf numFmtId="0" fontId="1" fillId="9" borderId="0" xfId="6" applyAlignment="1"/>
    <xf numFmtId="49" fontId="0" fillId="0" borderId="0" xfId="0" applyNumberFormat="1" applyFont="1" applyAlignment="1"/>
    <xf numFmtId="49" fontId="6" fillId="0" borderId="25" xfId="0" applyNumberFormat="1" applyFont="1" applyBorder="1" applyAlignment="1">
      <alignment horizontal="center"/>
    </xf>
    <xf numFmtId="49" fontId="3" fillId="3" borderId="31" xfId="1" applyNumberFormat="1" applyBorder="1" applyAlignment="1">
      <alignment horizontal="center"/>
    </xf>
    <xf numFmtId="49" fontId="3" fillId="3" borderId="32" xfId="1" applyNumberFormat="1" applyBorder="1" applyAlignment="1">
      <alignment horizontal="center"/>
    </xf>
    <xf numFmtId="49" fontId="3" fillId="3" borderId="33" xfId="1" applyNumberFormat="1" applyBorder="1" applyAlignment="1">
      <alignment horizontal="center"/>
    </xf>
    <xf numFmtId="49" fontId="1" fillId="3" borderId="9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4" fillId="0" borderId="1" xfId="0" applyFont="1" applyBorder="1"/>
  </cellXfs>
  <cellStyles count="7">
    <cellStyle name="20% - Accent1" xfId="1" builtinId="30"/>
    <cellStyle name="20% - Accent4" xfId="3" builtinId="42"/>
    <cellStyle name="40% - Accent1" xfId="2" builtinId="31"/>
    <cellStyle name="40% - Accent2" xfId="6" builtinId="35"/>
    <cellStyle name="40% - Accent3" xfId="5" builtinId="39"/>
    <cellStyle name="40% - Accent4" xfId="4" builtinId="4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3"/>
  <sheetViews>
    <sheetView tabSelected="1" workbookViewId="0">
      <selection activeCell="D50" sqref="D50"/>
    </sheetView>
  </sheetViews>
  <sheetFormatPr defaultColWidth="14.42578125" defaultRowHeight="15" customHeight="1"/>
  <cols>
    <col min="1" max="2" width="12.42578125" bestFit="1" customWidth="1"/>
    <col min="3" max="4" width="12.42578125" customWidth="1"/>
    <col min="5" max="9" width="8.7109375" customWidth="1"/>
    <col min="10" max="10" width="8.7109375" style="12" customWidth="1"/>
    <col min="11" max="11" width="12" style="12" bestFit="1" customWidth="1"/>
    <col min="12" max="12" width="14.85546875" style="12" bestFit="1" customWidth="1"/>
    <col min="13" max="13" width="8.7109375" customWidth="1"/>
    <col min="14" max="14" width="11.7109375" bestFit="1" customWidth="1"/>
    <col min="15" max="15" width="14.5703125" style="79" bestFit="1" customWidth="1"/>
    <col min="16" max="16" width="8" bestFit="1" customWidth="1"/>
    <col min="17" max="17" width="13.7109375" bestFit="1" customWidth="1"/>
    <col min="18" max="18" width="16.42578125" bestFit="1" customWidth="1"/>
    <col min="21" max="21" width="14.42578125" style="90"/>
    <col min="24" max="24" width="14.42578125" style="90"/>
    <col min="27" max="27" width="14.42578125" style="90"/>
    <col min="30" max="30" width="14.42578125" style="90"/>
  </cols>
  <sheetData>
    <row r="1" spans="1:30" ht="15.75" thickBot="1">
      <c r="A1" s="43" t="s">
        <v>63</v>
      </c>
      <c r="B1" s="46" t="s">
        <v>64</v>
      </c>
      <c r="C1" s="54" t="s">
        <v>66</v>
      </c>
      <c r="D1" s="54" t="s">
        <v>67</v>
      </c>
      <c r="E1" s="15">
        <v>1</v>
      </c>
      <c r="F1" s="15" t="s">
        <v>8</v>
      </c>
      <c r="G1" s="15">
        <v>2</v>
      </c>
      <c r="H1" s="42" t="s">
        <v>53</v>
      </c>
      <c r="I1" s="15" t="s">
        <v>54</v>
      </c>
      <c r="J1" s="44" t="s">
        <v>57</v>
      </c>
      <c r="K1" s="45" t="str">
        <f>CONCATENATE(J1, "_Odds")</f>
        <v>Niklas_Odds</v>
      </c>
      <c r="L1" s="71" t="str">
        <f>CONCATENATE(J1, "_Resultat")</f>
        <v>Niklas_Resultat</v>
      </c>
      <c r="M1" s="64" t="s">
        <v>86</v>
      </c>
      <c r="N1" s="63" t="str">
        <f>CONCATENATE(M1, "_Odds")</f>
        <v>Alex_Odds</v>
      </c>
      <c r="O1" s="74" t="str">
        <f>CONCATENATE(M1, "_Resultat")</f>
        <v>Alex_Resultat</v>
      </c>
      <c r="P1" s="44" t="s">
        <v>87</v>
      </c>
      <c r="Q1" s="45" t="str">
        <f>CONCATENATE(P1, "_Odds")</f>
        <v>Douglas_Odds</v>
      </c>
      <c r="R1" s="71" t="str">
        <f>CONCATENATE(P1, "_Resultat")</f>
        <v>Douglas_Resultat</v>
      </c>
      <c r="S1" s="64" t="s">
        <v>59</v>
      </c>
      <c r="T1" s="63" t="str">
        <f>CONCATENATE(S1, "_Odds")</f>
        <v>Patrik_Odds</v>
      </c>
      <c r="U1" s="74" t="str">
        <f>CONCATENATE(S1, "_Resultat")</f>
        <v>Patrik_Resultat</v>
      </c>
      <c r="V1" s="44" t="s">
        <v>88</v>
      </c>
      <c r="W1" s="45" t="str">
        <f>CONCATENATE(V1, "_Odds")</f>
        <v>Jenny_Odds</v>
      </c>
      <c r="X1" s="91" t="str">
        <f>CONCATENATE(V1, "_Resultat")</f>
        <v>Jenny_Resultat</v>
      </c>
      <c r="Y1" s="64" t="s">
        <v>89</v>
      </c>
      <c r="Z1" s="63" t="str">
        <f>CONCATENATE(Y1, "_Odds")</f>
        <v>Petra_Odds</v>
      </c>
      <c r="AA1" s="74" t="str">
        <f>CONCATENATE(Y1, "_Resultat")</f>
        <v>Petra_Resultat</v>
      </c>
      <c r="AB1" s="44" t="s">
        <v>95</v>
      </c>
      <c r="AC1" s="45" t="str">
        <f>CONCATENATE(AB1, "_Odds")</f>
        <v>Philip_Odds</v>
      </c>
      <c r="AD1" s="91" t="str">
        <f>CONCATENATE(AB1, "_Resultat")</f>
        <v>Philip_Resultat</v>
      </c>
    </row>
    <row r="2" spans="1:30">
      <c r="A2" s="16" t="s">
        <v>9</v>
      </c>
      <c r="B2" s="47" t="s">
        <v>10</v>
      </c>
      <c r="C2" s="53">
        <v>43265</v>
      </c>
      <c r="D2" s="55">
        <v>0.70833333333333337</v>
      </c>
      <c r="E2" s="50">
        <v>1</v>
      </c>
      <c r="F2" s="27">
        <v>3.2</v>
      </c>
      <c r="G2" s="27">
        <v>7.4</v>
      </c>
      <c r="H2" s="29">
        <f t="shared" ref="H2:H3" si="0">MAX(E2:G2)</f>
        <v>7.4</v>
      </c>
      <c r="I2" s="29">
        <f>MIN(E2:G2)</f>
        <v>1</v>
      </c>
      <c r="J2" s="17">
        <v>1</v>
      </c>
      <c r="K2" s="17">
        <f t="shared" ref="K2:K49" si="1">_xlfn.IFS(J2=1,$E2,J2="x",$F2,J2=2,$G2)</f>
        <v>1</v>
      </c>
      <c r="L2" s="70" t="s">
        <v>68</v>
      </c>
      <c r="M2" s="22">
        <v>1</v>
      </c>
      <c r="N2" s="22">
        <f t="shared" ref="N2:N49" si="2">_xlfn.IFS(M2=1,$E2,M2="x",$F2,M2=2,$G2)</f>
        <v>1</v>
      </c>
      <c r="O2" s="80" t="s">
        <v>74</v>
      </c>
      <c r="P2" s="17">
        <v>1</v>
      </c>
      <c r="Q2" s="17">
        <f t="shared" ref="Q2:Q49" si="3">_xlfn.IFS(P2=1,$E2,P2="x",$F2,P2=2,$G2)</f>
        <v>1</v>
      </c>
      <c r="R2" s="70" t="s">
        <v>72</v>
      </c>
      <c r="S2" s="22">
        <v>1</v>
      </c>
      <c r="T2" s="22">
        <f t="shared" ref="T2:T49" si="4">_xlfn.IFS(S2=1,$E2,S2="x",$F2,S2=2,$G2)</f>
        <v>1</v>
      </c>
      <c r="U2" s="72" t="s">
        <v>83</v>
      </c>
      <c r="V2" s="17">
        <v>1</v>
      </c>
      <c r="W2" s="17">
        <f t="shared" ref="W2:W49" si="5">_xlfn.IFS(V2=1,$E2,V2="x",$F2,V2=2,$G2)</f>
        <v>1</v>
      </c>
      <c r="X2" s="70" t="s">
        <v>90</v>
      </c>
      <c r="Y2" s="22">
        <v>1</v>
      </c>
      <c r="Z2" s="22">
        <f t="shared" ref="Z2:Z49" si="6">_xlfn.IFS(Y2=1,$E2,Y2="x",$F2,Y2=2,$G2)</f>
        <v>1</v>
      </c>
      <c r="AA2" s="72" t="s">
        <v>74</v>
      </c>
      <c r="AB2" s="17">
        <v>1</v>
      </c>
      <c r="AC2" s="17">
        <f t="shared" ref="AC2:AC49" si="7">_xlfn.IFS(AB2=1,$E2,AB2="x",$F2,AB2=2,$G2)</f>
        <v>1</v>
      </c>
      <c r="AD2" s="70" t="s">
        <v>74</v>
      </c>
    </row>
    <row r="3" spans="1:30" ht="15.75">
      <c r="A3" s="57" t="s">
        <v>11</v>
      </c>
      <c r="B3" s="58" t="s">
        <v>12</v>
      </c>
      <c r="C3" s="59">
        <v>43266</v>
      </c>
      <c r="D3" s="60">
        <v>0.58333333333333337</v>
      </c>
      <c r="E3" s="51">
        <v>4.0999999999999996</v>
      </c>
      <c r="F3" s="28">
        <v>2.2999999999999998</v>
      </c>
      <c r="G3" s="28">
        <v>1</v>
      </c>
      <c r="H3" s="30">
        <f t="shared" si="0"/>
        <v>4.0999999999999996</v>
      </c>
      <c r="I3" s="30">
        <f t="shared" ref="I3" si="8">MIN(E3:G3)</f>
        <v>1</v>
      </c>
      <c r="J3" s="18">
        <v>2</v>
      </c>
      <c r="K3" s="17">
        <f t="shared" si="1"/>
        <v>1</v>
      </c>
      <c r="L3" s="65" t="s">
        <v>69</v>
      </c>
      <c r="M3" s="23" t="s">
        <v>8</v>
      </c>
      <c r="N3" s="22">
        <f t="shared" si="2"/>
        <v>2.2999999999999998</v>
      </c>
      <c r="O3" s="72" t="s">
        <v>70</v>
      </c>
      <c r="P3" s="18" t="s">
        <v>58</v>
      </c>
      <c r="Q3" s="17">
        <f t="shared" si="3"/>
        <v>2.2999999999999998</v>
      </c>
      <c r="R3" s="65" t="s">
        <v>93</v>
      </c>
      <c r="S3" s="23" t="s">
        <v>58</v>
      </c>
      <c r="T3" s="22">
        <f t="shared" si="4"/>
        <v>2.2999999999999998</v>
      </c>
      <c r="U3" s="72" t="s">
        <v>70</v>
      </c>
      <c r="V3" s="18">
        <v>2</v>
      </c>
      <c r="W3" s="17">
        <f t="shared" si="5"/>
        <v>1</v>
      </c>
      <c r="X3" s="65" t="s">
        <v>81</v>
      </c>
      <c r="Y3" s="23">
        <v>2</v>
      </c>
      <c r="Z3" s="22">
        <f t="shared" si="6"/>
        <v>1</v>
      </c>
      <c r="AA3" s="72" t="s">
        <v>79</v>
      </c>
      <c r="AB3" s="18">
        <v>2</v>
      </c>
      <c r="AC3" s="17">
        <f t="shared" si="7"/>
        <v>1</v>
      </c>
      <c r="AD3" s="65" t="s">
        <v>77</v>
      </c>
    </row>
    <row r="4" spans="1:30" ht="15.75">
      <c r="A4" s="57" t="s">
        <v>15</v>
      </c>
      <c r="B4" s="58" t="s">
        <v>16</v>
      </c>
      <c r="C4" s="59">
        <v>43266</v>
      </c>
      <c r="D4" s="60">
        <v>0.83333333333333337</v>
      </c>
      <c r="E4" s="51">
        <v>2.5</v>
      </c>
      <c r="F4" s="28">
        <v>1.8</v>
      </c>
      <c r="G4" s="28">
        <v>1</v>
      </c>
      <c r="H4" s="30">
        <f t="shared" ref="H4:H49" si="9">MAX(E4:G4)</f>
        <v>2.5</v>
      </c>
      <c r="I4" s="30">
        <f t="shared" ref="I4:I49" si="10">MIN(E4:G4)</f>
        <v>1</v>
      </c>
      <c r="J4" s="18" t="s">
        <v>58</v>
      </c>
      <c r="K4" s="17">
        <f t="shared" si="1"/>
        <v>1.8</v>
      </c>
      <c r="L4" s="65" t="s">
        <v>70</v>
      </c>
      <c r="M4" s="23">
        <v>1</v>
      </c>
      <c r="N4" s="22">
        <f t="shared" si="2"/>
        <v>2.5</v>
      </c>
      <c r="O4" s="72" t="s">
        <v>74</v>
      </c>
      <c r="P4" s="18" t="s">
        <v>58</v>
      </c>
      <c r="Q4" s="17">
        <f t="shared" si="3"/>
        <v>1.8</v>
      </c>
      <c r="R4" s="65" t="s">
        <v>93</v>
      </c>
      <c r="S4" s="23" t="s">
        <v>58</v>
      </c>
      <c r="T4" s="22">
        <f t="shared" si="4"/>
        <v>1.8</v>
      </c>
      <c r="U4" s="72" t="s">
        <v>93</v>
      </c>
      <c r="V4" s="18">
        <v>2</v>
      </c>
      <c r="W4" s="17">
        <f t="shared" si="5"/>
        <v>1</v>
      </c>
      <c r="X4" s="65" t="s">
        <v>70</v>
      </c>
      <c r="Y4" s="23" t="s">
        <v>8</v>
      </c>
      <c r="Z4" s="22">
        <f t="shared" si="6"/>
        <v>1.8</v>
      </c>
      <c r="AA4" s="72" t="s">
        <v>70</v>
      </c>
      <c r="AB4" s="18">
        <v>1</v>
      </c>
      <c r="AC4" s="17">
        <f t="shared" si="7"/>
        <v>2.5</v>
      </c>
      <c r="AD4" s="65" t="s">
        <v>83</v>
      </c>
    </row>
    <row r="5" spans="1:30" ht="15.75">
      <c r="A5" s="57" t="s">
        <v>13</v>
      </c>
      <c r="B5" s="58" t="s">
        <v>14</v>
      </c>
      <c r="C5" s="59">
        <v>43266</v>
      </c>
      <c r="D5" s="60">
        <v>0.70833333333333337</v>
      </c>
      <c r="E5" s="51">
        <v>1</v>
      </c>
      <c r="F5" s="28">
        <v>1.3</v>
      </c>
      <c r="G5" s="28">
        <v>1.6</v>
      </c>
      <c r="H5" s="30">
        <f t="shared" si="9"/>
        <v>1.6</v>
      </c>
      <c r="I5" s="30">
        <f t="shared" si="10"/>
        <v>1</v>
      </c>
      <c r="J5" s="18">
        <v>1</v>
      </c>
      <c r="K5" s="17">
        <f t="shared" si="1"/>
        <v>1</v>
      </c>
      <c r="L5" s="65" t="s">
        <v>71</v>
      </c>
      <c r="M5" s="23" t="s">
        <v>58</v>
      </c>
      <c r="N5" s="22">
        <f t="shared" si="2"/>
        <v>1.3</v>
      </c>
      <c r="O5" s="75" t="s">
        <v>91</v>
      </c>
      <c r="P5" s="18">
        <v>2</v>
      </c>
      <c r="Q5" s="17">
        <f t="shared" si="3"/>
        <v>1.6</v>
      </c>
      <c r="R5" s="65" t="s">
        <v>69</v>
      </c>
      <c r="S5" s="23">
        <v>2</v>
      </c>
      <c r="T5" s="22">
        <f t="shared" si="4"/>
        <v>1.6</v>
      </c>
      <c r="U5" s="75" t="s">
        <v>70</v>
      </c>
      <c r="V5" s="18" t="s">
        <v>8</v>
      </c>
      <c r="W5" s="17">
        <f t="shared" si="5"/>
        <v>1.3</v>
      </c>
      <c r="X5" s="65" t="s">
        <v>73</v>
      </c>
      <c r="Y5" s="23">
        <v>2</v>
      </c>
      <c r="Z5" s="22">
        <f t="shared" si="6"/>
        <v>1.6</v>
      </c>
      <c r="AA5" s="75" t="s">
        <v>77</v>
      </c>
      <c r="AB5" s="18" t="s">
        <v>58</v>
      </c>
      <c r="AC5" s="17">
        <f t="shared" si="7"/>
        <v>1.3</v>
      </c>
      <c r="AD5" s="65" t="s">
        <v>70</v>
      </c>
    </row>
    <row r="6" spans="1:30">
      <c r="A6" s="11" t="s">
        <v>17</v>
      </c>
      <c r="B6" s="48" t="s">
        <v>18</v>
      </c>
      <c r="C6" s="52">
        <v>43267</v>
      </c>
      <c r="D6" s="56">
        <v>0.5</v>
      </c>
      <c r="E6" s="51">
        <v>1</v>
      </c>
      <c r="F6" s="28">
        <v>5.5</v>
      </c>
      <c r="G6" s="28">
        <v>13.4</v>
      </c>
      <c r="H6" s="30">
        <f t="shared" si="9"/>
        <v>13.4</v>
      </c>
      <c r="I6" s="30">
        <f t="shared" si="10"/>
        <v>1</v>
      </c>
      <c r="J6" s="18">
        <v>1</v>
      </c>
      <c r="K6" s="17">
        <f t="shared" si="1"/>
        <v>1</v>
      </c>
      <c r="L6" s="65" t="s">
        <v>72</v>
      </c>
      <c r="M6" s="23">
        <v>1</v>
      </c>
      <c r="N6" s="22">
        <f t="shared" si="2"/>
        <v>1</v>
      </c>
      <c r="O6" s="73" t="s">
        <v>90</v>
      </c>
      <c r="P6" s="18">
        <v>1</v>
      </c>
      <c r="Q6" s="17">
        <f t="shared" si="3"/>
        <v>1</v>
      </c>
      <c r="R6" s="65" t="s">
        <v>68</v>
      </c>
      <c r="S6" s="23">
        <v>1</v>
      </c>
      <c r="T6" s="22">
        <f t="shared" si="4"/>
        <v>1</v>
      </c>
      <c r="U6" s="72" t="s">
        <v>68</v>
      </c>
      <c r="V6" s="18">
        <v>1</v>
      </c>
      <c r="W6" s="17">
        <f t="shared" si="5"/>
        <v>1</v>
      </c>
      <c r="X6" s="65" t="s">
        <v>68</v>
      </c>
      <c r="Y6" s="23">
        <v>1</v>
      </c>
      <c r="Z6" s="22">
        <f t="shared" si="6"/>
        <v>1</v>
      </c>
      <c r="AA6" s="72" t="s">
        <v>74</v>
      </c>
      <c r="AB6" s="18">
        <v>1</v>
      </c>
      <c r="AC6" s="17">
        <f t="shared" si="7"/>
        <v>1</v>
      </c>
      <c r="AD6" s="65" t="s">
        <v>76</v>
      </c>
    </row>
    <row r="7" spans="1:30">
      <c r="A7" s="11" t="s">
        <v>21</v>
      </c>
      <c r="B7" s="48" t="s">
        <v>22</v>
      </c>
      <c r="C7" s="52">
        <v>43267</v>
      </c>
      <c r="D7" s="56">
        <v>0.75</v>
      </c>
      <c r="E7" s="51">
        <v>1.3</v>
      </c>
      <c r="F7" s="28">
        <v>1.3</v>
      </c>
      <c r="G7" s="28">
        <v>1</v>
      </c>
      <c r="H7" s="30">
        <f t="shared" si="9"/>
        <v>1.3</v>
      </c>
      <c r="I7" s="30">
        <f t="shared" si="10"/>
        <v>1</v>
      </c>
      <c r="J7" s="18">
        <v>2</v>
      </c>
      <c r="K7" s="17">
        <f t="shared" si="1"/>
        <v>1</v>
      </c>
      <c r="L7" s="65" t="s">
        <v>73</v>
      </c>
      <c r="M7" s="23">
        <v>2</v>
      </c>
      <c r="N7" s="22">
        <f t="shared" si="2"/>
        <v>1</v>
      </c>
      <c r="O7" s="72" t="s">
        <v>81</v>
      </c>
      <c r="P7" s="18">
        <v>2</v>
      </c>
      <c r="Q7" s="17">
        <f t="shared" si="3"/>
        <v>1</v>
      </c>
      <c r="R7" s="65" t="s">
        <v>69</v>
      </c>
      <c r="S7" s="23">
        <v>2</v>
      </c>
      <c r="T7" s="22">
        <f t="shared" si="4"/>
        <v>1</v>
      </c>
      <c r="U7" s="72" t="s">
        <v>73</v>
      </c>
      <c r="V7" s="18">
        <v>2</v>
      </c>
      <c r="W7" s="17">
        <f t="shared" si="5"/>
        <v>1</v>
      </c>
      <c r="X7" s="65" t="s">
        <v>77</v>
      </c>
      <c r="Y7" s="23">
        <v>1</v>
      </c>
      <c r="Z7" s="22">
        <f t="shared" si="6"/>
        <v>1.3</v>
      </c>
      <c r="AA7" s="72" t="s">
        <v>83</v>
      </c>
      <c r="AB7" s="18">
        <v>2</v>
      </c>
      <c r="AC7" s="17">
        <f t="shared" si="7"/>
        <v>1</v>
      </c>
      <c r="AD7" s="65" t="s">
        <v>77</v>
      </c>
    </row>
    <row r="8" spans="1:30">
      <c r="A8" s="11" t="s">
        <v>19</v>
      </c>
      <c r="B8" s="48" t="s">
        <v>20</v>
      </c>
      <c r="C8" s="52">
        <v>43267</v>
      </c>
      <c r="D8" s="56">
        <v>0.625</v>
      </c>
      <c r="E8" s="51">
        <v>1</v>
      </c>
      <c r="F8" s="28">
        <v>3.7</v>
      </c>
      <c r="G8" s="28">
        <v>9</v>
      </c>
      <c r="H8" s="30">
        <f t="shared" si="9"/>
        <v>9</v>
      </c>
      <c r="I8" s="30">
        <f t="shared" si="10"/>
        <v>1</v>
      </c>
      <c r="J8" s="18">
        <v>1</v>
      </c>
      <c r="K8" s="17">
        <f t="shared" si="1"/>
        <v>1</v>
      </c>
      <c r="L8" s="65" t="s">
        <v>74</v>
      </c>
      <c r="M8" s="23">
        <v>2</v>
      </c>
      <c r="N8" s="22">
        <f t="shared" si="2"/>
        <v>9</v>
      </c>
      <c r="O8" s="72" t="s">
        <v>77</v>
      </c>
      <c r="P8" s="18">
        <v>1</v>
      </c>
      <c r="Q8" s="17">
        <f t="shared" si="3"/>
        <v>1</v>
      </c>
      <c r="R8" s="65" t="s">
        <v>76</v>
      </c>
      <c r="S8" s="23">
        <v>1</v>
      </c>
      <c r="T8" s="22">
        <f t="shared" si="4"/>
        <v>1</v>
      </c>
      <c r="U8" s="72" t="s">
        <v>74</v>
      </c>
      <c r="V8" s="18">
        <v>2</v>
      </c>
      <c r="W8" s="17">
        <f t="shared" si="5"/>
        <v>9</v>
      </c>
      <c r="X8" s="65" t="s">
        <v>77</v>
      </c>
      <c r="Y8" s="23">
        <v>1</v>
      </c>
      <c r="Z8" s="22">
        <f t="shared" si="6"/>
        <v>1</v>
      </c>
      <c r="AA8" s="72" t="s">
        <v>74</v>
      </c>
      <c r="AB8" s="18" t="s">
        <v>58</v>
      </c>
      <c r="AC8" s="17">
        <f t="shared" si="7"/>
        <v>3.7</v>
      </c>
      <c r="AD8" s="65" t="s">
        <v>70</v>
      </c>
    </row>
    <row r="9" spans="1:30">
      <c r="A9" s="11" t="s">
        <v>23</v>
      </c>
      <c r="B9" s="48" t="s">
        <v>24</v>
      </c>
      <c r="C9" s="52">
        <v>43267</v>
      </c>
      <c r="D9" s="56">
        <v>0.875</v>
      </c>
      <c r="E9" s="51">
        <v>1.5</v>
      </c>
      <c r="F9" s="28">
        <v>1</v>
      </c>
      <c r="G9" s="28">
        <v>1.5</v>
      </c>
      <c r="H9" s="30">
        <f t="shared" si="9"/>
        <v>1.5</v>
      </c>
      <c r="I9" s="30">
        <f t="shared" si="10"/>
        <v>1</v>
      </c>
      <c r="J9" s="18">
        <v>1</v>
      </c>
      <c r="K9" s="17">
        <f t="shared" si="1"/>
        <v>1.5</v>
      </c>
      <c r="L9" s="65" t="s">
        <v>75</v>
      </c>
      <c r="M9" s="23">
        <v>1</v>
      </c>
      <c r="N9" s="22">
        <f t="shared" si="2"/>
        <v>1.5</v>
      </c>
      <c r="O9" s="75" t="s">
        <v>76</v>
      </c>
      <c r="P9" s="18" t="s">
        <v>58</v>
      </c>
      <c r="Q9" s="17">
        <f t="shared" si="3"/>
        <v>1</v>
      </c>
      <c r="R9" s="65" t="s">
        <v>70</v>
      </c>
      <c r="S9" s="23">
        <v>2</v>
      </c>
      <c r="T9" s="22">
        <f t="shared" si="4"/>
        <v>1.5</v>
      </c>
      <c r="U9" s="75" t="s">
        <v>73</v>
      </c>
      <c r="V9" s="18">
        <v>1</v>
      </c>
      <c r="W9" s="17">
        <f t="shared" si="5"/>
        <v>1.5</v>
      </c>
      <c r="X9" s="65" t="s">
        <v>74</v>
      </c>
      <c r="Y9" s="23">
        <v>1</v>
      </c>
      <c r="Z9" s="22">
        <f t="shared" si="6"/>
        <v>1.5</v>
      </c>
      <c r="AA9" s="75" t="s">
        <v>74</v>
      </c>
      <c r="AB9" s="18">
        <v>1</v>
      </c>
      <c r="AC9" s="17">
        <f t="shared" si="7"/>
        <v>1.5</v>
      </c>
      <c r="AD9" s="65" t="s">
        <v>83</v>
      </c>
    </row>
    <row r="10" spans="1:30" ht="15.75">
      <c r="A10" s="57" t="s">
        <v>29</v>
      </c>
      <c r="B10" s="58" t="s">
        <v>30</v>
      </c>
      <c r="C10" s="59">
        <v>43268</v>
      </c>
      <c r="D10" s="60">
        <v>0.83333333333333337</v>
      </c>
      <c r="E10" s="51">
        <v>1</v>
      </c>
      <c r="F10" s="28">
        <v>3.4</v>
      </c>
      <c r="G10" s="28">
        <v>7.1</v>
      </c>
      <c r="H10" s="30">
        <f t="shared" si="9"/>
        <v>7.1</v>
      </c>
      <c r="I10" s="30">
        <f t="shared" si="10"/>
        <v>1</v>
      </c>
      <c r="J10" s="18">
        <v>1</v>
      </c>
      <c r="K10" s="17">
        <f t="shared" si="1"/>
        <v>1</v>
      </c>
      <c r="L10" s="65" t="s">
        <v>76</v>
      </c>
      <c r="M10" s="23">
        <v>1</v>
      </c>
      <c r="N10" s="22">
        <f t="shared" si="2"/>
        <v>1</v>
      </c>
      <c r="O10" s="72" t="s">
        <v>74</v>
      </c>
      <c r="P10" s="18">
        <v>1</v>
      </c>
      <c r="Q10" s="17">
        <f t="shared" si="3"/>
        <v>1</v>
      </c>
      <c r="R10" s="65" t="s">
        <v>74</v>
      </c>
      <c r="S10" s="23">
        <v>1</v>
      </c>
      <c r="T10" s="22">
        <f t="shared" si="4"/>
        <v>1</v>
      </c>
      <c r="U10" s="72" t="s">
        <v>83</v>
      </c>
      <c r="V10" s="18">
        <v>1</v>
      </c>
      <c r="W10" s="17">
        <f t="shared" si="5"/>
        <v>1</v>
      </c>
      <c r="X10" s="65" t="s">
        <v>92</v>
      </c>
      <c r="Y10" s="23">
        <v>1</v>
      </c>
      <c r="Z10" s="22">
        <f t="shared" si="6"/>
        <v>1</v>
      </c>
      <c r="AA10" s="72" t="s">
        <v>74</v>
      </c>
      <c r="AB10" s="18">
        <v>1</v>
      </c>
      <c r="AC10" s="17">
        <f t="shared" si="7"/>
        <v>1</v>
      </c>
      <c r="AD10" s="65" t="s">
        <v>72</v>
      </c>
    </row>
    <row r="11" spans="1:30" ht="15.75">
      <c r="A11" s="57" t="s">
        <v>25</v>
      </c>
      <c r="B11" s="58" t="s">
        <v>26</v>
      </c>
      <c r="C11" s="59">
        <v>43268</v>
      </c>
      <c r="D11" s="60">
        <v>0.58333333333333337</v>
      </c>
      <c r="E11" s="51">
        <v>2.4</v>
      </c>
      <c r="F11" s="28">
        <v>1.7</v>
      </c>
      <c r="G11" s="28">
        <v>1</v>
      </c>
      <c r="H11" s="30">
        <f t="shared" si="9"/>
        <v>2.4</v>
      </c>
      <c r="I11" s="30">
        <f t="shared" si="10"/>
        <v>1</v>
      </c>
      <c r="J11" s="18">
        <v>2</v>
      </c>
      <c r="K11" s="17">
        <f t="shared" si="1"/>
        <v>1</v>
      </c>
      <c r="L11" s="65" t="s">
        <v>77</v>
      </c>
      <c r="M11" s="23" t="s">
        <v>58</v>
      </c>
      <c r="N11" s="22">
        <f t="shared" si="2"/>
        <v>1.7</v>
      </c>
      <c r="O11" s="72" t="s">
        <v>71</v>
      </c>
      <c r="P11" s="18" t="s">
        <v>58</v>
      </c>
      <c r="Q11" s="17">
        <f t="shared" si="3"/>
        <v>1.7</v>
      </c>
      <c r="R11" s="65" t="s">
        <v>71</v>
      </c>
      <c r="S11" s="23">
        <v>1</v>
      </c>
      <c r="T11" s="22">
        <f t="shared" si="4"/>
        <v>2.4</v>
      </c>
      <c r="U11" s="72" t="s">
        <v>72</v>
      </c>
      <c r="V11" s="18" t="s">
        <v>8</v>
      </c>
      <c r="W11" s="17">
        <f t="shared" si="5"/>
        <v>1.7</v>
      </c>
      <c r="X11" s="65" t="s">
        <v>71</v>
      </c>
      <c r="Y11" s="23" t="s">
        <v>8</v>
      </c>
      <c r="Z11" s="22">
        <f t="shared" si="6"/>
        <v>1.7</v>
      </c>
      <c r="AA11" s="72" t="s">
        <v>93</v>
      </c>
      <c r="AB11" s="18">
        <v>2</v>
      </c>
      <c r="AC11" s="17">
        <f t="shared" si="7"/>
        <v>1</v>
      </c>
      <c r="AD11" s="65" t="s">
        <v>77</v>
      </c>
    </row>
    <row r="12" spans="1:30" ht="15.75">
      <c r="A12" s="57" t="s">
        <v>27</v>
      </c>
      <c r="B12" s="58" t="s">
        <v>28</v>
      </c>
      <c r="C12" s="59">
        <v>43268</v>
      </c>
      <c r="D12" s="60">
        <v>0.70833333333333337</v>
      </c>
      <c r="E12" s="51">
        <v>1</v>
      </c>
      <c r="F12" s="28">
        <v>3</v>
      </c>
      <c r="G12" s="28">
        <v>5.2</v>
      </c>
      <c r="H12" s="30">
        <f t="shared" si="9"/>
        <v>5.2</v>
      </c>
      <c r="I12" s="30">
        <f t="shared" si="10"/>
        <v>1</v>
      </c>
      <c r="J12" s="18" t="s">
        <v>58</v>
      </c>
      <c r="K12" s="17">
        <f t="shared" si="1"/>
        <v>3</v>
      </c>
      <c r="L12" s="65" t="s">
        <v>78</v>
      </c>
      <c r="M12" s="23">
        <v>1</v>
      </c>
      <c r="N12" s="22">
        <f t="shared" si="2"/>
        <v>1</v>
      </c>
      <c r="O12" s="72" t="s">
        <v>83</v>
      </c>
      <c r="P12" s="18">
        <v>1</v>
      </c>
      <c r="Q12" s="17">
        <f t="shared" si="3"/>
        <v>1</v>
      </c>
      <c r="R12" s="65" t="s">
        <v>68</v>
      </c>
      <c r="S12" s="23">
        <v>1</v>
      </c>
      <c r="T12" s="22">
        <f t="shared" si="4"/>
        <v>1</v>
      </c>
      <c r="U12" s="72" t="s">
        <v>76</v>
      </c>
      <c r="V12" s="18">
        <v>1</v>
      </c>
      <c r="W12" s="17">
        <f t="shared" si="5"/>
        <v>1</v>
      </c>
      <c r="X12" s="65" t="s">
        <v>76</v>
      </c>
      <c r="Y12" s="23">
        <v>1</v>
      </c>
      <c r="Z12" s="22">
        <f t="shared" si="6"/>
        <v>1</v>
      </c>
      <c r="AA12" s="72" t="s">
        <v>76</v>
      </c>
      <c r="AB12" s="18">
        <v>1</v>
      </c>
      <c r="AC12" s="17">
        <f t="shared" si="7"/>
        <v>1</v>
      </c>
      <c r="AD12" s="65" t="s">
        <v>72</v>
      </c>
    </row>
    <row r="13" spans="1:30">
      <c r="A13" s="9" t="s">
        <v>31</v>
      </c>
      <c r="B13" s="49" t="s">
        <v>32</v>
      </c>
      <c r="C13" s="52">
        <v>43269</v>
      </c>
      <c r="D13" s="56">
        <v>0.58333333333333404</v>
      </c>
      <c r="E13" s="51">
        <v>1</v>
      </c>
      <c r="F13" s="28">
        <v>1.6</v>
      </c>
      <c r="G13" s="28">
        <v>2</v>
      </c>
      <c r="H13" s="30">
        <f t="shared" si="9"/>
        <v>2</v>
      </c>
      <c r="I13" s="30">
        <f t="shared" si="10"/>
        <v>1</v>
      </c>
      <c r="J13" s="18">
        <v>1</v>
      </c>
      <c r="K13" s="17">
        <f t="shared" si="1"/>
        <v>1</v>
      </c>
      <c r="L13" s="65" t="s">
        <v>72</v>
      </c>
      <c r="M13" s="23">
        <v>1</v>
      </c>
      <c r="N13" s="22">
        <f t="shared" si="2"/>
        <v>1</v>
      </c>
      <c r="O13" s="75" t="s">
        <v>83</v>
      </c>
      <c r="P13" s="18" t="s">
        <v>58</v>
      </c>
      <c r="Q13" s="17">
        <f t="shared" si="3"/>
        <v>1.6</v>
      </c>
      <c r="R13" s="65" t="s">
        <v>93</v>
      </c>
      <c r="S13" s="23" t="s">
        <v>58</v>
      </c>
      <c r="T13" s="22">
        <f t="shared" si="4"/>
        <v>1.6</v>
      </c>
      <c r="U13" s="75" t="s">
        <v>93</v>
      </c>
      <c r="V13" s="18" t="s">
        <v>8</v>
      </c>
      <c r="W13" s="17">
        <f t="shared" si="5"/>
        <v>1.6</v>
      </c>
      <c r="X13" s="65" t="s">
        <v>70</v>
      </c>
      <c r="Y13" s="23">
        <v>1</v>
      </c>
      <c r="Z13" s="22">
        <f t="shared" si="6"/>
        <v>1</v>
      </c>
      <c r="AA13" s="75" t="s">
        <v>83</v>
      </c>
      <c r="AB13" s="18">
        <v>1</v>
      </c>
      <c r="AC13" s="17">
        <f t="shared" si="7"/>
        <v>1</v>
      </c>
      <c r="AD13" s="65" t="s">
        <v>83</v>
      </c>
    </row>
    <row r="14" spans="1:30">
      <c r="A14" s="9" t="s">
        <v>33</v>
      </c>
      <c r="B14" s="49" t="s">
        <v>34</v>
      </c>
      <c r="C14" s="52">
        <v>43269</v>
      </c>
      <c r="D14" s="56">
        <v>0.70833333333333337</v>
      </c>
      <c r="E14" s="51">
        <v>1</v>
      </c>
      <c r="F14" s="28">
        <v>6.7</v>
      </c>
      <c r="G14" s="28">
        <v>18.600000000000001</v>
      </c>
      <c r="H14" s="30">
        <f t="shared" si="9"/>
        <v>18.600000000000001</v>
      </c>
      <c r="I14" s="30">
        <f t="shared" si="10"/>
        <v>1</v>
      </c>
      <c r="J14" s="18">
        <v>1</v>
      </c>
      <c r="K14" s="17">
        <f t="shared" si="1"/>
        <v>1</v>
      </c>
      <c r="L14" s="65" t="s">
        <v>68</v>
      </c>
      <c r="M14" s="23">
        <v>2</v>
      </c>
      <c r="N14" s="22">
        <f t="shared" si="2"/>
        <v>18.600000000000001</v>
      </c>
      <c r="O14" s="72" t="s">
        <v>77</v>
      </c>
      <c r="P14" s="18">
        <v>1</v>
      </c>
      <c r="Q14" s="17">
        <f t="shared" si="3"/>
        <v>1</v>
      </c>
      <c r="R14" s="65" t="s">
        <v>74</v>
      </c>
      <c r="S14" s="23">
        <v>1</v>
      </c>
      <c r="T14" s="22">
        <f t="shared" si="4"/>
        <v>1</v>
      </c>
      <c r="U14" s="72" t="s">
        <v>74</v>
      </c>
      <c r="V14" s="18">
        <v>1</v>
      </c>
      <c r="W14" s="17">
        <f t="shared" si="5"/>
        <v>1</v>
      </c>
      <c r="X14" s="65" t="s">
        <v>74</v>
      </c>
      <c r="Y14" s="23">
        <v>1</v>
      </c>
      <c r="Z14" s="22">
        <f t="shared" si="6"/>
        <v>1</v>
      </c>
      <c r="AA14" s="72" t="s">
        <v>74</v>
      </c>
      <c r="AB14" s="18">
        <v>1</v>
      </c>
      <c r="AC14" s="17">
        <f t="shared" si="7"/>
        <v>1</v>
      </c>
      <c r="AD14" s="65" t="s">
        <v>74</v>
      </c>
    </row>
    <row r="15" spans="1:30">
      <c r="A15" s="9" t="s">
        <v>35</v>
      </c>
      <c r="B15" s="49" t="s">
        <v>36</v>
      </c>
      <c r="C15" s="52">
        <v>43269</v>
      </c>
      <c r="D15" s="56">
        <v>0.83333333333333337</v>
      </c>
      <c r="E15" s="51">
        <v>7.1</v>
      </c>
      <c r="F15" s="28">
        <v>3.4</v>
      </c>
      <c r="G15" s="28">
        <v>1</v>
      </c>
      <c r="H15" s="30">
        <f t="shared" si="9"/>
        <v>7.1</v>
      </c>
      <c r="I15" s="30">
        <f t="shared" si="10"/>
        <v>1</v>
      </c>
      <c r="J15" s="18" t="s">
        <v>58</v>
      </c>
      <c r="K15" s="17">
        <f t="shared" si="1"/>
        <v>3.4</v>
      </c>
      <c r="L15" s="65" t="s">
        <v>70</v>
      </c>
      <c r="M15" s="23">
        <v>2</v>
      </c>
      <c r="N15" s="22">
        <f t="shared" si="2"/>
        <v>1</v>
      </c>
      <c r="O15" s="72" t="s">
        <v>82</v>
      </c>
      <c r="P15" s="18">
        <v>2</v>
      </c>
      <c r="Q15" s="17">
        <f t="shared" si="3"/>
        <v>1</v>
      </c>
      <c r="R15" s="65" t="s">
        <v>77</v>
      </c>
      <c r="S15" s="23" t="s">
        <v>58</v>
      </c>
      <c r="T15" s="22">
        <f t="shared" si="4"/>
        <v>3.4</v>
      </c>
      <c r="U15" s="72" t="s">
        <v>73</v>
      </c>
      <c r="V15" s="18">
        <v>2</v>
      </c>
      <c r="W15" s="17">
        <f t="shared" si="5"/>
        <v>1</v>
      </c>
      <c r="X15" s="65" t="s">
        <v>77</v>
      </c>
      <c r="Y15" s="23">
        <v>2</v>
      </c>
      <c r="Z15" s="22">
        <f t="shared" si="6"/>
        <v>1</v>
      </c>
      <c r="AA15" s="72" t="s">
        <v>77</v>
      </c>
      <c r="AB15" s="18">
        <v>2</v>
      </c>
      <c r="AC15" s="17">
        <f t="shared" si="7"/>
        <v>1</v>
      </c>
      <c r="AD15" s="65" t="s">
        <v>77</v>
      </c>
    </row>
    <row r="16" spans="1:30" ht="15.75">
      <c r="A16" s="57" t="s">
        <v>39</v>
      </c>
      <c r="B16" s="58" t="s">
        <v>40</v>
      </c>
      <c r="C16" s="59">
        <v>43270</v>
      </c>
      <c r="D16" s="60">
        <v>0.70833333333333337</v>
      </c>
      <c r="E16" s="51">
        <v>1</v>
      </c>
      <c r="F16" s="28">
        <v>1.4</v>
      </c>
      <c r="G16" s="28">
        <v>1.4</v>
      </c>
      <c r="H16" s="30">
        <f t="shared" si="9"/>
        <v>1.4</v>
      </c>
      <c r="I16" s="30">
        <f t="shared" si="10"/>
        <v>1</v>
      </c>
      <c r="J16" s="18">
        <v>1</v>
      </c>
      <c r="K16" s="17">
        <f t="shared" si="1"/>
        <v>1</v>
      </c>
      <c r="L16" s="65" t="s">
        <v>74</v>
      </c>
      <c r="M16" s="23">
        <v>1</v>
      </c>
      <c r="N16" s="22">
        <f t="shared" si="2"/>
        <v>1</v>
      </c>
      <c r="O16" s="72" t="s">
        <v>68</v>
      </c>
      <c r="P16" s="18">
        <v>1</v>
      </c>
      <c r="Q16" s="17">
        <f t="shared" si="3"/>
        <v>1</v>
      </c>
      <c r="R16" s="65" t="s">
        <v>72</v>
      </c>
      <c r="S16" s="23">
        <v>1</v>
      </c>
      <c r="T16" s="22">
        <f t="shared" si="4"/>
        <v>1</v>
      </c>
      <c r="U16" s="72" t="s">
        <v>83</v>
      </c>
      <c r="V16" s="18">
        <v>1</v>
      </c>
      <c r="W16" s="17">
        <f t="shared" si="5"/>
        <v>1</v>
      </c>
      <c r="X16" s="65" t="s">
        <v>83</v>
      </c>
      <c r="Y16" s="23" t="s">
        <v>8</v>
      </c>
      <c r="Z16" s="22">
        <f t="shared" si="6"/>
        <v>1.4</v>
      </c>
      <c r="AA16" s="72" t="s">
        <v>70</v>
      </c>
      <c r="AB16" s="18">
        <v>1</v>
      </c>
      <c r="AC16" s="17">
        <f t="shared" si="7"/>
        <v>1</v>
      </c>
      <c r="AD16" s="65" t="s">
        <v>77</v>
      </c>
    </row>
    <row r="17" spans="1:30" ht="15.75">
      <c r="A17" s="57" t="s">
        <v>37</v>
      </c>
      <c r="B17" s="58" t="s">
        <v>38</v>
      </c>
      <c r="C17" s="59">
        <v>43270</v>
      </c>
      <c r="D17" s="60">
        <v>0.58333333333333337</v>
      </c>
      <c r="E17" s="51">
        <v>1</v>
      </c>
      <c r="F17" s="28">
        <v>2.2000000000000002</v>
      </c>
      <c r="G17" s="28">
        <v>3.4</v>
      </c>
      <c r="H17" s="30">
        <f t="shared" si="9"/>
        <v>3.4</v>
      </c>
      <c r="I17" s="30">
        <f t="shared" si="10"/>
        <v>1</v>
      </c>
      <c r="J17" s="18" t="s">
        <v>58</v>
      </c>
      <c r="K17" s="17">
        <f t="shared" si="1"/>
        <v>2.2000000000000002</v>
      </c>
      <c r="L17" s="65" t="s">
        <v>70</v>
      </c>
      <c r="M17" s="23" t="s">
        <v>58</v>
      </c>
      <c r="N17" s="22">
        <f t="shared" si="2"/>
        <v>2.2000000000000002</v>
      </c>
      <c r="O17" s="75" t="s">
        <v>70</v>
      </c>
      <c r="P17" s="18" t="s">
        <v>58</v>
      </c>
      <c r="Q17" s="17">
        <f t="shared" si="3"/>
        <v>2.2000000000000002</v>
      </c>
      <c r="R17" s="65" t="s">
        <v>70</v>
      </c>
      <c r="S17" s="23" t="s">
        <v>58</v>
      </c>
      <c r="T17" s="22">
        <f t="shared" si="4"/>
        <v>2.2000000000000002</v>
      </c>
      <c r="U17" s="75" t="s">
        <v>70</v>
      </c>
      <c r="V17" s="18" t="s">
        <v>8</v>
      </c>
      <c r="W17" s="17">
        <f t="shared" si="5"/>
        <v>2.2000000000000002</v>
      </c>
      <c r="X17" s="65" t="s">
        <v>71</v>
      </c>
      <c r="Y17" s="23">
        <v>1</v>
      </c>
      <c r="Z17" s="22">
        <f t="shared" si="6"/>
        <v>1</v>
      </c>
      <c r="AA17" s="75" t="s">
        <v>83</v>
      </c>
      <c r="AB17" s="18" t="s">
        <v>58</v>
      </c>
      <c r="AC17" s="17">
        <f t="shared" si="7"/>
        <v>2.2000000000000002</v>
      </c>
      <c r="AD17" s="65" t="s">
        <v>93</v>
      </c>
    </row>
    <row r="18" spans="1:30" s="89" customFormat="1" ht="15.75" customHeight="1">
      <c r="A18" s="81" t="s">
        <v>9</v>
      </c>
      <c r="B18" s="82" t="s">
        <v>11</v>
      </c>
      <c r="C18" s="83">
        <v>43270</v>
      </c>
      <c r="D18" s="84">
        <v>0.83333333333333337</v>
      </c>
      <c r="E18" s="85">
        <v>1</v>
      </c>
      <c r="F18" s="86">
        <v>1.6</v>
      </c>
      <c r="G18" s="86">
        <v>1.9</v>
      </c>
      <c r="H18" s="86">
        <f t="shared" si="9"/>
        <v>1.9</v>
      </c>
      <c r="I18" s="86">
        <f t="shared" si="10"/>
        <v>1</v>
      </c>
      <c r="J18" s="86">
        <v>1</v>
      </c>
      <c r="K18" s="87">
        <f t="shared" si="1"/>
        <v>1</v>
      </c>
      <c r="L18" s="88" t="s">
        <v>74</v>
      </c>
      <c r="M18" s="86">
        <v>2</v>
      </c>
      <c r="N18" s="87">
        <f t="shared" si="2"/>
        <v>1.9</v>
      </c>
      <c r="O18" s="88" t="s">
        <v>73</v>
      </c>
      <c r="P18" s="86">
        <v>2</v>
      </c>
      <c r="Q18" s="87">
        <f t="shared" si="3"/>
        <v>1.9</v>
      </c>
      <c r="R18" s="88" t="s">
        <v>69</v>
      </c>
      <c r="S18" s="86" t="s">
        <v>58</v>
      </c>
      <c r="T18" s="87">
        <f t="shared" si="4"/>
        <v>1.6</v>
      </c>
      <c r="U18" s="88" t="s">
        <v>93</v>
      </c>
      <c r="V18" s="86">
        <v>1</v>
      </c>
      <c r="W18" s="87">
        <f t="shared" si="5"/>
        <v>1</v>
      </c>
      <c r="X18" s="88" t="s">
        <v>74</v>
      </c>
      <c r="Y18" s="86">
        <v>2</v>
      </c>
      <c r="Z18" s="87">
        <f t="shared" si="6"/>
        <v>1.9</v>
      </c>
      <c r="AA18" s="88" t="s">
        <v>77</v>
      </c>
      <c r="AB18" s="86" t="s">
        <v>58</v>
      </c>
      <c r="AC18" s="87">
        <f t="shared" si="7"/>
        <v>1.6</v>
      </c>
      <c r="AD18" s="88" t="s">
        <v>70</v>
      </c>
    </row>
    <row r="19" spans="1:30" ht="15.75" customHeight="1">
      <c r="A19" s="11" t="s">
        <v>12</v>
      </c>
      <c r="B19" s="48" t="s">
        <v>10</v>
      </c>
      <c r="C19" s="52">
        <v>43271</v>
      </c>
      <c r="D19" s="56">
        <v>0.70833333333333337</v>
      </c>
      <c r="E19" s="51">
        <v>1</v>
      </c>
      <c r="F19" s="28">
        <v>5.3</v>
      </c>
      <c r="G19" s="28">
        <v>15.4</v>
      </c>
      <c r="H19" s="30">
        <f t="shared" si="9"/>
        <v>15.4</v>
      </c>
      <c r="I19" s="30">
        <f t="shared" si="10"/>
        <v>1</v>
      </c>
      <c r="J19" s="18">
        <v>1</v>
      </c>
      <c r="K19" s="17">
        <f t="shared" si="1"/>
        <v>1</v>
      </c>
      <c r="L19" s="65" t="s">
        <v>68</v>
      </c>
      <c r="M19" s="23">
        <v>1</v>
      </c>
      <c r="N19" s="22">
        <f t="shared" si="2"/>
        <v>1</v>
      </c>
      <c r="O19" s="72" t="s">
        <v>92</v>
      </c>
      <c r="P19" s="18" t="s">
        <v>58</v>
      </c>
      <c r="Q19" s="17">
        <f t="shared" si="3"/>
        <v>5.3</v>
      </c>
      <c r="R19" s="65" t="s">
        <v>93</v>
      </c>
      <c r="S19" s="23" t="s">
        <v>58</v>
      </c>
      <c r="T19" s="22">
        <f t="shared" si="4"/>
        <v>5.3</v>
      </c>
      <c r="U19" s="72" t="s">
        <v>70</v>
      </c>
      <c r="V19" s="18">
        <v>1</v>
      </c>
      <c r="W19" s="17">
        <f t="shared" si="5"/>
        <v>1</v>
      </c>
      <c r="X19" s="65" t="s">
        <v>68</v>
      </c>
      <c r="Y19" s="23">
        <v>1</v>
      </c>
      <c r="Z19" s="22">
        <f t="shared" si="6"/>
        <v>1</v>
      </c>
      <c r="AA19" s="72" t="s">
        <v>74</v>
      </c>
      <c r="AB19" s="18">
        <v>1</v>
      </c>
      <c r="AC19" s="17">
        <f t="shared" si="7"/>
        <v>1</v>
      </c>
      <c r="AD19" s="65" t="s">
        <v>74</v>
      </c>
    </row>
    <row r="20" spans="1:30" ht="15.75" customHeight="1">
      <c r="A20" s="11" t="s">
        <v>15</v>
      </c>
      <c r="B20" s="48" t="s">
        <v>13</v>
      </c>
      <c r="C20" s="52">
        <v>43271</v>
      </c>
      <c r="D20" s="56">
        <v>0.58333333333333337</v>
      </c>
      <c r="E20" s="51">
        <v>1</v>
      </c>
      <c r="F20" s="28">
        <v>2.2999999999999998</v>
      </c>
      <c r="G20" s="28">
        <v>4</v>
      </c>
      <c r="H20" s="30">
        <f t="shared" si="9"/>
        <v>4</v>
      </c>
      <c r="I20" s="30">
        <f t="shared" si="10"/>
        <v>1</v>
      </c>
      <c r="J20" s="18">
        <v>1</v>
      </c>
      <c r="K20" s="17">
        <f t="shared" si="1"/>
        <v>1</v>
      </c>
      <c r="L20" s="65" t="s">
        <v>74</v>
      </c>
      <c r="M20" s="23">
        <v>1</v>
      </c>
      <c r="N20" s="22">
        <f t="shared" si="2"/>
        <v>1</v>
      </c>
      <c r="O20" s="72" t="s">
        <v>76</v>
      </c>
      <c r="P20" s="18">
        <v>1</v>
      </c>
      <c r="Q20" s="17">
        <f t="shared" si="3"/>
        <v>1</v>
      </c>
      <c r="R20" s="65" t="s">
        <v>74</v>
      </c>
      <c r="S20" s="23">
        <v>1</v>
      </c>
      <c r="T20" s="22">
        <f t="shared" si="4"/>
        <v>1</v>
      </c>
      <c r="U20" s="72" t="s">
        <v>72</v>
      </c>
      <c r="V20" s="18">
        <v>1</v>
      </c>
      <c r="W20" s="17">
        <f t="shared" si="5"/>
        <v>1</v>
      </c>
      <c r="X20" s="65" t="s">
        <v>72</v>
      </c>
      <c r="Y20" s="23">
        <v>1</v>
      </c>
      <c r="Z20" s="22">
        <f t="shared" si="6"/>
        <v>1</v>
      </c>
      <c r="AA20" s="72" t="s">
        <v>74</v>
      </c>
      <c r="AB20" s="18">
        <v>1</v>
      </c>
      <c r="AC20" s="17">
        <f t="shared" si="7"/>
        <v>1</v>
      </c>
      <c r="AD20" s="65" t="s">
        <v>74</v>
      </c>
    </row>
    <row r="21" spans="1:30" ht="15.75" customHeight="1">
      <c r="A21" s="11" t="s">
        <v>41</v>
      </c>
      <c r="B21" s="48" t="s">
        <v>16</v>
      </c>
      <c r="C21" s="52">
        <v>43271</v>
      </c>
      <c r="D21" s="56">
        <v>0.83333333333333337</v>
      </c>
      <c r="E21" s="51">
        <v>17.2</v>
      </c>
      <c r="F21" s="28">
        <v>5.5</v>
      </c>
      <c r="G21" s="28">
        <v>1</v>
      </c>
      <c r="H21" s="30">
        <f t="shared" si="9"/>
        <v>17.2</v>
      </c>
      <c r="I21" s="30">
        <f t="shared" si="10"/>
        <v>1</v>
      </c>
      <c r="J21" s="18">
        <v>2</v>
      </c>
      <c r="K21" s="17">
        <f t="shared" si="1"/>
        <v>1</v>
      </c>
      <c r="L21" s="65" t="s">
        <v>79</v>
      </c>
      <c r="M21" s="23">
        <v>2</v>
      </c>
      <c r="N21" s="22">
        <f t="shared" si="2"/>
        <v>1</v>
      </c>
      <c r="O21" s="75" t="s">
        <v>85</v>
      </c>
      <c r="P21" s="18">
        <v>2</v>
      </c>
      <c r="Q21" s="17">
        <f t="shared" si="3"/>
        <v>1</v>
      </c>
      <c r="R21" s="65" t="s">
        <v>81</v>
      </c>
      <c r="S21" s="23">
        <v>2</v>
      </c>
      <c r="T21" s="22">
        <f t="shared" si="4"/>
        <v>1</v>
      </c>
      <c r="U21" s="75" t="s">
        <v>79</v>
      </c>
      <c r="V21" s="18">
        <v>2</v>
      </c>
      <c r="W21" s="17">
        <f t="shared" si="5"/>
        <v>1</v>
      </c>
      <c r="X21" s="65" t="s">
        <v>94</v>
      </c>
      <c r="Y21" s="23">
        <v>2</v>
      </c>
      <c r="Z21" s="22">
        <f t="shared" si="6"/>
        <v>1</v>
      </c>
      <c r="AA21" s="75" t="s">
        <v>79</v>
      </c>
      <c r="AB21" s="18">
        <v>2</v>
      </c>
      <c r="AC21" s="17">
        <f t="shared" si="7"/>
        <v>1</v>
      </c>
      <c r="AD21" s="65" t="s">
        <v>69</v>
      </c>
    </row>
    <row r="22" spans="1:30" ht="15.75" customHeight="1">
      <c r="A22" s="57" t="s">
        <v>17</v>
      </c>
      <c r="B22" s="58" t="s">
        <v>21</v>
      </c>
      <c r="C22" s="59">
        <v>43272</v>
      </c>
      <c r="D22" s="60">
        <v>0.70833333333333337</v>
      </c>
      <c r="E22" s="51">
        <v>1</v>
      </c>
      <c r="F22" s="28">
        <v>3.4</v>
      </c>
      <c r="G22" s="28">
        <v>5.7</v>
      </c>
      <c r="H22" s="30">
        <f t="shared" si="9"/>
        <v>5.7</v>
      </c>
      <c r="I22" s="30">
        <f t="shared" si="10"/>
        <v>1</v>
      </c>
      <c r="J22" s="18">
        <v>1</v>
      </c>
      <c r="K22" s="17">
        <f t="shared" si="1"/>
        <v>1</v>
      </c>
      <c r="L22" s="65" t="s">
        <v>72</v>
      </c>
      <c r="M22" s="23">
        <v>2</v>
      </c>
      <c r="N22" s="22">
        <f t="shared" si="2"/>
        <v>5.7</v>
      </c>
      <c r="O22" s="72" t="s">
        <v>80</v>
      </c>
      <c r="P22" s="18">
        <v>1</v>
      </c>
      <c r="Q22" s="17">
        <f t="shared" si="3"/>
        <v>1</v>
      </c>
      <c r="R22" s="65" t="s">
        <v>74</v>
      </c>
      <c r="S22" s="23">
        <v>1</v>
      </c>
      <c r="T22" s="22">
        <f t="shared" si="4"/>
        <v>1</v>
      </c>
      <c r="U22" s="72" t="s">
        <v>74</v>
      </c>
      <c r="V22" s="18" t="s">
        <v>8</v>
      </c>
      <c r="W22" s="17">
        <f t="shared" si="5"/>
        <v>3.4</v>
      </c>
      <c r="X22" s="65" t="s">
        <v>93</v>
      </c>
      <c r="Y22" s="23">
        <v>1</v>
      </c>
      <c r="Z22" s="22">
        <f t="shared" si="6"/>
        <v>1</v>
      </c>
      <c r="AA22" s="72" t="s">
        <v>72</v>
      </c>
      <c r="AB22" s="18">
        <v>1</v>
      </c>
      <c r="AC22" s="17">
        <f t="shared" si="7"/>
        <v>1</v>
      </c>
      <c r="AD22" s="65" t="s">
        <v>68</v>
      </c>
    </row>
    <row r="23" spans="1:30" ht="15.75" customHeight="1">
      <c r="A23" s="57" t="s">
        <v>22</v>
      </c>
      <c r="B23" s="58" t="s">
        <v>18</v>
      </c>
      <c r="C23" s="59">
        <v>43272</v>
      </c>
      <c r="D23" s="60">
        <v>0.58333333333333337</v>
      </c>
      <c r="E23" s="51">
        <v>1</v>
      </c>
      <c r="F23" s="28">
        <v>2.2000000000000002</v>
      </c>
      <c r="G23" s="28">
        <v>3.2</v>
      </c>
      <c r="H23" s="30">
        <f t="shared" si="9"/>
        <v>3.2</v>
      </c>
      <c r="I23" s="30">
        <f t="shared" si="10"/>
        <v>1</v>
      </c>
      <c r="J23" s="18">
        <v>1</v>
      </c>
      <c r="K23" s="17">
        <f t="shared" si="1"/>
        <v>1</v>
      </c>
      <c r="L23" s="65" t="s">
        <v>72</v>
      </c>
      <c r="M23" s="23">
        <v>1</v>
      </c>
      <c r="N23" s="22">
        <f t="shared" si="2"/>
        <v>1</v>
      </c>
      <c r="O23" s="72" t="s">
        <v>72</v>
      </c>
      <c r="P23" s="18">
        <v>1</v>
      </c>
      <c r="Q23" s="17">
        <f t="shared" si="3"/>
        <v>1</v>
      </c>
      <c r="R23" s="65" t="s">
        <v>74</v>
      </c>
      <c r="S23" s="23" t="s">
        <v>58</v>
      </c>
      <c r="T23" s="22">
        <f t="shared" si="4"/>
        <v>2.2000000000000002</v>
      </c>
      <c r="U23" s="72" t="s">
        <v>93</v>
      </c>
      <c r="V23" s="18">
        <v>1</v>
      </c>
      <c r="W23" s="17">
        <f t="shared" si="5"/>
        <v>1</v>
      </c>
      <c r="X23" s="65" t="s">
        <v>83</v>
      </c>
      <c r="Y23" s="23">
        <v>1</v>
      </c>
      <c r="Z23" s="22">
        <f t="shared" si="6"/>
        <v>1</v>
      </c>
      <c r="AA23" s="72" t="s">
        <v>83</v>
      </c>
      <c r="AB23" s="18" t="s">
        <v>58</v>
      </c>
      <c r="AC23" s="17">
        <f t="shared" si="7"/>
        <v>2.2000000000000002</v>
      </c>
      <c r="AD23" s="65" t="s">
        <v>70</v>
      </c>
    </row>
    <row r="24" spans="1:30" ht="15.75" customHeight="1">
      <c r="A24" s="57" t="s">
        <v>19</v>
      </c>
      <c r="B24" s="58" t="s">
        <v>23</v>
      </c>
      <c r="C24" s="59">
        <v>43272</v>
      </c>
      <c r="D24" s="60">
        <v>0.83333333333333337</v>
      </c>
      <c r="E24" s="51">
        <v>1.2</v>
      </c>
      <c r="F24" s="28">
        <v>1</v>
      </c>
      <c r="G24" s="28">
        <v>1.3</v>
      </c>
      <c r="H24" s="30">
        <f t="shared" si="9"/>
        <v>1.3</v>
      </c>
      <c r="I24" s="30">
        <f t="shared" si="10"/>
        <v>1</v>
      </c>
      <c r="J24" s="18" t="s">
        <v>58</v>
      </c>
      <c r="K24" s="17">
        <f t="shared" si="1"/>
        <v>1</v>
      </c>
      <c r="L24" s="65" t="s">
        <v>71</v>
      </c>
      <c r="M24" s="23" t="s">
        <v>58</v>
      </c>
      <c r="N24" s="22">
        <f t="shared" si="2"/>
        <v>1</v>
      </c>
      <c r="O24" s="72" t="s">
        <v>71</v>
      </c>
      <c r="P24" s="18">
        <v>1</v>
      </c>
      <c r="Q24" s="17">
        <f t="shared" si="3"/>
        <v>1.2</v>
      </c>
      <c r="R24" s="65" t="s">
        <v>72</v>
      </c>
      <c r="S24" s="23">
        <v>2</v>
      </c>
      <c r="T24" s="22">
        <f t="shared" si="4"/>
        <v>1.3</v>
      </c>
      <c r="U24" s="72" t="s">
        <v>72</v>
      </c>
      <c r="V24" s="18">
        <v>1</v>
      </c>
      <c r="W24" s="17">
        <f t="shared" si="5"/>
        <v>1.2</v>
      </c>
      <c r="X24" s="65" t="s">
        <v>78</v>
      </c>
      <c r="Y24" s="23">
        <v>1</v>
      </c>
      <c r="Z24" s="22">
        <f t="shared" si="6"/>
        <v>1.2</v>
      </c>
      <c r="AA24" s="72" t="s">
        <v>72</v>
      </c>
      <c r="AB24" s="18">
        <v>1</v>
      </c>
      <c r="AC24" s="17">
        <f t="shared" si="7"/>
        <v>1.2</v>
      </c>
      <c r="AD24" s="65" t="s">
        <v>72</v>
      </c>
    </row>
    <row r="25" spans="1:30" ht="15.75" customHeight="1">
      <c r="A25" s="11" t="s">
        <v>24</v>
      </c>
      <c r="B25" s="48" t="s">
        <v>20</v>
      </c>
      <c r="C25" s="52">
        <v>43273</v>
      </c>
      <c r="D25" s="56">
        <v>0.70833333333333337</v>
      </c>
      <c r="E25" s="51">
        <v>1</v>
      </c>
      <c r="F25" s="28">
        <v>1.2</v>
      </c>
      <c r="G25" s="28">
        <v>1.1000000000000001</v>
      </c>
      <c r="H25" s="30">
        <f t="shared" si="9"/>
        <v>1.2</v>
      </c>
      <c r="I25" s="30">
        <f t="shared" si="10"/>
        <v>1</v>
      </c>
      <c r="J25" s="18">
        <v>2</v>
      </c>
      <c r="K25" s="17">
        <f t="shared" si="1"/>
        <v>1.1000000000000001</v>
      </c>
      <c r="L25" s="65" t="s">
        <v>80</v>
      </c>
      <c r="M25" s="23" t="s">
        <v>58</v>
      </c>
      <c r="N25" s="22">
        <f t="shared" si="2"/>
        <v>1.2</v>
      </c>
      <c r="O25" s="75" t="s">
        <v>93</v>
      </c>
      <c r="P25" s="18" t="s">
        <v>58</v>
      </c>
      <c r="Q25" s="17">
        <f t="shared" si="3"/>
        <v>1.2</v>
      </c>
      <c r="R25" s="65" t="s">
        <v>70</v>
      </c>
      <c r="S25" s="23">
        <v>1</v>
      </c>
      <c r="T25" s="22">
        <f t="shared" si="4"/>
        <v>1</v>
      </c>
      <c r="U25" s="75" t="s">
        <v>70</v>
      </c>
      <c r="V25" s="18">
        <v>2</v>
      </c>
      <c r="W25" s="17">
        <f t="shared" si="5"/>
        <v>1.1000000000000001</v>
      </c>
      <c r="X25" s="65" t="s">
        <v>69</v>
      </c>
      <c r="Y25" s="23">
        <v>2</v>
      </c>
      <c r="Z25" s="22">
        <f t="shared" si="6"/>
        <v>1.1000000000000001</v>
      </c>
      <c r="AA25" s="75" t="s">
        <v>77</v>
      </c>
      <c r="AB25" s="18">
        <v>2</v>
      </c>
      <c r="AC25" s="17">
        <f t="shared" si="7"/>
        <v>1.1000000000000001</v>
      </c>
      <c r="AD25" s="65" t="s">
        <v>77</v>
      </c>
    </row>
    <row r="26" spans="1:30" ht="15.75" customHeight="1">
      <c r="A26" s="11" t="s">
        <v>29</v>
      </c>
      <c r="B26" s="48" t="s">
        <v>25</v>
      </c>
      <c r="C26" s="52">
        <v>43273</v>
      </c>
      <c r="D26" s="56">
        <v>0.58333333333333337</v>
      </c>
      <c r="E26" s="51">
        <v>1</v>
      </c>
      <c r="F26" s="28">
        <v>5.3</v>
      </c>
      <c r="G26" s="28">
        <v>12.9</v>
      </c>
      <c r="H26" s="30">
        <f t="shared" si="9"/>
        <v>12.9</v>
      </c>
      <c r="I26" s="30">
        <f t="shared" si="10"/>
        <v>1</v>
      </c>
      <c r="J26" s="18">
        <v>1</v>
      </c>
      <c r="K26" s="17">
        <f t="shared" si="1"/>
        <v>1</v>
      </c>
      <c r="L26" s="65" t="s">
        <v>76</v>
      </c>
      <c r="M26" s="23" t="s">
        <v>58</v>
      </c>
      <c r="N26" s="22">
        <f t="shared" si="2"/>
        <v>5.3</v>
      </c>
      <c r="O26" s="72" t="s">
        <v>93</v>
      </c>
      <c r="P26" s="18">
        <v>1</v>
      </c>
      <c r="Q26" s="17">
        <f t="shared" si="3"/>
        <v>1</v>
      </c>
      <c r="R26" s="65" t="s">
        <v>92</v>
      </c>
      <c r="S26" s="23">
        <v>1</v>
      </c>
      <c r="T26" s="22">
        <f t="shared" si="4"/>
        <v>1</v>
      </c>
      <c r="U26" s="72" t="s">
        <v>76</v>
      </c>
      <c r="V26" s="18">
        <v>1</v>
      </c>
      <c r="W26" s="17">
        <f t="shared" si="5"/>
        <v>1</v>
      </c>
      <c r="X26" s="65" t="s">
        <v>68</v>
      </c>
      <c r="Y26" s="23">
        <v>1</v>
      </c>
      <c r="Z26" s="22">
        <f t="shared" si="6"/>
        <v>1</v>
      </c>
      <c r="AA26" s="72" t="s">
        <v>74</v>
      </c>
      <c r="AB26" s="18">
        <v>1</v>
      </c>
      <c r="AC26" s="17">
        <f t="shared" si="7"/>
        <v>1</v>
      </c>
      <c r="AD26" s="65" t="s">
        <v>68</v>
      </c>
    </row>
    <row r="27" spans="1:30" ht="15.75" customHeight="1">
      <c r="A27" s="11" t="s">
        <v>26</v>
      </c>
      <c r="B27" s="48" t="s">
        <v>30</v>
      </c>
      <c r="C27" s="52">
        <v>43273</v>
      </c>
      <c r="D27" s="56">
        <v>0.83333333333333337</v>
      </c>
      <c r="E27" s="51">
        <v>1.1000000000000001</v>
      </c>
      <c r="F27" s="28">
        <v>1.2</v>
      </c>
      <c r="G27" s="28">
        <v>1</v>
      </c>
      <c r="H27" s="30">
        <f t="shared" si="9"/>
        <v>1.2</v>
      </c>
      <c r="I27" s="30">
        <f t="shared" si="10"/>
        <v>1</v>
      </c>
      <c r="J27" s="18">
        <v>1</v>
      </c>
      <c r="K27" s="17">
        <f t="shared" si="1"/>
        <v>1.1000000000000001</v>
      </c>
      <c r="L27" s="65" t="s">
        <v>72</v>
      </c>
      <c r="M27" s="23">
        <v>1</v>
      </c>
      <c r="N27" s="22">
        <f t="shared" si="2"/>
        <v>1.1000000000000001</v>
      </c>
      <c r="O27" s="72" t="s">
        <v>81</v>
      </c>
      <c r="P27" s="18" t="s">
        <v>58</v>
      </c>
      <c r="Q27" s="17">
        <f t="shared" si="3"/>
        <v>1.2</v>
      </c>
      <c r="R27" s="65" t="s">
        <v>70</v>
      </c>
      <c r="S27" s="23">
        <v>2</v>
      </c>
      <c r="T27" s="22">
        <f t="shared" si="4"/>
        <v>1</v>
      </c>
      <c r="U27" s="72" t="s">
        <v>77</v>
      </c>
      <c r="V27" s="18">
        <v>1</v>
      </c>
      <c r="W27" s="17">
        <f t="shared" si="5"/>
        <v>1.1000000000000001</v>
      </c>
      <c r="X27" s="65" t="s">
        <v>72</v>
      </c>
      <c r="Y27" s="23" t="s">
        <v>8</v>
      </c>
      <c r="Z27" s="22">
        <f t="shared" si="6"/>
        <v>1.2</v>
      </c>
      <c r="AA27" s="72" t="s">
        <v>70</v>
      </c>
      <c r="AB27" s="18">
        <v>2</v>
      </c>
      <c r="AC27" s="17">
        <f t="shared" si="7"/>
        <v>1</v>
      </c>
      <c r="AD27" s="65" t="s">
        <v>73</v>
      </c>
    </row>
    <row r="28" spans="1:30" ht="15.75" customHeight="1">
      <c r="A28" s="57" t="s">
        <v>27</v>
      </c>
      <c r="B28" s="58" t="s">
        <v>31</v>
      </c>
      <c r="C28" s="59">
        <v>43274</v>
      </c>
      <c r="D28" s="60">
        <v>0.83333333333333337</v>
      </c>
      <c r="E28" s="51">
        <v>1</v>
      </c>
      <c r="F28" s="28">
        <v>3.4</v>
      </c>
      <c r="G28" s="28">
        <v>5.7</v>
      </c>
      <c r="H28" s="30">
        <f t="shared" si="9"/>
        <v>5.7</v>
      </c>
      <c r="I28" s="30">
        <f t="shared" si="10"/>
        <v>1</v>
      </c>
      <c r="J28" s="18" t="s">
        <v>58</v>
      </c>
      <c r="K28" s="17">
        <f t="shared" si="1"/>
        <v>3.4</v>
      </c>
      <c r="L28" s="65" t="s">
        <v>71</v>
      </c>
      <c r="M28" s="23" t="s">
        <v>58</v>
      </c>
      <c r="N28" s="22">
        <f t="shared" si="2"/>
        <v>3.4</v>
      </c>
      <c r="O28" s="72" t="s">
        <v>71</v>
      </c>
      <c r="P28" s="18">
        <v>1</v>
      </c>
      <c r="Q28" s="17">
        <f t="shared" si="3"/>
        <v>1</v>
      </c>
      <c r="R28" s="65" t="s">
        <v>76</v>
      </c>
      <c r="S28" s="23">
        <v>1</v>
      </c>
      <c r="T28" s="22">
        <f t="shared" si="4"/>
        <v>1</v>
      </c>
      <c r="U28" s="72" t="s">
        <v>74</v>
      </c>
      <c r="V28" s="18">
        <v>1</v>
      </c>
      <c r="W28" s="17">
        <f t="shared" si="5"/>
        <v>1</v>
      </c>
      <c r="X28" s="65" t="s">
        <v>78</v>
      </c>
      <c r="Y28" s="23">
        <v>1</v>
      </c>
      <c r="Z28" s="22">
        <f t="shared" si="6"/>
        <v>1</v>
      </c>
      <c r="AA28" s="72" t="s">
        <v>76</v>
      </c>
      <c r="AB28" s="18" t="s">
        <v>58</v>
      </c>
      <c r="AC28" s="17">
        <f t="shared" si="7"/>
        <v>3.4</v>
      </c>
      <c r="AD28" s="65" t="s">
        <v>71</v>
      </c>
    </row>
    <row r="29" spans="1:30" ht="15.75" customHeight="1">
      <c r="A29" s="57" t="s">
        <v>32</v>
      </c>
      <c r="B29" s="58" t="s">
        <v>28</v>
      </c>
      <c r="C29" s="59">
        <v>43274</v>
      </c>
      <c r="D29" s="60">
        <v>0.70833333333333337</v>
      </c>
      <c r="E29" s="51">
        <v>2.6</v>
      </c>
      <c r="F29" s="28">
        <v>1.9</v>
      </c>
      <c r="G29" s="28">
        <v>1</v>
      </c>
      <c r="H29" s="30">
        <f t="shared" si="9"/>
        <v>2.6</v>
      </c>
      <c r="I29" s="30">
        <f t="shared" si="10"/>
        <v>1</v>
      </c>
      <c r="J29" s="18" t="s">
        <v>58</v>
      </c>
      <c r="K29" s="17">
        <f t="shared" si="1"/>
        <v>1.9</v>
      </c>
      <c r="L29" s="65" t="s">
        <v>71</v>
      </c>
      <c r="M29" s="23">
        <v>2</v>
      </c>
      <c r="N29" s="22">
        <f t="shared" si="2"/>
        <v>1</v>
      </c>
      <c r="O29" s="75" t="s">
        <v>73</v>
      </c>
      <c r="P29" s="18">
        <v>2</v>
      </c>
      <c r="Q29" s="17">
        <f t="shared" si="3"/>
        <v>1</v>
      </c>
      <c r="R29" s="65" t="s">
        <v>69</v>
      </c>
      <c r="S29" s="23">
        <v>2</v>
      </c>
      <c r="T29" s="22">
        <f t="shared" si="4"/>
        <v>1</v>
      </c>
      <c r="U29" s="75" t="s">
        <v>77</v>
      </c>
      <c r="V29" s="18">
        <v>1</v>
      </c>
      <c r="W29" s="17">
        <f t="shared" si="5"/>
        <v>2.6</v>
      </c>
      <c r="X29" s="65" t="s">
        <v>93</v>
      </c>
      <c r="Y29" s="23">
        <v>2</v>
      </c>
      <c r="Z29" s="22">
        <f t="shared" si="6"/>
        <v>1</v>
      </c>
      <c r="AA29" s="75" t="s">
        <v>77</v>
      </c>
      <c r="AB29" s="18">
        <v>2</v>
      </c>
      <c r="AC29" s="17">
        <f t="shared" si="7"/>
        <v>1</v>
      </c>
      <c r="AD29" s="65" t="s">
        <v>73</v>
      </c>
    </row>
    <row r="30" spans="1:30" ht="15.75" customHeight="1">
      <c r="A30" s="57" t="s">
        <v>42</v>
      </c>
      <c r="B30" s="58" t="s">
        <v>35</v>
      </c>
      <c r="C30" s="59">
        <v>43274</v>
      </c>
      <c r="D30" s="60">
        <v>0.58333333333333337</v>
      </c>
      <c r="E30" s="51">
        <v>1</v>
      </c>
      <c r="F30" s="28">
        <v>4.0999999999999996</v>
      </c>
      <c r="G30" s="28">
        <v>8.6999999999999993</v>
      </c>
      <c r="H30" s="30">
        <f t="shared" si="9"/>
        <v>8.6999999999999993</v>
      </c>
      <c r="I30" s="30">
        <f t="shared" si="10"/>
        <v>1</v>
      </c>
      <c r="J30" s="18">
        <v>1</v>
      </c>
      <c r="K30" s="17">
        <f t="shared" si="1"/>
        <v>1</v>
      </c>
      <c r="L30" s="65" t="s">
        <v>74</v>
      </c>
      <c r="M30" s="23">
        <v>1</v>
      </c>
      <c r="N30" s="22">
        <f t="shared" si="2"/>
        <v>1</v>
      </c>
      <c r="O30" s="72" t="s">
        <v>92</v>
      </c>
      <c r="P30" s="18">
        <v>1</v>
      </c>
      <c r="Q30" s="17">
        <f t="shared" si="3"/>
        <v>1</v>
      </c>
      <c r="R30" s="65" t="s">
        <v>68</v>
      </c>
      <c r="S30" s="23">
        <v>1</v>
      </c>
      <c r="T30" s="22">
        <f t="shared" si="4"/>
        <v>1</v>
      </c>
      <c r="U30" s="72" t="s">
        <v>76</v>
      </c>
      <c r="V30" s="18">
        <v>1</v>
      </c>
      <c r="W30" s="17">
        <f t="shared" si="5"/>
        <v>1</v>
      </c>
      <c r="X30" s="65" t="s">
        <v>74</v>
      </c>
      <c r="Y30" s="23">
        <v>1</v>
      </c>
      <c r="Z30" s="22">
        <f t="shared" si="6"/>
        <v>1</v>
      </c>
      <c r="AA30" s="72" t="s">
        <v>74</v>
      </c>
      <c r="AB30" s="18">
        <v>1</v>
      </c>
      <c r="AC30" s="17">
        <f t="shared" si="7"/>
        <v>1</v>
      </c>
      <c r="AD30" s="65" t="s">
        <v>68</v>
      </c>
    </row>
    <row r="31" spans="1:30" ht="15.75" customHeight="1">
      <c r="A31" s="11" t="s">
        <v>36</v>
      </c>
      <c r="B31" s="48" t="s">
        <v>34</v>
      </c>
      <c r="C31" s="52">
        <v>43275</v>
      </c>
      <c r="D31" s="56">
        <v>0.58333333333333337</v>
      </c>
      <c r="E31" s="51">
        <v>1</v>
      </c>
      <c r="F31" s="28">
        <v>5.7</v>
      </c>
      <c r="G31" s="28">
        <v>16.100000000000001</v>
      </c>
      <c r="H31" s="30">
        <f t="shared" si="9"/>
        <v>16.100000000000001</v>
      </c>
      <c r="I31" s="30">
        <f t="shared" si="10"/>
        <v>1</v>
      </c>
      <c r="J31" s="18" t="s">
        <v>58</v>
      </c>
      <c r="K31" s="17">
        <f t="shared" si="1"/>
        <v>5.7</v>
      </c>
      <c r="L31" s="65" t="s">
        <v>70</v>
      </c>
      <c r="M31" s="23" t="s">
        <v>58</v>
      </c>
      <c r="N31" s="22">
        <f t="shared" si="2"/>
        <v>5.7</v>
      </c>
      <c r="O31" s="72" t="s">
        <v>91</v>
      </c>
      <c r="P31" s="18">
        <v>1</v>
      </c>
      <c r="Q31" s="17">
        <f t="shared" si="3"/>
        <v>1</v>
      </c>
      <c r="R31" s="65" t="s">
        <v>83</v>
      </c>
      <c r="S31" s="23">
        <v>1</v>
      </c>
      <c r="T31" s="22">
        <f t="shared" si="4"/>
        <v>1</v>
      </c>
      <c r="U31" s="72" t="s">
        <v>93</v>
      </c>
      <c r="V31" s="18" t="s">
        <v>8</v>
      </c>
      <c r="W31" s="17">
        <f t="shared" si="5"/>
        <v>5.7</v>
      </c>
      <c r="X31" s="65" t="s">
        <v>70</v>
      </c>
      <c r="Y31" s="23">
        <v>1</v>
      </c>
      <c r="Z31" s="22">
        <f t="shared" si="6"/>
        <v>1</v>
      </c>
      <c r="AA31" s="72" t="s">
        <v>83</v>
      </c>
      <c r="AB31" s="18">
        <v>1</v>
      </c>
      <c r="AC31" s="17">
        <f t="shared" si="7"/>
        <v>1</v>
      </c>
      <c r="AD31" s="65" t="s">
        <v>74</v>
      </c>
    </row>
    <row r="32" spans="1:30" ht="15.75" customHeight="1">
      <c r="A32" s="11" t="s">
        <v>43</v>
      </c>
      <c r="B32" s="48" t="s">
        <v>37</v>
      </c>
      <c r="C32" s="52">
        <v>43275</v>
      </c>
      <c r="D32" s="56">
        <v>0.83333333333333337</v>
      </c>
      <c r="E32" s="51">
        <v>1.3</v>
      </c>
      <c r="F32" s="28">
        <v>1.4</v>
      </c>
      <c r="G32" s="28">
        <v>1</v>
      </c>
      <c r="H32" s="30">
        <f t="shared" si="9"/>
        <v>1.4</v>
      </c>
      <c r="I32" s="30">
        <f t="shared" si="10"/>
        <v>1</v>
      </c>
      <c r="J32" s="18">
        <v>1</v>
      </c>
      <c r="K32" s="17">
        <f t="shared" si="1"/>
        <v>1.3</v>
      </c>
      <c r="L32" s="65" t="s">
        <v>72</v>
      </c>
      <c r="M32" s="23">
        <v>1</v>
      </c>
      <c r="N32" s="22">
        <f t="shared" si="2"/>
        <v>1.3</v>
      </c>
      <c r="O32" s="72" t="s">
        <v>72</v>
      </c>
      <c r="P32" s="18">
        <v>1</v>
      </c>
      <c r="Q32" s="17">
        <f t="shared" si="3"/>
        <v>1.3</v>
      </c>
      <c r="R32" s="65" t="s">
        <v>72</v>
      </c>
      <c r="S32" s="23">
        <v>1</v>
      </c>
      <c r="T32" s="22">
        <f t="shared" si="4"/>
        <v>1.3</v>
      </c>
      <c r="U32" s="72" t="s">
        <v>78</v>
      </c>
      <c r="V32" s="18">
        <v>2</v>
      </c>
      <c r="W32" s="17">
        <f t="shared" si="5"/>
        <v>1</v>
      </c>
      <c r="X32" s="65" t="s">
        <v>81</v>
      </c>
      <c r="Y32" s="23">
        <v>1</v>
      </c>
      <c r="Z32" s="22">
        <f t="shared" si="6"/>
        <v>1.3</v>
      </c>
      <c r="AA32" s="72" t="s">
        <v>72</v>
      </c>
      <c r="AB32" s="18" t="s">
        <v>58</v>
      </c>
      <c r="AC32" s="17">
        <f t="shared" si="7"/>
        <v>1.4</v>
      </c>
      <c r="AD32" s="65" t="s">
        <v>70</v>
      </c>
    </row>
    <row r="33" spans="1:30" ht="15.75" customHeight="1">
      <c r="A33" s="11" t="s">
        <v>38</v>
      </c>
      <c r="B33" s="48" t="s">
        <v>40</v>
      </c>
      <c r="C33" s="52">
        <v>43275</v>
      </c>
      <c r="D33" s="56">
        <v>0.70833333333333337</v>
      </c>
      <c r="E33" s="51">
        <v>1.5</v>
      </c>
      <c r="F33" s="28">
        <v>1.4</v>
      </c>
      <c r="G33" s="28">
        <v>1</v>
      </c>
      <c r="H33" s="30">
        <f t="shared" si="9"/>
        <v>1.5</v>
      </c>
      <c r="I33" s="30">
        <f t="shared" si="10"/>
        <v>1</v>
      </c>
      <c r="J33" s="18" t="s">
        <v>58</v>
      </c>
      <c r="K33" s="17">
        <f t="shared" si="1"/>
        <v>1.4</v>
      </c>
      <c r="L33" s="65" t="s">
        <v>70</v>
      </c>
      <c r="M33" s="23" t="s">
        <v>58</v>
      </c>
      <c r="N33" s="22">
        <f t="shared" si="2"/>
        <v>1.4</v>
      </c>
      <c r="O33" s="75" t="s">
        <v>71</v>
      </c>
      <c r="P33" s="18" t="s">
        <v>58</v>
      </c>
      <c r="Q33" s="17">
        <f t="shared" si="3"/>
        <v>1.4</v>
      </c>
      <c r="R33" s="65" t="s">
        <v>70</v>
      </c>
      <c r="S33" s="23">
        <v>2</v>
      </c>
      <c r="T33" s="22">
        <f t="shared" si="4"/>
        <v>1</v>
      </c>
      <c r="U33" s="75" t="s">
        <v>77</v>
      </c>
      <c r="V33" s="18" t="s">
        <v>8</v>
      </c>
      <c r="W33" s="17">
        <f t="shared" si="5"/>
        <v>1.4</v>
      </c>
      <c r="X33" s="65" t="s">
        <v>73</v>
      </c>
      <c r="Y33" s="23" t="s">
        <v>8</v>
      </c>
      <c r="Z33" s="22">
        <f t="shared" si="6"/>
        <v>1.4</v>
      </c>
      <c r="AA33" s="75" t="s">
        <v>93</v>
      </c>
      <c r="AB33" s="18">
        <v>2</v>
      </c>
      <c r="AC33" s="17">
        <f t="shared" si="7"/>
        <v>1</v>
      </c>
      <c r="AD33" s="65" t="s">
        <v>77</v>
      </c>
    </row>
    <row r="34" spans="1:30" s="89" customFormat="1" ht="15.75" customHeight="1">
      <c r="A34" s="81" t="s">
        <v>12</v>
      </c>
      <c r="B34" s="82" t="s">
        <v>9</v>
      </c>
      <c r="C34" s="83">
        <v>43276</v>
      </c>
      <c r="D34" s="84">
        <v>0.66666666666666663</v>
      </c>
      <c r="E34" s="85">
        <v>1</v>
      </c>
      <c r="F34" s="86">
        <v>1.3</v>
      </c>
      <c r="G34" s="86">
        <v>1.4</v>
      </c>
      <c r="H34" s="86">
        <f t="shared" si="9"/>
        <v>1.4</v>
      </c>
      <c r="I34" s="86">
        <f t="shared" si="10"/>
        <v>1</v>
      </c>
      <c r="J34" s="86">
        <v>1</v>
      </c>
      <c r="K34" s="87">
        <f t="shared" si="1"/>
        <v>1</v>
      </c>
      <c r="L34" s="88" t="s">
        <v>72</v>
      </c>
      <c r="M34" s="86">
        <v>1</v>
      </c>
      <c r="N34" s="87">
        <f t="shared" si="2"/>
        <v>1</v>
      </c>
      <c r="O34" s="88" t="s">
        <v>90</v>
      </c>
      <c r="P34" s="86">
        <v>2</v>
      </c>
      <c r="Q34" s="87">
        <f t="shared" si="3"/>
        <v>1.4</v>
      </c>
      <c r="R34" s="88" t="s">
        <v>73</v>
      </c>
      <c r="S34" s="86">
        <v>1</v>
      </c>
      <c r="T34" s="87">
        <f t="shared" si="4"/>
        <v>1</v>
      </c>
      <c r="U34" s="88" t="s">
        <v>83</v>
      </c>
      <c r="V34" s="86">
        <v>1</v>
      </c>
      <c r="W34" s="87">
        <f t="shared" si="5"/>
        <v>1</v>
      </c>
      <c r="X34" s="88" t="s">
        <v>74</v>
      </c>
      <c r="Y34" s="86">
        <v>1</v>
      </c>
      <c r="Z34" s="87">
        <f t="shared" si="6"/>
        <v>1</v>
      </c>
      <c r="AA34" s="88" t="s">
        <v>74</v>
      </c>
      <c r="AB34" s="86">
        <v>1</v>
      </c>
      <c r="AC34" s="87">
        <f t="shared" si="7"/>
        <v>1</v>
      </c>
      <c r="AD34" s="88" t="s">
        <v>83</v>
      </c>
    </row>
    <row r="35" spans="1:30" ht="15.75" customHeight="1">
      <c r="A35" s="57" t="s">
        <v>10</v>
      </c>
      <c r="B35" s="58" t="s">
        <v>11</v>
      </c>
      <c r="C35" s="59">
        <v>43276</v>
      </c>
      <c r="D35" s="60">
        <v>0.66666666666666663</v>
      </c>
      <c r="E35" s="51">
        <v>2.9</v>
      </c>
      <c r="F35" s="28">
        <v>2.1</v>
      </c>
      <c r="G35" s="28">
        <v>1</v>
      </c>
      <c r="H35" s="30">
        <f t="shared" si="9"/>
        <v>2.9</v>
      </c>
      <c r="I35" s="30">
        <f t="shared" si="10"/>
        <v>1</v>
      </c>
      <c r="J35" s="18" t="s">
        <v>58</v>
      </c>
      <c r="K35" s="17">
        <f t="shared" si="1"/>
        <v>2.1</v>
      </c>
      <c r="L35" s="65" t="s">
        <v>70</v>
      </c>
      <c r="M35" s="23" t="s">
        <v>58</v>
      </c>
      <c r="N35" s="22">
        <f t="shared" si="2"/>
        <v>2.1</v>
      </c>
      <c r="O35" s="72" t="s">
        <v>93</v>
      </c>
      <c r="P35" s="18">
        <v>2</v>
      </c>
      <c r="Q35" s="17">
        <f t="shared" si="3"/>
        <v>1</v>
      </c>
      <c r="R35" s="65" t="s">
        <v>69</v>
      </c>
      <c r="S35" s="23">
        <v>2</v>
      </c>
      <c r="T35" s="22">
        <f t="shared" si="4"/>
        <v>1</v>
      </c>
      <c r="U35" s="72" t="s">
        <v>73</v>
      </c>
      <c r="V35" s="18" t="s">
        <v>8</v>
      </c>
      <c r="W35" s="17">
        <f t="shared" si="5"/>
        <v>2.1</v>
      </c>
      <c r="X35" s="65" t="s">
        <v>71</v>
      </c>
      <c r="Y35" s="23">
        <v>2</v>
      </c>
      <c r="Z35" s="22">
        <f t="shared" si="6"/>
        <v>1</v>
      </c>
      <c r="AA35" s="72" t="s">
        <v>77</v>
      </c>
      <c r="AB35" s="18">
        <v>2</v>
      </c>
      <c r="AC35" s="17">
        <f t="shared" si="7"/>
        <v>1</v>
      </c>
      <c r="AD35" s="65" t="s">
        <v>73</v>
      </c>
    </row>
    <row r="36" spans="1:30" ht="15.75" customHeight="1">
      <c r="A36" s="61" t="s">
        <v>14</v>
      </c>
      <c r="B36" s="62" t="s">
        <v>15</v>
      </c>
      <c r="C36" s="59">
        <v>43276</v>
      </c>
      <c r="D36" s="60">
        <v>0.83333333333333337</v>
      </c>
      <c r="E36" s="51">
        <v>7.5</v>
      </c>
      <c r="F36" s="28">
        <v>3.6</v>
      </c>
      <c r="G36" s="28">
        <v>1</v>
      </c>
      <c r="H36" s="30">
        <f t="shared" si="9"/>
        <v>7.5</v>
      </c>
      <c r="I36" s="30">
        <f t="shared" si="10"/>
        <v>1</v>
      </c>
      <c r="J36" s="18">
        <v>2</v>
      </c>
      <c r="K36" s="17">
        <f t="shared" si="1"/>
        <v>1</v>
      </c>
      <c r="L36" s="65" t="s">
        <v>69</v>
      </c>
      <c r="M36" s="23">
        <v>2</v>
      </c>
      <c r="N36" s="22">
        <f t="shared" si="2"/>
        <v>1</v>
      </c>
      <c r="O36" s="72" t="s">
        <v>69</v>
      </c>
      <c r="P36" s="18">
        <v>2</v>
      </c>
      <c r="Q36" s="17">
        <f t="shared" si="3"/>
        <v>1</v>
      </c>
      <c r="R36" s="65" t="s">
        <v>85</v>
      </c>
      <c r="S36" s="23">
        <v>2</v>
      </c>
      <c r="T36" s="22">
        <f t="shared" si="4"/>
        <v>1</v>
      </c>
      <c r="U36" s="72" t="s">
        <v>82</v>
      </c>
      <c r="V36" s="18">
        <v>2</v>
      </c>
      <c r="W36" s="17">
        <f t="shared" si="5"/>
        <v>1</v>
      </c>
      <c r="X36" s="65" t="s">
        <v>79</v>
      </c>
      <c r="Y36" s="23">
        <v>2</v>
      </c>
      <c r="Z36" s="22">
        <f t="shared" si="6"/>
        <v>1</v>
      </c>
      <c r="AA36" s="72" t="s">
        <v>69</v>
      </c>
      <c r="AB36" s="18">
        <v>2</v>
      </c>
      <c r="AC36" s="17">
        <f t="shared" si="7"/>
        <v>1</v>
      </c>
      <c r="AD36" s="65" t="s">
        <v>79</v>
      </c>
    </row>
    <row r="37" spans="1:30" ht="15.75" customHeight="1">
      <c r="A37" s="61" t="s">
        <v>16</v>
      </c>
      <c r="B37" s="62" t="s">
        <v>13</v>
      </c>
      <c r="C37" s="59">
        <v>43276</v>
      </c>
      <c r="D37" s="60">
        <v>0.83333333333333337</v>
      </c>
      <c r="E37" s="51">
        <v>1</v>
      </c>
      <c r="F37" s="28">
        <v>3.7</v>
      </c>
      <c r="G37" s="28">
        <v>7.6</v>
      </c>
      <c r="H37" s="30">
        <f t="shared" si="9"/>
        <v>7.6</v>
      </c>
      <c r="I37" s="30">
        <f t="shared" si="10"/>
        <v>1</v>
      </c>
      <c r="J37" s="18">
        <v>1</v>
      </c>
      <c r="K37" s="17">
        <f t="shared" si="1"/>
        <v>1</v>
      </c>
      <c r="L37" s="65" t="s">
        <v>74</v>
      </c>
      <c r="M37" s="23">
        <v>1</v>
      </c>
      <c r="N37" s="22">
        <f t="shared" si="2"/>
        <v>1</v>
      </c>
      <c r="O37" s="75" t="s">
        <v>92</v>
      </c>
      <c r="P37" s="18">
        <v>1</v>
      </c>
      <c r="Q37" s="17">
        <f t="shared" si="3"/>
        <v>1</v>
      </c>
      <c r="R37" s="65" t="s">
        <v>72</v>
      </c>
      <c r="S37" s="23">
        <v>1</v>
      </c>
      <c r="T37" s="22">
        <f t="shared" si="4"/>
        <v>1</v>
      </c>
      <c r="U37" s="75" t="s">
        <v>68</v>
      </c>
      <c r="V37" s="18">
        <v>1</v>
      </c>
      <c r="W37" s="17">
        <f t="shared" si="5"/>
        <v>1</v>
      </c>
      <c r="X37" s="65" t="s">
        <v>72</v>
      </c>
      <c r="Y37" s="23">
        <v>1</v>
      </c>
      <c r="Z37" s="22">
        <f t="shared" si="6"/>
        <v>1</v>
      </c>
      <c r="AA37" s="75" t="s">
        <v>68</v>
      </c>
      <c r="AB37" s="18">
        <v>1</v>
      </c>
      <c r="AC37" s="17">
        <f t="shared" si="7"/>
        <v>1</v>
      </c>
      <c r="AD37" s="65" t="s">
        <v>68</v>
      </c>
    </row>
    <row r="38" spans="1:30" ht="15.75" customHeight="1">
      <c r="A38" s="11" t="s">
        <v>22</v>
      </c>
      <c r="B38" s="48" t="s">
        <v>17</v>
      </c>
      <c r="C38" s="52">
        <v>43277</v>
      </c>
      <c r="D38" s="56">
        <v>0.66666666666666663</v>
      </c>
      <c r="E38" s="51">
        <v>3.6</v>
      </c>
      <c r="F38" s="28">
        <v>2.2000000000000002</v>
      </c>
      <c r="G38" s="28">
        <v>1</v>
      </c>
      <c r="H38" s="30">
        <f t="shared" si="9"/>
        <v>3.6</v>
      </c>
      <c r="I38" s="30">
        <f t="shared" si="10"/>
        <v>1</v>
      </c>
      <c r="J38" s="18" t="s">
        <v>58</v>
      </c>
      <c r="K38" s="17">
        <f t="shared" si="1"/>
        <v>2.2000000000000002</v>
      </c>
      <c r="L38" s="65" t="s">
        <v>71</v>
      </c>
      <c r="M38" s="23" t="s">
        <v>58</v>
      </c>
      <c r="N38" s="22">
        <f t="shared" si="2"/>
        <v>2.2000000000000002</v>
      </c>
      <c r="O38" s="72" t="s">
        <v>71</v>
      </c>
      <c r="P38" s="18">
        <v>2</v>
      </c>
      <c r="Q38" s="17">
        <f t="shared" si="3"/>
        <v>1</v>
      </c>
      <c r="R38" s="65" t="s">
        <v>69</v>
      </c>
      <c r="S38" s="23">
        <v>2</v>
      </c>
      <c r="T38" s="22">
        <f t="shared" si="4"/>
        <v>1</v>
      </c>
      <c r="U38" s="72" t="s">
        <v>70</v>
      </c>
      <c r="V38" s="18">
        <v>2</v>
      </c>
      <c r="W38" s="17">
        <f t="shared" si="5"/>
        <v>1</v>
      </c>
      <c r="X38" s="65" t="s">
        <v>71</v>
      </c>
      <c r="Y38" s="23">
        <v>2</v>
      </c>
      <c r="Z38" s="22">
        <f t="shared" si="6"/>
        <v>1</v>
      </c>
      <c r="AA38" s="72" t="s">
        <v>77</v>
      </c>
      <c r="AB38" s="18">
        <v>2</v>
      </c>
      <c r="AC38" s="17">
        <f t="shared" si="7"/>
        <v>1</v>
      </c>
      <c r="AD38" s="65" t="s">
        <v>73</v>
      </c>
    </row>
    <row r="39" spans="1:30" ht="15.75" customHeight="1">
      <c r="A39" s="11" t="s">
        <v>18</v>
      </c>
      <c r="B39" s="48" t="s">
        <v>21</v>
      </c>
      <c r="C39" s="52">
        <v>43277</v>
      </c>
      <c r="D39" s="56">
        <v>0.66666666666666663</v>
      </c>
      <c r="E39" s="51">
        <v>1.6</v>
      </c>
      <c r="F39" s="28">
        <v>1.5</v>
      </c>
      <c r="G39" s="28">
        <v>1</v>
      </c>
      <c r="H39" s="30">
        <f t="shared" si="9"/>
        <v>1.6</v>
      </c>
      <c r="I39" s="30">
        <f t="shared" si="10"/>
        <v>1</v>
      </c>
      <c r="J39" s="18" t="s">
        <v>58</v>
      </c>
      <c r="K39" s="17">
        <f t="shared" si="1"/>
        <v>1.5</v>
      </c>
      <c r="L39" s="65" t="s">
        <v>71</v>
      </c>
      <c r="M39" s="23">
        <v>2</v>
      </c>
      <c r="N39" s="22">
        <f t="shared" si="2"/>
        <v>1</v>
      </c>
      <c r="O39" s="72" t="s">
        <v>79</v>
      </c>
      <c r="P39" s="18" t="s">
        <v>58</v>
      </c>
      <c r="Q39" s="17">
        <f t="shared" si="3"/>
        <v>1.5</v>
      </c>
      <c r="R39" s="65" t="s">
        <v>70</v>
      </c>
      <c r="S39" s="23" t="s">
        <v>58</v>
      </c>
      <c r="T39" s="22">
        <f t="shared" si="4"/>
        <v>1.5</v>
      </c>
      <c r="U39" s="72" t="s">
        <v>93</v>
      </c>
      <c r="V39" s="18" t="s">
        <v>8</v>
      </c>
      <c r="W39" s="17">
        <f t="shared" si="5"/>
        <v>1.5</v>
      </c>
      <c r="X39" s="65" t="s">
        <v>70</v>
      </c>
      <c r="Y39" s="23">
        <v>2</v>
      </c>
      <c r="Z39" s="22">
        <f t="shared" si="6"/>
        <v>1</v>
      </c>
      <c r="AA39" s="72" t="s">
        <v>77</v>
      </c>
      <c r="AB39" s="18" t="s">
        <v>58</v>
      </c>
      <c r="AC39" s="17">
        <f t="shared" si="7"/>
        <v>1.5</v>
      </c>
      <c r="AD39" s="65" t="s">
        <v>70</v>
      </c>
    </row>
    <row r="40" spans="1:30" ht="15.75" customHeight="1">
      <c r="A40" s="11" t="s">
        <v>44</v>
      </c>
      <c r="B40" s="48" t="s">
        <v>19</v>
      </c>
      <c r="C40" s="52">
        <v>43277</v>
      </c>
      <c r="D40" s="56">
        <v>0.83333333333333337</v>
      </c>
      <c r="E40" s="51">
        <v>5.3</v>
      </c>
      <c r="F40" s="28">
        <v>3.2</v>
      </c>
      <c r="G40" s="28">
        <v>1</v>
      </c>
      <c r="H40" s="30">
        <f t="shared" si="9"/>
        <v>5.3</v>
      </c>
      <c r="I40" s="30">
        <f t="shared" si="10"/>
        <v>1</v>
      </c>
      <c r="J40" s="18">
        <v>2</v>
      </c>
      <c r="K40" s="17">
        <f t="shared" si="1"/>
        <v>1</v>
      </c>
      <c r="L40" s="65" t="s">
        <v>73</v>
      </c>
      <c r="M40" s="23">
        <v>2</v>
      </c>
      <c r="N40" s="22">
        <f t="shared" si="2"/>
        <v>1</v>
      </c>
      <c r="O40" s="72" t="s">
        <v>69</v>
      </c>
      <c r="P40" s="18">
        <v>2</v>
      </c>
      <c r="Q40" s="17">
        <f t="shared" si="3"/>
        <v>1</v>
      </c>
      <c r="R40" s="65" t="s">
        <v>81</v>
      </c>
      <c r="S40" s="23">
        <v>2</v>
      </c>
      <c r="T40" s="22">
        <f t="shared" si="4"/>
        <v>1</v>
      </c>
      <c r="U40" s="72" t="s">
        <v>77</v>
      </c>
      <c r="V40" s="18">
        <v>2</v>
      </c>
      <c r="W40" s="17">
        <f t="shared" si="5"/>
        <v>1</v>
      </c>
      <c r="X40" s="65" t="s">
        <v>69</v>
      </c>
      <c r="Y40" s="23">
        <v>2</v>
      </c>
      <c r="Z40" s="22">
        <f t="shared" si="6"/>
        <v>1</v>
      </c>
      <c r="AA40" s="72" t="s">
        <v>69</v>
      </c>
      <c r="AB40" s="18">
        <v>2</v>
      </c>
      <c r="AC40" s="17">
        <f t="shared" si="7"/>
        <v>1</v>
      </c>
      <c r="AD40" s="65" t="s">
        <v>73</v>
      </c>
    </row>
    <row r="41" spans="1:30" ht="15.75" customHeight="1">
      <c r="A41" s="11" t="s">
        <v>20</v>
      </c>
      <c r="B41" s="48" t="s">
        <v>23</v>
      </c>
      <c r="C41" s="52">
        <v>43277</v>
      </c>
      <c r="D41" s="56">
        <v>0.83333333333333337</v>
      </c>
      <c r="E41" s="51">
        <v>1.4</v>
      </c>
      <c r="F41" s="28">
        <v>1</v>
      </c>
      <c r="G41" s="28">
        <v>1.2</v>
      </c>
      <c r="H41" s="30">
        <f t="shared" si="9"/>
        <v>1.4</v>
      </c>
      <c r="I41" s="30">
        <f t="shared" si="10"/>
        <v>1</v>
      </c>
      <c r="J41" s="18">
        <v>2</v>
      </c>
      <c r="K41" s="17">
        <f t="shared" si="1"/>
        <v>1.2</v>
      </c>
      <c r="L41" s="65" t="s">
        <v>69</v>
      </c>
      <c r="M41" s="23">
        <v>2</v>
      </c>
      <c r="N41" s="22">
        <f t="shared" si="2"/>
        <v>1.2</v>
      </c>
      <c r="O41" s="75" t="s">
        <v>81</v>
      </c>
      <c r="P41" s="18">
        <v>2</v>
      </c>
      <c r="Q41" s="17">
        <f t="shared" si="3"/>
        <v>1.2</v>
      </c>
      <c r="R41" s="65" t="s">
        <v>81</v>
      </c>
      <c r="S41" s="23" t="s">
        <v>58</v>
      </c>
      <c r="T41" s="22">
        <f t="shared" si="4"/>
        <v>1</v>
      </c>
      <c r="U41" s="75" t="s">
        <v>93</v>
      </c>
      <c r="V41" s="18" t="s">
        <v>8</v>
      </c>
      <c r="W41" s="17">
        <f t="shared" si="5"/>
        <v>1</v>
      </c>
      <c r="X41" s="65" t="s">
        <v>73</v>
      </c>
      <c r="Y41" s="23">
        <v>2</v>
      </c>
      <c r="Z41" s="22">
        <f t="shared" si="6"/>
        <v>1.2</v>
      </c>
      <c r="AA41" s="75" t="s">
        <v>73</v>
      </c>
      <c r="AB41" s="18">
        <v>1</v>
      </c>
      <c r="AC41" s="17">
        <f t="shared" si="7"/>
        <v>1.4</v>
      </c>
      <c r="AD41" s="65" t="s">
        <v>83</v>
      </c>
    </row>
    <row r="42" spans="1:30" ht="15.75" customHeight="1">
      <c r="A42" s="57" t="s">
        <v>47</v>
      </c>
      <c r="B42" s="58" t="s">
        <v>29</v>
      </c>
      <c r="C42" s="59">
        <v>43278</v>
      </c>
      <c r="D42" s="60">
        <v>0.83333333333333337</v>
      </c>
      <c r="E42" s="51">
        <v>6.9</v>
      </c>
      <c r="F42" s="28">
        <v>3.6</v>
      </c>
      <c r="G42" s="28">
        <v>1</v>
      </c>
      <c r="H42" s="30">
        <f t="shared" si="9"/>
        <v>6.9</v>
      </c>
      <c r="I42" s="30">
        <f t="shared" si="10"/>
        <v>1</v>
      </c>
      <c r="J42" s="18">
        <v>2</v>
      </c>
      <c r="K42" s="17">
        <f t="shared" si="1"/>
        <v>1</v>
      </c>
      <c r="L42" s="65" t="s">
        <v>81</v>
      </c>
      <c r="M42" s="23">
        <v>2</v>
      </c>
      <c r="N42" s="22">
        <f t="shared" si="2"/>
        <v>1</v>
      </c>
      <c r="O42" s="72" t="s">
        <v>69</v>
      </c>
      <c r="P42" s="18">
        <v>2</v>
      </c>
      <c r="Q42" s="17">
        <f t="shared" si="3"/>
        <v>1</v>
      </c>
      <c r="R42" s="65" t="s">
        <v>69</v>
      </c>
      <c r="S42" s="23">
        <v>2</v>
      </c>
      <c r="T42" s="22">
        <f t="shared" si="4"/>
        <v>1</v>
      </c>
      <c r="U42" s="72" t="s">
        <v>77</v>
      </c>
      <c r="V42" s="18">
        <v>2</v>
      </c>
      <c r="W42" s="17">
        <f t="shared" si="5"/>
        <v>1</v>
      </c>
      <c r="X42" s="65" t="s">
        <v>81</v>
      </c>
      <c r="Y42" s="23">
        <v>2</v>
      </c>
      <c r="Z42" s="22">
        <f t="shared" si="6"/>
        <v>1</v>
      </c>
      <c r="AA42" s="72" t="s">
        <v>69</v>
      </c>
      <c r="AB42" s="18">
        <v>2</v>
      </c>
      <c r="AC42" s="17">
        <f t="shared" si="7"/>
        <v>1</v>
      </c>
      <c r="AD42" s="65" t="s">
        <v>81</v>
      </c>
    </row>
    <row r="43" spans="1:30" ht="15.75" customHeight="1">
      <c r="A43" s="57" t="s">
        <v>48</v>
      </c>
      <c r="B43" s="58" t="s">
        <v>25</v>
      </c>
      <c r="C43" s="59">
        <v>43278</v>
      </c>
      <c r="D43" s="60">
        <v>0.83333333333333337</v>
      </c>
      <c r="E43" s="51">
        <v>1</v>
      </c>
      <c r="F43" s="28">
        <v>1.8</v>
      </c>
      <c r="G43" s="28">
        <v>2.4</v>
      </c>
      <c r="H43" s="30">
        <f t="shared" si="9"/>
        <v>2.4</v>
      </c>
      <c r="I43" s="30">
        <f t="shared" si="10"/>
        <v>1</v>
      </c>
      <c r="J43" s="18" t="s">
        <v>58</v>
      </c>
      <c r="K43" s="17">
        <f t="shared" si="1"/>
        <v>1.8</v>
      </c>
      <c r="L43" s="65" t="s">
        <v>70</v>
      </c>
      <c r="M43" s="23">
        <v>2</v>
      </c>
      <c r="N43" s="22">
        <f t="shared" si="2"/>
        <v>2.4</v>
      </c>
      <c r="O43" s="72" t="s">
        <v>79</v>
      </c>
      <c r="P43" s="18" t="s">
        <v>58</v>
      </c>
      <c r="Q43" s="17">
        <f t="shared" si="3"/>
        <v>1.8</v>
      </c>
      <c r="R43" s="65" t="s">
        <v>70</v>
      </c>
      <c r="S43" s="23">
        <v>1</v>
      </c>
      <c r="T43" s="22">
        <f t="shared" si="4"/>
        <v>1</v>
      </c>
      <c r="U43" s="72" t="s">
        <v>74</v>
      </c>
      <c r="V43" s="18">
        <v>2</v>
      </c>
      <c r="W43" s="17">
        <f t="shared" si="5"/>
        <v>2.4</v>
      </c>
      <c r="X43" s="95" t="s">
        <v>69</v>
      </c>
      <c r="Y43" s="23">
        <v>1</v>
      </c>
      <c r="Z43" s="22">
        <f t="shared" si="6"/>
        <v>1</v>
      </c>
      <c r="AA43" s="72" t="s">
        <v>83</v>
      </c>
      <c r="AB43" s="18">
        <v>1</v>
      </c>
      <c r="AC43" s="17">
        <f t="shared" si="7"/>
        <v>1</v>
      </c>
      <c r="AD43" s="95" t="s">
        <v>74</v>
      </c>
    </row>
    <row r="44" spans="1:30" ht="15.75" customHeight="1">
      <c r="A44" s="57" t="s">
        <v>46</v>
      </c>
      <c r="B44" s="58" t="s">
        <v>27</v>
      </c>
      <c r="C44" s="59">
        <v>43278</v>
      </c>
      <c r="D44" s="60">
        <v>0.66666666666666663</v>
      </c>
      <c r="E44" s="51">
        <v>10</v>
      </c>
      <c r="F44" s="28">
        <v>4.5999999999999996</v>
      </c>
      <c r="G44" s="28">
        <v>1</v>
      </c>
      <c r="H44" s="30">
        <f t="shared" si="9"/>
        <v>10</v>
      </c>
      <c r="I44" s="30">
        <f t="shared" si="10"/>
        <v>1</v>
      </c>
      <c r="J44" s="18">
        <v>2</v>
      </c>
      <c r="K44" s="17">
        <f t="shared" si="1"/>
        <v>1</v>
      </c>
      <c r="L44" s="65" t="s">
        <v>81</v>
      </c>
      <c r="M44" s="23">
        <v>2</v>
      </c>
      <c r="N44" s="22">
        <f t="shared" si="2"/>
        <v>1</v>
      </c>
      <c r="O44" s="72" t="s">
        <v>84</v>
      </c>
      <c r="P44" s="18">
        <v>2</v>
      </c>
      <c r="Q44" s="17">
        <f t="shared" si="3"/>
        <v>1</v>
      </c>
      <c r="R44" s="65" t="s">
        <v>69</v>
      </c>
      <c r="S44" s="23">
        <v>2</v>
      </c>
      <c r="T44" s="22">
        <f t="shared" si="4"/>
        <v>1</v>
      </c>
      <c r="U44" s="72" t="s">
        <v>73</v>
      </c>
      <c r="V44" s="18">
        <v>2</v>
      </c>
      <c r="W44" s="17">
        <f t="shared" si="5"/>
        <v>1</v>
      </c>
      <c r="X44" s="65" t="s">
        <v>81</v>
      </c>
      <c r="Y44" s="23">
        <v>2</v>
      </c>
      <c r="Z44" s="22">
        <f t="shared" si="6"/>
        <v>1</v>
      </c>
      <c r="AA44" s="72" t="s">
        <v>79</v>
      </c>
      <c r="AB44" s="18">
        <v>2</v>
      </c>
      <c r="AC44" s="17">
        <f t="shared" si="7"/>
        <v>1</v>
      </c>
      <c r="AD44" s="65" t="s">
        <v>79</v>
      </c>
    </row>
    <row r="45" spans="1:30" ht="15.75" customHeight="1">
      <c r="A45" s="57" t="s">
        <v>45</v>
      </c>
      <c r="B45" s="58" t="s">
        <v>31</v>
      </c>
      <c r="C45" s="59">
        <v>43278</v>
      </c>
      <c r="D45" s="60">
        <v>0.66666666666666663</v>
      </c>
      <c r="E45" s="51">
        <v>1</v>
      </c>
      <c r="F45" s="28">
        <v>1.3</v>
      </c>
      <c r="G45" s="28">
        <v>1.2</v>
      </c>
      <c r="H45" s="30">
        <f t="shared" si="9"/>
        <v>1.3</v>
      </c>
      <c r="I45" s="30">
        <f t="shared" si="10"/>
        <v>1</v>
      </c>
      <c r="J45" s="18">
        <v>2</v>
      </c>
      <c r="K45" s="17">
        <f t="shared" si="1"/>
        <v>1.2</v>
      </c>
      <c r="L45" s="65" t="s">
        <v>71</v>
      </c>
      <c r="M45" s="23">
        <v>2</v>
      </c>
      <c r="N45" s="22">
        <f t="shared" si="2"/>
        <v>1.2</v>
      </c>
      <c r="O45" s="75" t="s">
        <v>73</v>
      </c>
      <c r="P45" s="18">
        <v>1</v>
      </c>
      <c r="Q45" s="17">
        <f t="shared" si="3"/>
        <v>1</v>
      </c>
      <c r="R45" s="65" t="s">
        <v>74</v>
      </c>
      <c r="S45" s="23" t="s">
        <v>58</v>
      </c>
      <c r="T45" s="22">
        <f t="shared" si="4"/>
        <v>1.3</v>
      </c>
      <c r="U45" s="75" t="s">
        <v>70</v>
      </c>
      <c r="V45" s="18">
        <v>2</v>
      </c>
      <c r="W45" s="17">
        <f t="shared" si="5"/>
        <v>1.2</v>
      </c>
      <c r="X45" s="65" t="s">
        <v>70</v>
      </c>
      <c r="Y45" s="23">
        <v>1</v>
      </c>
      <c r="Z45" s="22">
        <f t="shared" si="6"/>
        <v>1</v>
      </c>
      <c r="AA45" s="75" t="s">
        <v>83</v>
      </c>
      <c r="AB45" s="18">
        <v>2</v>
      </c>
      <c r="AC45" s="17">
        <f t="shared" si="7"/>
        <v>1.2</v>
      </c>
      <c r="AD45" s="65" t="s">
        <v>77</v>
      </c>
    </row>
    <row r="46" spans="1:30" ht="15.75" customHeight="1">
      <c r="A46" s="11" t="s">
        <v>51</v>
      </c>
      <c r="B46" s="48" t="s">
        <v>42</v>
      </c>
      <c r="C46" s="52">
        <v>43279</v>
      </c>
      <c r="D46" s="56">
        <v>0.83333333333333337</v>
      </c>
      <c r="E46" s="51">
        <v>1.2</v>
      </c>
      <c r="F46" s="28">
        <v>1.4</v>
      </c>
      <c r="G46" s="28">
        <v>1</v>
      </c>
      <c r="H46" s="30">
        <f t="shared" si="9"/>
        <v>1.4</v>
      </c>
      <c r="I46" s="30">
        <f t="shared" si="10"/>
        <v>1</v>
      </c>
      <c r="J46" s="18">
        <v>2</v>
      </c>
      <c r="K46" s="17">
        <f t="shared" si="1"/>
        <v>1</v>
      </c>
      <c r="L46" s="65" t="s">
        <v>81</v>
      </c>
      <c r="M46" s="23" t="s">
        <v>58</v>
      </c>
      <c r="N46" s="22">
        <f t="shared" si="2"/>
        <v>1.4</v>
      </c>
      <c r="O46" s="72" t="s">
        <v>85</v>
      </c>
      <c r="P46" s="18">
        <v>2</v>
      </c>
      <c r="Q46" s="17">
        <f t="shared" si="3"/>
        <v>1</v>
      </c>
      <c r="R46" s="65" t="s">
        <v>69</v>
      </c>
      <c r="S46" s="23" t="s">
        <v>58</v>
      </c>
      <c r="T46" s="22">
        <f t="shared" si="4"/>
        <v>1.4</v>
      </c>
      <c r="U46" s="72" t="s">
        <v>70</v>
      </c>
      <c r="V46" s="18">
        <v>2</v>
      </c>
      <c r="W46" s="17">
        <f t="shared" si="5"/>
        <v>1</v>
      </c>
      <c r="X46" s="65" t="s">
        <v>69</v>
      </c>
      <c r="Y46" s="23" t="s">
        <v>8</v>
      </c>
      <c r="Z46" s="22">
        <f t="shared" si="6"/>
        <v>1.4</v>
      </c>
      <c r="AA46" s="72" t="s">
        <v>70</v>
      </c>
      <c r="AB46" s="18">
        <v>2</v>
      </c>
      <c r="AC46" s="17">
        <f t="shared" si="7"/>
        <v>1</v>
      </c>
      <c r="AD46" s="65" t="s">
        <v>77</v>
      </c>
    </row>
    <row r="47" spans="1:30" ht="15.75" customHeight="1">
      <c r="A47" s="11" t="s">
        <v>52</v>
      </c>
      <c r="B47" s="48" t="s">
        <v>35</v>
      </c>
      <c r="C47" s="52">
        <v>43279</v>
      </c>
      <c r="D47" s="56">
        <v>0.83333333333333337</v>
      </c>
      <c r="E47" s="51">
        <v>1.6</v>
      </c>
      <c r="F47" s="28">
        <v>1.5</v>
      </c>
      <c r="G47" s="28">
        <v>1</v>
      </c>
      <c r="H47" s="30">
        <f t="shared" si="9"/>
        <v>1.6</v>
      </c>
      <c r="I47" s="30">
        <f t="shared" si="10"/>
        <v>1</v>
      </c>
      <c r="J47" s="18">
        <v>1</v>
      </c>
      <c r="K47" s="17">
        <f t="shared" si="1"/>
        <v>1.6</v>
      </c>
      <c r="L47" s="65" t="s">
        <v>74</v>
      </c>
      <c r="M47" s="23">
        <v>1</v>
      </c>
      <c r="N47" s="22">
        <f t="shared" si="2"/>
        <v>1.6</v>
      </c>
      <c r="O47" s="72" t="s">
        <v>83</v>
      </c>
      <c r="P47" s="18" t="s">
        <v>58</v>
      </c>
      <c r="Q47" s="17">
        <f t="shared" si="3"/>
        <v>1.5</v>
      </c>
      <c r="R47" s="65" t="s">
        <v>93</v>
      </c>
      <c r="S47" s="23">
        <v>2</v>
      </c>
      <c r="T47" s="22">
        <f t="shared" si="4"/>
        <v>1</v>
      </c>
      <c r="U47" s="72" t="s">
        <v>77</v>
      </c>
      <c r="V47" s="18" t="s">
        <v>8</v>
      </c>
      <c r="W47" s="17">
        <f t="shared" si="5"/>
        <v>1.5</v>
      </c>
      <c r="X47" s="65" t="s">
        <v>93</v>
      </c>
      <c r="Y47" s="23" t="s">
        <v>8</v>
      </c>
      <c r="Z47" s="22">
        <f t="shared" si="6"/>
        <v>1.5</v>
      </c>
      <c r="AA47" s="72" t="s">
        <v>93</v>
      </c>
      <c r="AB47" s="18">
        <v>1</v>
      </c>
      <c r="AC47" s="17">
        <f t="shared" si="7"/>
        <v>1.6</v>
      </c>
      <c r="AD47" s="65" t="s">
        <v>83</v>
      </c>
    </row>
    <row r="48" spans="1:30" ht="15.75" customHeight="1">
      <c r="A48" s="11" t="s">
        <v>49</v>
      </c>
      <c r="B48" s="48" t="s">
        <v>39</v>
      </c>
      <c r="C48" s="52">
        <v>43279</v>
      </c>
      <c r="D48" s="56">
        <v>0.66666666666666663</v>
      </c>
      <c r="E48" s="51">
        <v>2.2999999999999998</v>
      </c>
      <c r="F48" s="28">
        <v>1.9</v>
      </c>
      <c r="G48" s="28">
        <v>1</v>
      </c>
      <c r="H48" s="30">
        <f t="shared" si="9"/>
        <v>2.2999999999999998</v>
      </c>
      <c r="I48" s="30">
        <f t="shared" si="10"/>
        <v>1</v>
      </c>
      <c r="J48" s="18" t="s">
        <v>58</v>
      </c>
      <c r="K48" s="17">
        <f t="shared" si="1"/>
        <v>1.9</v>
      </c>
      <c r="L48" s="65" t="s">
        <v>71</v>
      </c>
      <c r="M48" s="23">
        <v>2</v>
      </c>
      <c r="N48" s="22">
        <f t="shared" si="2"/>
        <v>1</v>
      </c>
      <c r="O48" s="72" t="s">
        <v>82</v>
      </c>
      <c r="P48" s="18">
        <v>2</v>
      </c>
      <c r="Q48" s="17">
        <f t="shared" si="3"/>
        <v>1</v>
      </c>
      <c r="R48" s="65" t="s">
        <v>77</v>
      </c>
      <c r="S48" s="23">
        <v>2</v>
      </c>
      <c r="T48" s="22">
        <f t="shared" si="4"/>
        <v>1</v>
      </c>
      <c r="U48" s="72" t="s">
        <v>80</v>
      </c>
      <c r="V48" s="18">
        <v>1</v>
      </c>
      <c r="W48" s="17">
        <f t="shared" si="5"/>
        <v>2.2999999999999998</v>
      </c>
      <c r="X48" s="65" t="s">
        <v>83</v>
      </c>
      <c r="Y48" s="23">
        <v>2</v>
      </c>
      <c r="Z48" s="22">
        <f t="shared" si="6"/>
        <v>1</v>
      </c>
      <c r="AA48" s="72" t="s">
        <v>69</v>
      </c>
      <c r="AB48" s="18">
        <v>2</v>
      </c>
      <c r="AC48" s="17">
        <f t="shared" si="7"/>
        <v>1</v>
      </c>
      <c r="AD48" s="65" t="s">
        <v>69</v>
      </c>
    </row>
    <row r="49" spans="1:30" ht="15.75" customHeight="1" thickBot="1">
      <c r="A49" s="11" t="s">
        <v>50</v>
      </c>
      <c r="B49" s="48" t="s">
        <v>37</v>
      </c>
      <c r="C49" s="52">
        <v>43279</v>
      </c>
      <c r="D49" s="56">
        <v>0.66666666666666663</v>
      </c>
      <c r="E49" s="51">
        <v>1.9</v>
      </c>
      <c r="F49" s="28">
        <v>1.7</v>
      </c>
      <c r="G49" s="28">
        <v>1</v>
      </c>
      <c r="H49" s="30">
        <f t="shared" si="9"/>
        <v>1.9</v>
      </c>
      <c r="I49" s="30">
        <f t="shared" si="10"/>
        <v>1</v>
      </c>
      <c r="J49" s="19" t="s">
        <v>58</v>
      </c>
      <c r="K49" s="17">
        <f t="shared" si="1"/>
        <v>1.7</v>
      </c>
      <c r="L49" s="66" t="s">
        <v>71</v>
      </c>
      <c r="M49" s="24" t="s">
        <v>58</v>
      </c>
      <c r="N49" s="22">
        <f t="shared" si="2"/>
        <v>1.7</v>
      </c>
      <c r="O49" s="75" t="s">
        <v>93</v>
      </c>
      <c r="P49" s="19" t="s">
        <v>58</v>
      </c>
      <c r="Q49" s="17">
        <f t="shared" si="3"/>
        <v>1.7</v>
      </c>
      <c r="R49" s="66" t="s">
        <v>70</v>
      </c>
      <c r="S49" s="24" t="s">
        <v>58</v>
      </c>
      <c r="T49" s="22">
        <f t="shared" si="4"/>
        <v>1.7</v>
      </c>
      <c r="U49" s="75" t="s">
        <v>71</v>
      </c>
      <c r="V49" s="19">
        <v>1</v>
      </c>
      <c r="W49" s="17">
        <f t="shared" si="5"/>
        <v>1.9</v>
      </c>
      <c r="X49" s="66" t="s">
        <v>71</v>
      </c>
      <c r="Y49" s="24">
        <v>2</v>
      </c>
      <c r="Z49" s="22">
        <f t="shared" si="6"/>
        <v>1</v>
      </c>
      <c r="AA49" s="75" t="s">
        <v>77</v>
      </c>
      <c r="AB49" s="19">
        <v>1</v>
      </c>
      <c r="AC49" s="17">
        <f t="shared" si="7"/>
        <v>1.9</v>
      </c>
      <c r="AD49" s="66" t="s">
        <v>83</v>
      </c>
    </row>
    <row r="50" spans="1:30" ht="15.75" customHeight="1" thickBot="1">
      <c r="E50" s="13"/>
      <c r="F50" s="13"/>
      <c r="G50" s="13"/>
      <c r="H50" s="34">
        <f>SUM(H2:H49)</f>
        <v>247.10000000000002</v>
      </c>
      <c r="I50" s="35">
        <f>SUM(I2:I49)</f>
        <v>48</v>
      </c>
      <c r="J50" s="31" t="s">
        <v>60</v>
      </c>
      <c r="K50" s="20">
        <f>SUM(K2:K49)</f>
        <v>70.000000000000014</v>
      </c>
      <c r="L50" s="67"/>
      <c r="M50" s="36" t="s">
        <v>60</v>
      </c>
      <c r="N50" s="25">
        <f>SUM(N2:N49)</f>
        <v>102.90000000000003</v>
      </c>
      <c r="O50" s="76"/>
      <c r="P50" s="31" t="s">
        <v>60</v>
      </c>
      <c r="Q50" s="20">
        <f>SUM(Q2:Q49)</f>
        <v>62.800000000000004</v>
      </c>
      <c r="R50" s="67"/>
      <c r="S50" s="36" t="s">
        <v>60</v>
      </c>
      <c r="T50" s="25">
        <f>SUM(T2:T49)</f>
        <v>65.399999999999991</v>
      </c>
      <c r="U50" s="76"/>
      <c r="V50" s="31" t="s">
        <v>60</v>
      </c>
      <c r="W50" s="20">
        <f>SUM(W2:W49)</f>
        <v>74.700000000000017</v>
      </c>
      <c r="X50" s="92"/>
      <c r="Y50" s="36" t="s">
        <v>60</v>
      </c>
      <c r="Z50" s="25">
        <f>SUM(Z2:Z49)</f>
        <v>54.499999999999993</v>
      </c>
      <c r="AA50" s="76"/>
      <c r="AB50" s="31" t="s">
        <v>60</v>
      </c>
      <c r="AC50" s="20">
        <f>SUM(AC2:AC49)</f>
        <v>61.699999999999996</v>
      </c>
      <c r="AD50" s="92"/>
    </row>
    <row r="51" spans="1:30" ht="15.75" customHeight="1">
      <c r="E51" s="14"/>
      <c r="F51" s="14"/>
      <c r="G51" s="14"/>
      <c r="H51" s="33"/>
      <c r="I51" s="33"/>
      <c r="J51" s="39" t="s">
        <v>62</v>
      </c>
      <c r="K51" s="38">
        <f>COUNTIF(K2:K49,1)</f>
        <v>27</v>
      </c>
      <c r="L51" s="68"/>
      <c r="M51" s="41" t="s">
        <v>62</v>
      </c>
      <c r="N51" s="40">
        <f>COUNTIF(N2:N49,1)</f>
        <v>23</v>
      </c>
      <c r="O51" s="77"/>
      <c r="P51" s="39" t="s">
        <v>62</v>
      </c>
      <c r="Q51" s="38">
        <f>COUNTIF(Q2:Q49,1)</f>
        <v>29</v>
      </c>
      <c r="R51" s="68"/>
      <c r="S51" s="41" t="s">
        <v>62</v>
      </c>
      <c r="T51" s="40">
        <f>COUNTIF(T2:T49,1)</f>
        <v>31</v>
      </c>
      <c r="U51" s="77"/>
      <c r="V51" s="39" t="s">
        <v>62</v>
      </c>
      <c r="W51" s="38">
        <f>COUNTIF(W2:W49,1)</f>
        <v>28</v>
      </c>
      <c r="X51" s="93"/>
      <c r="Y51" s="41" t="s">
        <v>62</v>
      </c>
      <c r="Z51" s="40">
        <f>COUNTIF(Z2:Z49,1)</f>
        <v>33</v>
      </c>
      <c r="AA51" s="77"/>
      <c r="AB51" s="39" t="s">
        <v>62</v>
      </c>
      <c r="AC51" s="38">
        <f>COUNTIF(AC2:AC49,1)</f>
        <v>32</v>
      </c>
      <c r="AD51" s="93"/>
    </row>
    <row r="52" spans="1:30" ht="15.75" customHeight="1" thickBot="1">
      <c r="J52" s="32" t="s">
        <v>61</v>
      </c>
      <c r="K52" s="21">
        <f>1-(-$I$50+K50)/($H$50-$I$50)</f>
        <v>0.88950276243093918</v>
      </c>
      <c r="L52" s="69"/>
      <c r="M52" s="37" t="s">
        <v>61</v>
      </c>
      <c r="N52" s="26">
        <f>1-(-$I$50+N50)/($H$50-$I$50)</f>
        <v>0.72425916624811637</v>
      </c>
      <c r="O52" s="78"/>
      <c r="P52" s="32" t="s">
        <v>61</v>
      </c>
      <c r="Q52" s="21">
        <f>1-(-$I$50+Q50)/($H$50-$I$50)</f>
        <v>0.92566549472626813</v>
      </c>
      <c r="R52" s="69"/>
      <c r="S52" s="37" t="s">
        <v>61</v>
      </c>
      <c r="T52" s="26">
        <f>1-(-$I$50+T50)/($H$50-$I$50)</f>
        <v>0.91260673028628836</v>
      </c>
      <c r="U52" s="78"/>
      <c r="V52" s="32" t="s">
        <v>61</v>
      </c>
      <c r="W52" s="21">
        <f>1-(-$I$50+W50)/($H$50-$I$50)</f>
        <v>0.86589653440482162</v>
      </c>
      <c r="X52" s="94"/>
      <c r="Y52" s="37" t="s">
        <v>61</v>
      </c>
      <c r="Z52" s="26">
        <f>1-(-$I$50+Z50)/($H$50-$I$50)</f>
        <v>0.96735308890005023</v>
      </c>
      <c r="AA52" s="78"/>
      <c r="AB52" s="32" t="s">
        <v>61</v>
      </c>
      <c r="AC52" s="21">
        <f>1-(-$I$50+AC50)/($H$50-$I$50)</f>
        <v>0.93119035660472127</v>
      </c>
      <c r="AD52" s="94"/>
    </row>
    <row r="53" spans="1:30" ht="15.75" customHeight="1"/>
    <row r="54" spans="1:30" ht="15.75" customHeight="1"/>
    <row r="55" spans="1:30" ht="15.75" customHeight="1"/>
    <row r="56" spans="1:30" ht="15.75" customHeight="1"/>
    <row r="57" spans="1:30" ht="15.75" customHeight="1"/>
    <row r="58" spans="1:30" ht="15.75" customHeight="1"/>
    <row r="59" spans="1:30" ht="15.75" customHeight="1"/>
    <row r="60" spans="1:30" ht="15.75" customHeight="1"/>
    <row r="61" spans="1:30" ht="15.75" customHeight="1"/>
    <row r="62" spans="1:30" ht="15.75" customHeight="1"/>
    <row r="63" spans="1:30" ht="15.75" customHeight="1"/>
    <row r="64" spans="1:30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</sheetData>
  <pageMargins left="0.7" right="0.7" top="0.75" bottom="0.75" header="0" footer="0"/>
  <pageSetup paperSize="9" orientation="portrait" r:id="rId1"/>
  <ignoredErrors>
    <ignoredError sqref="H2:H49 I2:I4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M25" sqref="M25"/>
    </sheetView>
  </sheetViews>
  <sheetFormatPr defaultColWidth="8.85546875" defaultRowHeight="15"/>
  <sheetData>
    <row r="1" spans="1:11" ht="15.75" thickBot="1">
      <c r="C1" s="96" t="s">
        <v>55</v>
      </c>
      <c r="D1" s="97"/>
      <c r="E1" s="96" t="s">
        <v>0</v>
      </c>
      <c r="F1" s="97"/>
    </row>
    <row r="2" spans="1:11">
      <c r="C2" s="1" t="s">
        <v>1</v>
      </c>
      <c r="D2" s="2" t="s">
        <v>2</v>
      </c>
      <c r="E2" s="1" t="s">
        <v>1</v>
      </c>
      <c r="F2" s="2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3" t="s">
        <v>7</v>
      </c>
    </row>
    <row r="3" spans="1:11" ht="15.75" thickBot="1">
      <c r="A3" s="11" t="s">
        <v>9</v>
      </c>
      <c r="B3" s="11" t="s">
        <v>10</v>
      </c>
      <c r="C3" s="8">
        <v>4</v>
      </c>
      <c r="D3" s="6">
        <v>3</v>
      </c>
      <c r="E3" s="5">
        <v>3</v>
      </c>
      <c r="F3" s="6">
        <v>3</v>
      </c>
      <c r="G3" t="b">
        <f>_xlfn.IFS(C3=D3,0,C3&gt;D3,1,C3&lt;D3,-1)=_xlfn.IFS(E3=F3,0,E3&gt;F3,1,E3&lt;F3,-1)</f>
        <v>0</v>
      </c>
      <c r="H3">
        <f>IF(G3,1,0)</f>
        <v>0</v>
      </c>
      <c r="I3">
        <f t="shared" ref="I3:J18" si="0">IF(C3=E3,1+C3/10,1)</f>
        <v>1</v>
      </c>
      <c r="J3">
        <f t="shared" si="0"/>
        <v>1.3</v>
      </c>
      <c r="K3">
        <f t="shared" ref="K3:K50" si="1">ROUND(H3*I3*J3,1)</f>
        <v>0</v>
      </c>
    </row>
    <row r="4" spans="1:11" ht="15.75" thickBot="1">
      <c r="A4" s="11" t="s">
        <v>11</v>
      </c>
      <c r="B4" s="11" t="s">
        <v>12</v>
      </c>
      <c r="C4" s="8">
        <v>1</v>
      </c>
      <c r="D4" s="6">
        <v>3</v>
      </c>
      <c r="E4" s="5">
        <v>5</v>
      </c>
      <c r="F4" s="6">
        <v>6</v>
      </c>
      <c r="G4" t="b">
        <f t="shared" ref="G4:G50" si="2">_xlfn.IFS(C4=D4,0,C4&gt;D4,1,C4&lt;D4,-1)=_xlfn.IFS(E4=F4,0,E4&gt;F4,1,E4&lt;F4,-1)</f>
        <v>1</v>
      </c>
      <c r="H4">
        <f t="shared" ref="H4:H50" si="3">IF(G4,1+H3/2,0)</f>
        <v>1</v>
      </c>
      <c r="I4">
        <f t="shared" si="0"/>
        <v>1</v>
      </c>
      <c r="J4">
        <f t="shared" si="0"/>
        <v>1</v>
      </c>
      <c r="K4">
        <f t="shared" si="1"/>
        <v>1</v>
      </c>
    </row>
    <row r="5" spans="1:11" ht="15.75" thickBot="1">
      <c r="A5" s="11" t="s">
        <v>15</v>
      </c>
      <c r="B5" s="11" t="s">
        <v>16</v>
      </c>
      <c r="C5" s="8">
        <v>5</v>
      </c>
      <c r="D5" s="6">
        <v>3</v>
      </c>
      <c r="E5" s="5">
        <v>5</v>
      </c>
      <c r="F5" s="6">
        <v>1</v>
      </c>
      <c r="G5" t="b">
        <f t="shared" si="2"/>
        <v>1</v>
      </c>
      <c r="H5">
        <f t="shared" si="3"/>
        <v>1.5</v>
      </c>
      <c r="I5">
        <f t="shared" si="0"/>
        <v>1.5</v>
      </c>
      <c r="J5">
        <f t="shared" si="0"/>
        <v>1</v>
      </c>
      <c r="K5">
        <f t="shared" si="1"/>
        <v>2.2999999999999998</v>
      </c>
    </row>
    <row r="6" spans="1:11" ht="15.75" thickBot="1">
      <c r="A6" s="11" t="s">
        <v>13</v>
      </c>
      <c r="B6" s="11" t="s">
        <v>14</v>
      </c>
      <c r="C6" s="8">
        <v>4</v>
      </c>
      <c r="D6" s="6">
        <v>3</v>
      </c>
      <c r="E6" s="5">
        <v>5</v>
      </c>
      <c r="F6" s="6">
        <v>1</v>
      </c>
      <c r="G6" t="b">
        <f t="shared" si="2"/>
        <v>1</v>
      </c>
      <c r="H6">
        <f t="shared" si="3"/>
        <v>1.75</v>
      </c>
      <c r="I6">
        <f t="shared" si="0"/>
        <v>1</v>
      </c>
      <c r="J6">
        <f t="shared" si="0"/>
        <v>1</v>
      </c>
      <c r="K6">
        <f t="shared" si="1"/>
        <v>1.8</v>
      </c>
    </row>
    <row r="7" spans="1:11" ht="15.75" thickBot="1">
      <c r="A7" s="11" t="s">
        <v>17</v>
      </c>
      <c r="B7" s="11" t="s">
        <v>18</v>
      </c>
      <c r="C7" s="8">
        <v>4</v>
      </c>
      <c r="D7" s="6">
        <v>5</v>
      </c>
      <c r="E7" s="5">
        <v>4</v>
      </c>
      <c r="F7" s="6">
        <v>3</v>
      </c>
      <c r="G7" t="b">
        <f t="shared" si="2"/>
        <v>0</v>
      </c>
      <c r="H7">
        <f t="shared" si="3"/>
        <v>0</v>
      </c>
      <c r="I7">
        <f t="shared" si="0"/>
        <v>1.4</v>
      </c>
      <c r="J7">
        <f t="shared" si="0"/>
        <v>1</v>
      </c>
      <c r="K7">
        <f t="shared" si="1"/>
        <v>0</v>
      </c>
    </row>
    <row r="8" spans="1:11" ht="15.75" thickBot="1">
      <c r="A8" s="11" t="s">
        <v>21</v>
      </c>
      <c r="B8" s="11" t="s">
        <v>22</v>
      </c>
      <c r="C8" s="8">
        <v>4</v>
      </c>
      <c r="D8" s="6">
        <v>3</v>
      </c>
      <c r="E8" s="5">
        <v>5</v>
      </c>
      <c r="F8" s="6">
        <v>1</v>
      </c>
      <c r="G8" t="b">
        <f t="shared" si="2"/>
        <v>1</v>
      </c>
      <c r="H8">
        <f t="shared" si="3"/>
        <v>1</v>
      </c>
      <c r="I8">
        <f t="shared" si="0"/>
        <v>1</v>
      </c>
      <c r="J8">
        <f t="shared" si="0"/>
        <v>1</v>
      </c>
      <c r="K8">
        <f t="shared" si="1"/>
        <v>1</v>
      </c>
    </row>
    <row r="9" spans="1:11" ht="15.75" thickBot="1">
      <c r="A9" s="11" t="s">
        <v>19</v>
      </c>
      <c r="B9" s="11" t="s">
        <v>20</v>
      </c>
      <c r="C9" s="8">
        <v>4</v>
      </c>
      <c r="D9" s="6">
        <v>3</v>
      </c>
      <c r="E9" s="5">
        <v>5</v>
      </c>
      <c r="F9" s="6">
        <v>1</v>
      </c>
      <c r="G9" t="b">
        <f t="shared" si="2"/>
        <v>1</v>
      </c>
      <c r="H9">
        <f t="shared" si="3"/>
        <v>1.5</v>
      </c>
      <c r="I9">
        <f t="shared" si="0"/>
        <v>1</v>
      </c>
      <c r="J9">
        <f t="shared" si="0"/>
        <v>1</v>
      </c>
      <c r="K9">
        <f t="shared" si="1"/>
        <v>1.5</v>
      </c>
    </row>
    <row r="10" spans="1:11" ht="15.75" thickBot="1">
      <c r="A10" s="11" t="s">
        <v>23</v>
      </c>
      <c r="B10" s="11" t="s">
        <v>24</v>
      </c>
      <c r="C10" s="8">
        <v>4</v>
      </c>
      <c r="D10" s="6">
        <v>2</v>
      </c>
      <c r="E10" s="5">
        <v>5</v>
      </c>
      <c r="F10" s="6">
        <v>2</v>
      </c>
      <c r="G10" t="b">
        <f t="shared" si="2"/>
        <v>1</v>
      </c>
      <c r="H10">
        <f t="shared" si="3"/>
        <v>1.75</v>
      </c>
      <c r="I10">
        <f t="shared" si="0"/>
        <v>1</v>
      </c>
      <c r="J10">
        <f t="shared" si="0"/>
        <v>1.2</v>
      </c>
      <c r="K10">
        <f t="shared" si="1"/>
        <v>2.1</v>
      </c>
    </row>
    <row r="11" spans="1:11" ht="15.75" thickBot="1">
      <c r="A11" s="11" t="s">
        <v>29</v>
      </c>
      <c r="B11" s="11" t="s">
        <v>30</v>
      </c>
      <c r="C11" s="8">
        <v>4</v>
      </c>
      <c r="D11" s="6">
        <v>3</v>
      </c>
      <c r="E11" s="5">
        <v>5</v>
      </c>
      <c r="F11" s="6">
        <v>1</v>
      </c>
      <c r="G11" t="b">
        <f t="shared" si="2"/>
        <v>1</v>
      </c>
      <c r="H11">
        <f t="shared" si="3"/>
        <v>1.875</v>
      </c>
      <c r="I11">
        <f t="shared" si="0"/>
        <v>1</v>
      </c>
      <c r="J11">
        <f t="shared" si="0"/>
        <v>1</v>
      </c>
      <c r="K11">
        <f t="shared" si="1"/>
        <v>1.9</v>
      </c>
    </row>
    <row r="12" spans="1:11" ht="15.75" thickBot="1">
      <c r="A12" s="11" t="s">
        <v>25</v>
      </c>
      <c r="B12" s="11" t="s">
        <v>26</v>
      </c>
      <c r="C12" s="8">
        <v>4</v>
      </c>
      <c r="D12" s="6">
        <v>3</v>
      </c>
      <c r="E12" s="5">
        <v>5</v>
      </c>
      <c r="F12" s="6">
        <v>1</v>
      </c>
      <c r="G12" t="b">
        <f t="shared" si="2"/>
        <v>1</v>
      </c>
      <c r="H12">
        <f t="shared" si="3"/>
        <v>1.9375</v>
      </c>
      <c r="I12">
        <f t="shared" si="0"/>
        <v>1</v>
      </c>
      <c r="J12">
        <f t="shared" si="0"/>
        <v>1</v>
      </c>
      <c r="K12">
        <f t="shared" si="1"/>
        <v>1.9</v>
      </c>
    </row>
    <row r="13" spans="1:11" ht="15.75" thickBot="1">
      <c r="A13" s="11" t="s">
        <v>27</v>
      </c>
      <c r="B13" s="11" t="s">
        <v>28</v>
      </c>
      <c r="C13" s="8">
        <v>4</v>
      </c>
      <c r="D13" s="6">
        <v>3</v>
      </c>
      <c r="E13" s="5">
        <v>5</v>
      </c>
      <c r="F13" s="6">
        <v>1</v>
      </c>
      <c r="G13" t="b">
        <f t="shared" si="2"/>
        <v>1</v>
      </c>
      <c r="H13">
        <f t="shared" si="3"/>
        <v>1.96875</v>
      </c>
      <c r="I13">
        <f t="shared" si="0"/>
        <v>1</v>
      </c>
      <c r="J13">
        <f t="shared" si="0"/>
        <v>1</v>
      </c>
      <c r="K13">
        <f t="shared" si="1"/>
        <v>2</v>
      </c>
    </row>
    <row r="14" spans="1:11" ht="15.75" thickBot="1">
      <c r="A14" s="9" t="s">
        <v>31</v>
      </c>
      <c r="B14" s="10" t="s">
        <v>32</v>
      </c>
      <c r="C14" s="8">
        <v>4</v>
      </c>
      <c r="D14" s="6">
        <v>3</v>
      </c>
      <c r="E14" s="5">
        <v>5</v>
      </c>
      <c r="F14" s="6">
        <v>1</v>
      </c>
      <c r="G14" t="b">
        <f t="shared" si="2"/>
        <v>1</v>
      </c>
      <c r="H14">
        <f t="shared" si="3"/>
        <v>1.984375</v>
      </c>
      <c r="I14">
        <f t="shared" si="0"/>
        <v>1</v>
      </c>
      <c r="J14">
        <f t="shared" si="0"/>
        <v>1</v>
      </c>
      <c r="K14">
        <f t="shared" si="1"/>
        <v>2</v>
      </c>
    </row>
    <row r="15" spans="1:11" ht="15.75" thickBot="1">
      <c r="A15" s="9" t="s">
        <v>33</v>
      </c>
      <c r="B15" s="10" t="s">
        <v>34</v>
      </c>
      <c r="C15" s="8">
        <v>4</v>
      </c>
      <c r="D15" s="6">
        <v>5</v>
      </c>
      <c r="E15" s="5">
        <v>5</v>
      </c>
      <c r="F15" s="6">
        <v>1</v>
      </c>
      <c r="G15" t="b">
        <f t="shared" si="2"/>
        <v>0</v>
      </c>
      <c r="H15">
        <f t="shared" si="3"/>
        <v>0</v>
      </c>
      <c r="I15">
        <f t="shared" si="0"/>
        <v>1</v>
      </c>
      <c r="J15">
        <f t="shared" si="0"/>
        <v>1</v>
      </c>
      <c r="K15">
        <f t="shared" si="1"/>
        <v>0</v>
      </c>
    </row>
    <row r="16" spans="1:11" ht="15.75" thickBot="1">
      <c r="A16" s="9" t="s">
        <v>35</v>
      </c>
      <c r="B16" s="10" t="s">
        <v>36</v>
      </c>
      <c r="C16" s="8">
        <v>4</v>
      </c>
      <c r="D16" s="6">
        <v>3</v>
      </c>
      <c r="E16" s="5">
        <v>5</v>
      </c>
      <c r="F16" s="6">
        <v>1</v>
      </c>
      <c r="G16" t="b">
        <f t="shared" si="2"/>
        <v>1</v>
      </c>
      <c r="H16">
        <f t="shared" si="3"/>
        <v>1</v>
      </c>
      <c r="I16">
        <f t="shared" si="0"/>
        <v>1</v>
      </c>
      <c r="J16">
        <f t="shared" si="0"/>
        <v>1</v>
      </c>
      <c r="K16">
        <f t="shared" si="1"/>
        <v>1</v>
      </c>
    </row>
    <row r="17" spans="1:11" ht="15.75" thickBot="1">
      <c r="A17" s="11" t="s">
        <v>39</v>
      </c>
      <c r="B17" s="11" t="s">
        <v>40</v>
      </c>
      <c r="C17" s="8">
        <v>4</v>
      </c>
      <c r="D17" s="6">
        <v>3</v>
      </c>
      <c r="E17" s="5">
        <v>5</v>
      </c>
      <c r="F17" s="6">
        <v>1</v>
      </c>
      <c r="G17" t="b">
        <f t="shared" si="2"/>
        <v>1</v>
      </c>
      <c r="H17">
        <f t="shared" si="3"/>
        <v>1.5</v>
      </c>
      <c r="I17">
        <f t="shared" si="0"/>
        <v>1</v>
      </c>
      <c r="J17">
        <f t="shared" si="0"/>
        <v>1</v>
      </c>
      <c r="K17">
        <f t="shared" si="1"/>
        <v>1.5</v>
      </c>
    </row>
    <row r="18" spans="1:11" ht="15.75" thickBot="1">
      <c r="A18" s="11" t="s">
        <v>37</v>
      </c>
      <c r="B18" s="11" t="s">
        <v>38</v>
      </c>
      <c r="C18" s="8">
        <v>4</v>
      </c>
      <c r="D18" s="6">
        <v>3</v>
      </c>
      <c r="E18" s="5">
        <v>5</v>
      </c>
      <c r="F18" s="6">
        <v>1</v>
      </c>
      <c r="G18" t="b">
        <f t="shared" si="2"/>
        <v>1</v>
      </c>
      <c r="H18">
        <f t="shared" si="3"/>
        <v>1.75</v>
      </c>
      <c r="I18">
        <f t="shared" si="0"/>
        <v>1</v>
      </c>
      <c r="J18">
        <f t="shared" si="0"/>
        <v>1</v>
      </c>
      <c r="K18">
        <f t="shared" si="1"/>
        <v>1.8</v>
      </c>
    </row>
    <row r="19" spans="1:11" ht="15.75" thickBot="1">
      <c r="A19" s="11" t="s">
        <v>9</v>
      </c>
      <c r="B19" s="11" t="s">
        <v>11</v>
      </c>
      <c r="C19" s="8">
        <v>4</v>
      </c>
      <c r="D19" s="6">
        <v>3</v>
      </c>
      <c r="E19" s="5">
        <v>5</v>
      </c>
      <c r="F19" s="6">
        <v>1</v>
      </c>
      <c r="G19" t="b">
        <f t="shared" si="2"/>
        <v>1</v>
      </c>
      <c r="H19">
        <f t="shared" si="3"/>
        <v>1.875</v>
      </c>
      <c r="I19">
        <f t="shared" ref="I19:J50" si="4">IF(C19=E19,1+C19/10,1)</f>
        <v>1</v>
      </c>
      <c r="J19">
        <f t="shared" si="4"/>
        <v>1</v>
      </c>
      <c r="K19">
        <f t="shared" si="1"/>
        <v>1.9</v>
      </c>
    </row>
    <row r="20" spans="1:11" ht="15.75" thickBot="1">
      <c r="A20" s="11" t="s">
        <v>12</v>
      </c>
      <c r="B20" s="11" t="s">
        <v>10</v>
      </c>
      <c r="C20" s="8">
        <v>4</v>
      </c>
      <c r="D20" s="6">
        <v>3</v>
      </c>
      <c r="E20" s="5">
        <v>5</v>
      </c>
      <c r="F20" s="6">
        <v>1</v>
      </c>
      <c r="G20" t="b">
        <f t="shared" si="2"/>
        <v>1</v>
      </c>
      <c r="H20">
        <f t="shared" si="3"/>
        <v>1.9375</v>
      </c>
      <c r="I20">
        <f t="shared" si="4"/>
        <v>1</v>
      </c>
      <c r="J20">
        <f t="shared" si="4"/>
        <v>1</v>
      </c>
      <c r="K20">
        <f t="shared" si="1"/>
        <v>1.9</v>
      </c>
    </row>
    <row r="21" spans="1:11" ht="15.75" thickBot="1">
      <c r="A21" s="11" t="s">
        <v>15</v>
      </c>
      <c r="B21" s="11" t="s">
        <v>13</v>
      </c>
      <c r="C21" s="8">
        <v>4</v>
      </c>
      <c r="D21" s="6">
        <v>5</v>
      </c>
      <c r="E21" s="5">
        <v>5</v>
      </c>
      <c r="F21" s="6">
        <v>1</v>
      </c>
      <c r="G21" t="b">
        <f t="shared" si="2"/>
        <v>0</v>
      </c>
      <c r="H21">
        <f t="shared" si="3"/>
        <v>0</v>
      </c>
      <c r="I21">
        <f t="shared" si="4"/>
        <v>1</v>
      </c>
      <c r="J21">
        <f t="shared" si="4"/>
        <v>1</v>
      </c>
      <c r="K21">
        <f t="shared" si="1"/>
        <v>0</v>
      </c>
    </row>
    <row r="22" spans="1:11" ht="15.75" thickBot="1">
      <c r="A22" s="11" t="s">
        <v>41</v>
      </c>
      <c r="B22" s="11" t="s">
        <v>16</v>
      </c>
      <c r="C22" s="8">
        <v>2</v>
      </c>
      <c r="D22" s="6">
        <v>3</v>
      </c>
      <c r="E22" s="5">
        <v>5</v>
      </c>
      <c r="F22" s="6">
        <v>1</v>
      </c>
      <c r="G22" t="b">
        <f t="shared" si="2"/>
        <v>0</v>
      </c>
      <c r="H22">
        <f t="shared" si="3"/>
        <v>0</v>
      </c>
      <c r="I22">
        <f t="shared" si="4"/>
        <v>1</v>
      </c>
      <c r="J22">
        <f t="shared" si="4"/>
        <v>1</v>
      </c>
      <c r="K22">
        <f t="shared" si="1"/>
        <v>0</v>
      </c>
    </row>
    <row r="23" spans="1:11" ht="15.75" thickBot="1">
      <c r="A23" s="11" t="s">
        <v>17</v>
      </c>
      <c r="B23" s="11" t="s">
        <v>21</v>
      </c>
      <c r="C23" s="8">
        <v>4</v>
      </c>
      <c r="D23" s="6">
        <v>3</v>
      </c>
      <c r="E23" s="5">
        <v>5</v>
      </c>
      <c r="F23" s="6">
        <v>1</v>
      </c>
      <c r="G23" t="b">
        <f t="shared" si="2"/>
        <v>1</v>
      </c>
      <c r="H23">
        <f t="shared" si="3"/>
        <v>1</v>
      </c>
      <c r="I23">
        <f t="shared" si="4"/>
        <v>1</v>
      </c>
      <c r="J23">
        <f t="shared" si="4"/>
        <v>1</v>
      </c>
      <c r="K23">
        <f t="shared" si="1"/>
        <v>1</v>
      </c>
    </row>
    <row r="24" spans="1:11" ht="15.75" thickBot="1">
      <c r="A24" s="11" t="s">
        <v>22</v>
      </c>
      <c r="B24" s="11" t="s">
        <v>18</v>
      </c>
      <c r="C24" s="8">
        <v>4</v>
      </c>
      <c r="D24" s="6">
        <v>3</v>
      </c>
      <c r="E24" s="5">
        <v>5</v>
      </c>
      <c r="F24" s="6">
        <v>1</v>
      </c>
      <c r="G24" t="b">
        <f t="shared" si="2"/>
        <v>1</v>
      </c>
      <c r="H24">
        <f t="shared" si="3"/>
        <v>1.5</v>
      </c>
      <c r="I24">
        <f t="shared" si="4"/>
        <v>1</v>
      </c>
      <c r="J24">
        <f t="shared" si="4"/>
        <v>1</v>
      </c>
      <c r="K24">
        <f t="shared" si="1"/>
        <v>1.5</v>
      </c>
    </row>
    <row r="25" spans="1:11" ht="15.75" thickBot="1">
      <c r="A25" s="11" t="s">
        <v>19</v>
      </c>
      <c r="B25" s="11" t="s">
        <v>23</v>
      </c>
      <c r="C25" s="8">
        <v>4</v>
      </c>
      <c r="D25" s="6">
        <v>3</v>
      </c>
      <c r="E25" s="5">
        <v>5</v>
      </c>
      <c r="F25" s="6">
        <v>1</v>
      </c>
      <c r="G25" t="b">
        <f t="shared" si="2"/>
        <v>1</v>
      </c>
      <c r="H25">
        <f t="shared" si="3"/>
        <v>1.75</v>
      </c>
      <c r="I25">
        <f t="shared" si="4"/>
        <v>1</v>
      </c>
      <c r="J25">
        <f t="shared" si="4"/>
        <v>1</v>
      </c>
      <c r="K25">
        <f t="shared" si="1"/>
        <v>1.8</v>
      </c>
    </row>
    <row r="26" spans="1:11" ht="15.75" thickBot="1">
      <c r="A26" s="11" t="s">
        <v>24</v>
      </c>
      <c r="B26" s="11" t="s">
        <v>20</v>
      </c>
      <c r="C26" s="8">
        <v>4</v>
      </c>
      <c r="D26" s="6">
        <v>3</v>
      </c>
      <c r="E26" s="5">
        <v>5</v>
      </c>
      <c r="F26" s="6">
        <v>1</v>
      </c>
      <c r="G26" t="b">
        <f t="shared" si="2"/>
        <v>1</v>
      </c>
      <c r="H26">
        <f t="shared" si="3"/>
        <v>1.875</v>
      </c>
      <c r="I26">
        <f t="shared" si="4"/>
        <v>1</v>
      </c>
      <c r="J26">
        <f t="shared" si="4"/>
        <v>1</v>
      </c>
      <c r="K26">
        <f t="shared" si="1"/>
        <v>1.9</v>
      </c>
    </row>
    <row r="27" spans="1:11" ht="15.75" thickBot="1">
      <c r="A27" s="11" t="s">
        <v>29</v>
      </c>
      <c r="B27" s="11" t="s">
        <v>25</v>
      </c>
      <c r="C27" s="8">
        <v>4</v>
      </c>
      <c r="D27" s="6">
        <v>3</v>
      </c>
      <c r="E27" s="5">
        <v>5</v>
      </c>
      <c r="F27" s="6">
        <v>1</v>
      </c>
      <c r="G27" t="b">
        <f t="shared" si="2"/>
        <v>1</v>
      </c>
      <c r="H27">
        <f t="shared" si="3"/>
        <v>1.9375</v>
      </c>
      <c r="I27">
        <f t="shared" si="4"/>
        <v>1</v>
      </c>
      <c r="J27">
        <f t="shared" si="4"/>
        <v>1</v>
      </c>
      <c r="K27">
        <f t="shared" si="1"/>
        <v>1.9</v>
      </c>
    </row>
    <row r="28" spans="1:11" ht="15.75" thickBot="1">
      <c r="A28" s="11" t="s">
        <v>26</v>
      </c>
      <c r="B28" s="11" t="s">
        <v>30</v>
      </c>
      <c r="C28" s="8">
        <v>4</v>
      </c>
      <c r="D28" s="6">
        <v>3</v>
      </c>
      <c r="E28" s="5">
        <v>5</v>
      </c>
      <c r="F28" s="6">
        <v>1</v>
      </c>
      <c r="G28" t="b">
        <f t="shared" si="2"/>
        <v>1</v>
      </c>
      <c r="H28">
        <f t="shared" si="3"/>
        <v>1.96875</v>
      </c>
      <c r="I28">
        <f t="shared" si="4"/>
        <v>1</v>
      </c>
      <c r="J28">
        <f t="shared" si="4"/>
        <v>1</v>
      </c>
      <c r="K28">
        <f t="shared" si="1"/>
        <v>2</v>
      </c>
    </row>
    <row r="29" spans="1:11" ht="15.75" thickBot="1">
      <c r="A29" s="11" t="s">
        <v>27</v>
      </c>
      <c r="B29" s="11" t="s">
        <v>31</v>
      </c>
      <c r="C29" s="8">
        <v>4</v>
      </c>
      <c r="D29" s="6">
        <v>3</v>
      </c>
      <c r="E29" s="5">
        <v>5</v>
      </c>
      <c r="F29" s="6">
        <v>1</v>
      </c>
      <c r="G29" t="b">
        <f t="shared" si="2"/>
        <v>1</v>
      </c>
      <c r="H29">
        <f t="shared" si="3"/>
        <v>1.984375</v>
      </c>
      <c r="I29">
        <f t="shared" si="4"/>
        <v>1</v>
      </c>
      <c r="J29">
        <f t="shared" si="4"/>
        <v>1</v>
      </c>
      <c r="K29">
        <f t="shared" si="1"/>
        <v>2</v>
      </c>
    </row>
    <row r="30" spans="1:11" ht="15.75" thickBot="1">
      <c r="A30" s="11" t="s">
        <v>32</v>
      </c>
      <c r="B30" s="11" t="s">
        <v>28</v>
      </c>
      <c r="C30" s="8">
        <v>4</v>
      </c>
      <c r="D30" s="6">
        <v>3</v>
      </c>
      <c r="E30" s="5">
        <v>5</v>
      </c>
      <c r="F30" s="6">
        <v>1</v>
      </c>
      <c r="G30" t="b">
        <f t="shared" si="2"/>
        <v>1</v>
      </c>
      <c r="H30">
        <f t="shared" si="3"/>
        <v>1.9921875</v>
      </c>
      <c r="I30">
        <f t="shared" si="4"/>
        <v>1</v>
      </c>
      <c r="J30">
        <f t="shared" si="4"/>
        <v>1</v>
      </c>
      <c r="K30">
        <f t="shared" si="1"/>
        <v>2</v>
      </c>
    </row>
    <row r="31" spans="1:11" ht="15.75" thickBot="1">
      <c r="A31" s="11" t="s">
        <v>42</v>
      </c>
      <c r="B31" s="11" t="s">
        <v>35</v>
      </c>
      <c r="C31" s="8">
        <v>4</v>
      </c>
      <c r="D31" s="6">
        <v>3</v>
      </c>
      <c r="E31" s="5">
        <v>5</v>
      </c>
      <c r="F31" s="6">
        <v>1</v>
      </c>
      <c r="G31" t="b">
        <f t="shared" si="2"/>
        <v>1</v>
      </c>
      <c r="H31">
        <f t="shared" si="3"/>
        <v>1.99609375</v>
      </c>
      <c r="I31">
        <f t="shared" si="4"/>
        <v>1</v>
      </c>
      <c r="J31">
        <f t="shared" si="4"/>
        <v>1</v>
      </c>
      <c r="K31">
        <f t="shared" si="1"/>
        <v>2</v>
      </c>
    </row>
    <row r="32" spans="1:11" ht="15.75" thickBot="1">
      <c r="A32" s="11" t="s">
        <v>36</v>
      </c>
      <c r="B32" s="11" t="s">
        <v>34</v>
      </c>
      <c r="C32" s="8">
        <v>4</v>
      </c>
      <c r="D32" s="6">
        <v>4</v>
      </c>
      <c r="E32" s="5">
        <v>5</v>
      </c>
      <c r="F32" s="6">
        <v>1</v>
      </c>
      <c r="G32" t="b">
        <f t="shared" si="2"/>
        <v>0</v>
      </c>
      <c r="H32">
        <f t="shared" si="3"/>
        <v>0</v>
      </c>
      <c r="I32">
        <f t="shared" si="4"/>
        <v>1</v>
      </c>
      <c r="J32">
        <f t="shared" si="4"/>
        <v>1</v>
      </c>
      <c r="K32">
        <f t="shared" si="1"/>
        <v>0</v>
      </c>
    </row>
    <row r="33" spans="1:11" ht="15.75" thickBot="1">
      <c r="A33" s="11" t="s">
        <v>43</v>
      </c>
      <c r="B33" s="11" t="s">
        <v>37</v>
      </c>
      <c r="C33" s="8">
        <v>4</v>
      </c>
      <c r="D33" s="6">
        <v>3</v>
      </c>
      <c r="E33" s="5">
        <v>5</v>
      </c>
      <c r="F33" s="6">
        <v>1</v>
      </c>
      <c r="G33" t="b">
        <f t="shared" si="2"/>
        <v>1</v>
      </c>
      <c r="H33">
        <f t="shared" si="3"/>
        <v>1</v>
      </c>
      <c r="I33">
        <f t="shared" si="4"/>
        <v>1</v>
      </c>
      <c r="J33">
        <f t="shared" si="4"/>
        <v>1</v>
      </c>
      <c r="K33">
        <f t="shared" si="1"/>
        <v>1</v>
      </c>
    </row>
    <row r="34" spans="1:11" ht="15.75" thickBot="1">
      <c r="A34" s="11" t="s">
        <v>38</v>
      </c>
      <c r="B34" s="11" t="s">
        <v>40</v>
      </c>
      <c r="C34" s="8">
        <v>4</v>
      </c>
      <c r="D34" s="6">
        <v>3</v>
      </c>
      <c r="E34" s="5">
        <v>5</v>
      </c>
      <c r="F34" s="6">
        <v>1</v>
      </c>
      <c r="G34" t="b">
        <f t="shared" si="2"/>
        <v>1</v>
      </c>
      <c r="H34">
        <f t="shared" si="3"/>
        <v>1.5</v>
      </c>
      <c r="I34">
        <f t="shared" si="4"/>
        <v>1</v>
      </c>
      <c r="J34">
        <f t="shared" si="4"/>
        <v>1</v>
      </c>
      <c r="K34">
        <f t="shared" si="1"/>
        <v>1.5</v>
      </c>
    </row>
    <row r="35" spans="1:11" ht="15.75" thickBot="1">
      <c r="A35" s="11" t="s">
        <v>12</v>
      </c>
      <c r="B35" s="11" t="s">
        <v>9</v>
      </c>
      <c r="C35" s="8">
        <v>2</v>
      </c>
      <c r="D35" s="6">
        <v>3</v>
      </c>
      <c r="E35" s="5">
        <v>5</v>
      </c>
      <c r="F35" s="6">
        <v>1</v>
      </c>
      <c r="G35" t="b">
        <f t="shared" si="2"/>
        <v>0</v>
      </c>
      <c r="H35">
        <f t="shared" si="3"/>
        <v>0</v>
      </c>
      <c r="I35">
        <f t="shared" si="4"/>
        <v>1</v>
      </c>
      <c r="J35">
        <f t="shared" si="4"/>
        <v>1</v>
      </c>
      <c r="K35">
        <f t="shared" si="1"/>
        <v>0</v>
      </c>
    </row>
    <row r="36" spans="1:11" ht="15.75" thickBot="1">
      <c r="A36" s="11" t="s">
        <v>10</v>
      </c>
      <c r="B36" s="11" t="s">
        <v>11</v>
      </c>
      <c r="C36" s="8">
        <v>4</v>
      </c>
      <c r="D36" s="6">
        <v>3</v>
      </c>
      <c r="E36" s="5">
        <v>5</v>
      </c>
      <c r="F36" s="6">
        <v>1</v>
      </c>
      <c r="G36" t="b">
        <f t="shared" si="2"/>
        <v>1</v>
      </c>
      <c r="H36">
        <f t="shared" si="3"/>
        <v>1</v>
      </c>
      <c r="I36">
        <f t="shared" si="4"/>
        <v>1</v>
      </c>
      <c r="J36">
        <f t="shared" si="4"/>
        <v>1</v>
      </c>
      <c r="K36">
        <f t="shared" si="1"/>
        <v>1</v>
      </c>
    </row>
    <row r="37" spans="1:11" ht="15.75" thickBot="1">
      <c r="A37" s="9" t="s">
        <v>14</v>
      </c>
      <c r="B37" s="10" t="s">
        <v>15</v>
      </c>
      <c r="C37" s="8">
        <v>4</v>
      </c>
      <c r="D37" s="6">
        <v>3</v>
      </c>
      <c r="E37" s="5">
        <v>5</v>
      </c>
      <c r="F37" s="6">
        <v>1</v>
      </c>
      <c r="G37" t="b">
        <f t="shared" si="2"/>
        <v>1</v>
      </c>
      <c r="H37">
        <f t="shared" si="3"/>
        <v>1.5</v>
      </c>
      <c r="I37">
        <f t="shared" si="4"/>
        <v>1</v>
      </c>
      <c r="J37">
        <f t="shared" si="4"/>
        <v>1</v>
      </c>
      <c r="K37">
        <f t="shared" si="1"/>
        <v>1.5</v>
      </c>
    </row>
    <row r="38" spans="1:11" ht="15.75" thickBot="1">
      <c r="A38" s="9" t="s">
        <v>16</v>
      </c>
      <c r="B38" s="10" t="s">
        <v>13</v>
      </c>
      <c r="C38" s="8">
        <v>4</v>
      </c>
      <c r="D38" s="6">
        <v>3</v>
      </c>
      <c r="E38" s="5">
        <v>5</v>
      </c>
      <c r="F38" s="6">
        <v>1</v>
      </c>
      <c r="G38" t="b">
        <f t="shared" si="2"/>
        <v>1</v>
      </c>
      <c r="H38">
        <f t="shared" si="3"/>
        <v>1.75</v>
      </c>
      <c r="I38">
        <f t="shared" si="4"/>
        <v>1</v>
      </c>
      <c r="J38">
        <f t="shared" si="4"/>
        <v>1</v>
      </c>
      <c r="K38">
        <f t="shared" si="1"/>
        <v>1.8</v>
      </c>
    </row>
    <row r="39" spans="1:11" ht="15.75" thickBot="1">
      <c r="A39" s="11" t="s">
        <v>22</v>
      </c>
      <c r="B39" s="11" t="s">
        <v>17</v>
      </c>
      <c r="C39" s="8">
        <v>4</v>
      </c>
      <c r="D39" s="6">
        <v>3</v>
      </c>
      <c r="E39" s="5">
        <v>5</v>
      </c>
      <c r="F39" s="6">
        <v>1</v>
      </c>
      <c r="G39" t="b">
        <f t="shared" si="2"/>
        <v>1</v>
      </c>
      <c r="H39">
        <f t="shared" si="3"/>
        <v>1.875</v>
      </c>
      <c r="I39">
        <f t="shared" si="4"/>
        <v>1</v>
      </c>
      <c r="J39">
        <f t="shared" si="4"/>
        <v>1</v>
      </c>
      <c r="K39">
        <f t="shared" si="1"/>
        <v>1.9</v>
      </c>
    </row>
    <row r="40" spans="1:11" ht="15.75" thickBot="1">
      <c r="A40" s="11" t="s">
        <v>18</v>
      </c>
      <c r="B40" s="11" t="s">
        <v>21</v>
      </c>
      <c r="C40" s="8">
        <v>4</v>
      </c>
      <c r="D40" s="6">
        <v>3</v>
      </c>
      <c r="E40" s="5">
        <v>5</v>
      </c>
      <c r="F40" s="6">
        <v>1</v>
      </c>
      <c r="G40" t="b">
        <f t="shared" si="2"/>
        <v>1</v>
      </c>
      <c r="H40">
        <f t="shared" si="3"/>
        <v>1.9375</v>
      </c>
      <c r="I40">
        <f t="shared" si="4"/>
        <v>1</v>
      </c>
      <c r="J40">
        <f t="shared" si="4"/>
        <v>1</v>
      </c>
      <c r="K40">
        <f t="shared" si="1"/>
        <v>1.9</v>
      </c>
    </row>
    <row r="41" spans="1:11" ht="15.75" thickBot="1">
      <c r="A41" s="11" t="s">
        <v>44</v>
      </c>
      <c r="B41" s="11" t="s">
        <v>19</v>
      </c>
      <c r="C41" s="8">
        <v>4</v>
      </c>
      <c r="D41" s="6">
        <v>3</v>
      </c>
      <c r="E41" s="5">
        <v>5</v>
      </c>
      <c r="F41" s="6">
        <v>1</v>
      </c>
      <c r="G41" t="b">
        <f t="shared" si="2"/>
        <v>1</v>
      </c>
      <c r="H41">
        <f t="shared" si="3"/>
        <v>1.96875</v>
      </c>
      <c r="I41">
        <f t="shared" si="4"/>
        <v>1</v>
      </c>
      <c r="J41">
        <f t="shared" si="4"/>
        <v>1</v>
      </c>
      <c r="K41">
        <f t="shared" si="1"/>
        <v>2</v>
      </c>
    </row>
    <row r="42" spans="1:11" ht="15.75" thickBot="1">
      <c r="A42" s="11" t="s">
        <v>20</v>
      </c>
      <c r="B42" s="11" t="s">
        <v>23</v>
      </c>
      <c r="C42" s="8">
        <v>4</v>
      </c>
      <c r="D42" s="6">
        <v>3</v>
      </c>
      <c r="E42" s="5">
        <v>5</v>
      </c>
      <c r="F42" s="6">
        <v>1</v>
      </c>
      <c r="G42" t="b">
        <f t="shared" si="2"/>
        <v>1</v>
      </c>
      <c r="H42">
        <f t="shared" si="3"/>
        <v>1.984375</v>
      </c>
      <c r="I42">
        <f t="shared" si="4"/>
        <v>1</v>
      </c>
      <c r="J42">
        <f t="shared" si="4"/>
        <v>1</v>
      </c>
      <c r="K42">
        <f t="shared" si="1"/>
        <v>2</v>
      </c>
    </row>
    <row r="43" spans="1:11" ht="15.75" thickBot="1">
      <c r="A43" s="11" t="s">
        <v>47</v>
      </c>
      <c r="B43" s="11" t="s">
        <v>29</v>
      </c>
      <c r="C43" s="8">
        <v>4</v>
      </c>
      <c r="D43" s="6">
        <v>3</v>
      </c>
      <c r="E43" s="5">
        <v>5</v>
      </c>
      <c r="F43" s="6">
        <v>1</v>
      </c>
      <c r="G43" t="b">
        <f t="shared" si="2"/>
        <v>1</v>
      </c>
      <c r="H43">
        <f t="shared" si="3"/>
        <v>1.9921875</v>
      </c>
      <c r="I43">
        <f t="shared" si="4"/>
        <v>1</v>
      </c>
      <c r="J43">
        <f t="shared" si="4"/>
        <v>1</v>
      </c>
      <c r="K43">
        <f t="shared" si="1"/>
        <v>2</v>
      </c>
    </row>
    <row r="44" spans="1:11" ht="15.75" thickBot="1">
      <c r="A44" s="11" t="s">
        <v>48</v>
      </c>
      <c r="B44" s="11" t="s">
        <v>25</v>
      </c>
      <c r="C44" s="8">
        <v>4</v>
      </c>
      <c r="D44" s="6">
        <v>3</v>
      </c>
      <c r="E44" s="5">
        <v>5</v>
      </c>
      <c r="F44" s="6">
        <v>1</v>
      </c>
      <c r="G44" t="b">
        <f t="shared" si="2"/>
        <v>1</v>
      </c>
      <c r="H44">
        <f t="shared" si="3"/>
        <v>1.99609375</v>
      </c>
      <c r="I44">
        <f t="shared" si="4"/>
        <v>1</v>
      </c>
      <c r="J44">
        <f t="shared" si="4"/>
        <v>1</v>
      </c>
      <c r="K44">
        <f t="shared" si="1"/>
        <v>2</v>
      </c>
    </row>
    <row r="45" spans="1:11" ht="15.75" thickBot="1">
      <c r="A45" s="11" t="s">
        <v>46</v>
      </c>
      <c r="B45" s="11" t="s">
        <v>27</v>
      </c>
      <c r="C45" s="8">
        <v>4</v>
      </c>
      <c r="D45" s="6">
        <v>3</v>
      </c>
      <c r="E45" s="5">
        <v>5</v>
      </c>
      <c r="F45" s="6">
        <v>1</v>
      </c>
      <c r="G45" t="b">
        <f t="shared" si="2"/>
        <v>1</v>
      </c>
      <c r="H45">
        <f t="shared" si="3"/>
        <v>1.998046875</v>
      </c>
      <c r="I45">
        <f t="shared" si="4"/>
        <v>1</v>
      </c>
      <c r="J45">
        <f t="shared" si="4"/>
        <v>1</v>
      </c>
      <c r="K45">
        <f t="shared" si="1"/>
        <v>2</v>
      </c>
    </row>
    <row r="46" spans="1:11" ht="15.75" thickBot="1">
      <c r="A46" s="11" t="s">
        <v>45</v>
      </c>
      <c r="B46" s="11" t="s">
        <v>31</v>
      </c>
      <c r="C46" s="8">
        <v>4</v>
      </c>
      <c r="D46" s="6">
        <v>3</v>
      </c>
      <c r="E46" s="5">
        <v>5</v>
      </c>
      <c r="F46" s="6">
        <v>1</v>
      </c>
      <c r="G46" t="b">
        <f t="shared" si="2"/>
        <v>1</v>
      </c>
      <c r="H46">
        <f t="shared" si="3"/>
        <v>1.9990234375</v>
      </c>
      <c r="I46">
        <f t="shared" si="4"/>
        <v>1</v>
      </c>
      <c r="J46">
        <f t="shared" si="4"/>
        <v>1</v>
      </c>
      <c r="K46">
        <f t="shared" si="1"/>
        <v>2</v>
      </c>
    </row>
    <row r="47" spans="1:11" ht="15.75" thickBot="1">
      <c r="A47" s="11" t="s">
        <v>51</v>
      </c>
      <c r="B47" s="11" t="s">
        <v>42</v>
      </c>
      <c r="C47" s="8">
        <v>4</v>
      </c>
      <c r="D47" s="6">
        <v>3</v>
      </c>
      <c r="E47" s="5">
        <v>5</v>
      </c>
      <c r="F47" s="6">
        <v>1</v>
      </c>
      <c r="G47" t="b">
        <f t="shared" si="2"/>
        <v>1</v>
      </c>
      <c r="H47">
        <f t="shared" si="3"/>
        <v>1.99951171875</v>
      </c>
      <c r="I47">
        <f t="shared" si="4"/>
        <v>1</v>
      </c>
      <c r="J47">
        <f t="shared" si="4"/>
        <v>1</v>
      </c>
      <c r="K47">
        <f t="shared" si="1"/>
        <v>2</v>
      </c>
    </row>
    <row r="48" spans="1:11" ht="15.75" thickBot="1">
      <c r="A48" s="11" t="s">
        <v>52</v>
      </c>
      <c r="B48" s="11" t="s">
        <v>35</v>
      </c>
      <c r="C48" s="8">
        <v>4</v>
      </c>
      <c r="D48" s="6">
        <v>3</v>
      </c>
      <c r="E48" s="5">
        <v>5</v>
      </c>
      <c r="F48" s="6">
        <v>1</v>
      </c>
      <c r="G48" t="b">
        <f t="shared" si="2"/>
        <v>1</v>
      </c>
      <c r="H48">
        <f t="shared" si="3"/>
        <v>1.999755859375</v>
      </c>
      <c r="I48">
        <f t="shared" si="4"/>
        <v>1</v>
      </c>
      <c r="J48">
        <f t="shared" si="4"/>
        <v>1</v>
      </c>
      <c r="K48">
        <f t="shared" si="1"/>
        <v>2</v>
      </c>
    </row>
    <row r="49" spans="1:11" ht="15.75" thickBot="1">
      <c r="A49" s="11" t="s">
        <v>49</v>
      </c>
      <c r="B49" s="11" t="s">
        <v>39</v>
      </c>
      <c r="C49" s="8">
        <v>4</v>
      </c>
      <c r="D49" s="6">
        <v>3</v>
      </c>
      <c r="E49" s="5">
        <v>5</v>
      </c>
      <c r="F49" s="6">
        <v>1</v>
      </c>
      <c r="G49" t="b">
        <f t="shared" si="2"/>
        <v>1</v>
      </c>
      <c r="H49">
        <f t="shared" si="3"/>
        <v>1.9998779296875</v>
      </c>
      <c r="I49">
        <f t="shared" si="4"/>
        <v>1</v>
      </c>
      <c r="J49">
        <f t="shared" si="4"/>
        <v>1</v>
      </c>
      <c r="K49">
        <f t="shared" si="1"/>
        <v>2</v>
      </c>
    </row>
    <row r="50" spans="1:11" ht="15.75" thickBot="1">
      <c r="A50" s="11" t="s">
        <v>50</v>
      </c>
      <c r="B50" s="11" t="s">
        <v>37</v>
      </c>
      <c r="C50" s="8">
        <v>4</v>
      </c>
      <c r="D50" s="6">
        <v>3</v>
      </c>
      <c r="E50" s="5">
        <v>5</v>
      </c>
      <c r="F50" s="6">
        <v>1</v>
      </c>
      <c r="G50" t="b">
        <f t="shared" si="2"/>
        <v>1</v>
      </c>
      <c r="H50">
        <f t="shared" si="3"/>
        <v>1.99993896484375</v>
      </c>
      <c r="I50">
        <f t="shared" si="4"/>
        <v>1</v>
      </c>
      <c r="J50">
        <f t="shared" si="4"/>
        <v>1</v>
      </c>
      <c r="K50">
        <f t="shared" si="1"/>
        <v>2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3:K53"/>
  <sheetViews>
    <sheetView workbookViewId="0">
      <selection activeCell="J13" sqref="J13"/>
    </sheetView>
  </sheetViews>
  <sheetFormatPr defaultColWidth="14.42578125" defaultRowHeight="15" customHeight="1"/>
  <sheetData>
    <row r="3" spans="1:11">
      <c r="C3" t="s">
        <v>56</v>
      </c>
      <c r="I3" s="7"/>
      <c r="J3" s="7"/>
      <c r="K3" s="7"/>
    </row>
    <row r="4" spans="1:11">
      <c r="I4" s="7"/>
      <c r="J4" s="7"/>
      <c r="K4" s="7"/>
    </row>
    <row r="5" spans="1:11">
      <c r="C5" s="4">
        <v>1</v>
      </c>
      <c r="D5" s="4" t="s">
        <v>8</v>
      </c>
      <c r="E5" s="4">
        <v>2</v>
      </c>
      <c r="I5" s="7"/>
      <c r="J5" s="7"/>
      <c r="K5" s="7"/>
    </row>
    <row r="6" spans="1:11">
      <c r="A6" s="11" t="s">
        <v>9</v>
      </c>
      <c r="B6" s="11" t="s">
        <v>10</v>
      </c>
      <c r="C6">
        <v>1</v>
      </c>
      <c r="D6">
        <v>3.2</v>
      </c>
      <c r="E6">
        <v>7.4</v>
      </c>
      <c r="I6" s="7"/>
      <c r="J6" s="7"/>
      <c r="K6" s="7"/>
    </row>
    <row r="7" spans="1:11">
      <c r="A7" s="11" t="s">
        <v>11</v>
      </c>
      <c r="B7" s="11" t="s">
        <v>12</v>
      </c>
      <c r="C7">
        <v>4.0999999999999996</v>
      </c>
      <c r="D7">
        <v>2.2999999999999998</v>
      </c>
      <c r="E7">
        <v>1</v>
      </c>
      <c r="I7" s="7"/>
      <c r="J7" s="7"/>
      <c r="K7" s="7"/>
    </row>
    <row r="8" spans="1:11">
      <c r="A8" s="11" t="s">
        <v>15</v>
      </c>
      <c r="B8" s="11" t="s">
        <v>16</v>
      </c>
      <c r="C8">
        <v>1</v>
      </c>
      <c r="D8">
        <v>1.3</v>
      </c>
      <c r="E8">
        <v>1.6</v>
      </c>
      <c r="I8" s="7"/>
      <c r="J8" s="7"/>
      <c r="K8" s="7"/>
    </row>
    <row r="9" spans="1:11">
      <c r="A9" s="11" t="s">
        <v>13</v>
      </c>
      <c r="B9" s="11" t="s">
        <v>14</v>
      </c>
      <c r="C9">
        <v>2.5</v>
      </c>
      <c r="D9">
        <v>1.8</v>
      </c>
      <c r="E9">
        <v>1</v>
      </c>
      <c r="I9" s="7"/>
      <c r="J9" s="7"/>
      <c r="K9" s="7"/>
    </row>
    <row r="10" spans="1:11">
      <c r="A10" s="11" t="s">
        <v>17</v>
      </c>
      <c r="B10" s="11" t="s">
        <v>18</v>
      </c>
      <c r="C10">
        <v>1</v>
      </c>
      <c r="D10">
        <v>5.5</v>
      </c>
      <c r="E10">
        <v>13.4</v>
      </c>
      <c r="I10" s="7"/>
      <c r="J10" s="7"/>
      <c r="K10" s="7"/>
    </row>
    <row r="11" spans="1:11">
      <c r="A11" s="11" t="s">
        <v>21</v>
      </c>
      <c r="B11" s="11" t="s">
        <v>22</v>
      </c>
      <c r="C11">
        <v>1</v>
      </c>
      <c r="D11">
        <v>3.6</v>
      </c>
      <c r="E11">
        <v>8</v>
      </c>
      <c r="I11" s="7"/>
      <c r="J11" s="7"/>
      <c r="K11" s="7"/>
    </row>
    <row r="12" spans="1:11">
      <c r="A12" s="11" t="s">
        <v>19</v>
      </c>
      <c r="B12" s="11" t="s">
        <v>20</v>
      </c>
      <c r="C12">
        <v>1.3</v>
      </c>
      <c r="D12">
        <v>1.3</v>
      </c>
      <c r="E12">
        <v>1</v>
      </c>
      <c r="I12" s="7"/>
      <c r="J12" s="7"/>
      <c r="K12" s="7"/>
    </row>
    <row r="13" spans="1:11">
      <c r="A13" s="11" t="s">
        <v>23</v>
      </c>
      <c r="B13" s="11" t="s">
        <v>24</v>
      </c>
      <c r="C13">
        <v>1.5</v>
      </c>
      <c r="D13">
        <v>1</v>
      </c>
      <c r="E13">
        <v>1.5</v>
      </c>
      <c r="I13" s="7"/>
      <c r="J13" s="7" t="s">
        <v>65</v>
      </c>
      <c r="K13" s="7"/>
    </row>
    <row r="14" spans="1:11">
      <c r="A14" s="11" t="s">
        <v>29</v>
      </c>
      <c r="B14" s="11" t="s">
        <v>30</v>
      </c>
      <c r="C14">
        <v>2.4</v>
      </c>
      <c r="D14">
        <v>1.7</v>
      </c>
      <c r="E14">
        <v>1</v>
      </c>
      <c r="I14" s="7"/>
      <c r="J14" s="7"/>
      <c r="K14" s="7"/>
    </row>
    <row r="15" spans="1:11">
      <c r="A15" s="11" t="s">
        <v>25</v>
      </c>
      <c r="B15" s="11" t="s">
        <v>26</v>
      </c>
      <c r="C15">
        <v>1</v>
      </c>
      <c r="D15">
        <v>3</v>
      </c>
      <c r="E15">
        <v>5.2</v>
      </c>
      <c r="I15" s="7"/>
      <c r="J15" s="7"/>
      <c r="K15" s="7"/>
    </row>
    <row r="16" spans="1:11">
      <c r="A16" s="11" t="s">
        <v>27</v>
      </c>
      <c r="B16" s="11" t="s">
        <v>28</v>
      </c>
      <c r="C16">
        <v>1</v>
      </c>
      <c r="D16">
        <v>3.4</v>
      </c>
      <c r="E16">
        <v>7.1</v>
      </c>
      <c r="I16" s="7"/>
      <c r="J16" s="7"/>
      <c r="K16" s="7"/>
    </row>
    <row r="17" spans="1:11">
      <c r="A17" s="9" t="s">
        <v>31</v>
      </c>
      <c r="B17" s="10" t="s">
        <v>32</v>
      </c>
      <c r="C17">
        <v>1</v>
      </c>
      <c r="D17">
        <v>1.6</v>
      </c>
      <c r="E17">
        <v>2</v>
      </c>
      <c r="I17" s="7"/>
      <c r="J17" s="7"/>
      <c r="K17" s="7"/>
    </row>
    <row r="18" spans="1:11">
      <c r="A18" s="9" t="s">
        <v>33</v>
      </c>
      <c r="B18" s="10" t="s">
        <v>34</v>
      </c>
      <c r="C18">
        <v>1</v>
      </c>
      <c r="D18">
        <v>6.7</v>
      </c>
      <c r="E18">
        <v>18.600000000000001</v>
      </c>
      <c r="I18" s="7"/>
      <c r="J18" s="7"/>
      <c r="K18" s="7"/>
    </row>
    <row r="19" spans="1:11">
      <c r="A19" s="9" t="s">
        <v>35</v>
      </c>
      <c r="B19" s="10" t="s">
        <v>36</v>
      </c>
      <c r="C19">
        <v>7.1</v>
      </c>
      <c r="D19">
        <v>3.4</v>
      </c>
      <c r="E19">
        <v>1</v>
      </c>
      <c r="I19" s="7"/>
      <c r="J19" s="7"/>
      <c r="K19" s="7"/>
    </row>
    <row r="20" spans="1:11">
      <c r="A20" s="11" t="s">
        <v>39</v>
      </c>
      <c r="B20" s="11" t="s">
        <v>40</v>
      </c>
      <c r="C20">
        <v>1</v>
      </c>
      <c r="D20">
        <v>2.2000000000000002</v>
      </c>
      <c r="E20">
        <v>3.4</v>
      </c>
      <c r="I20" s="7"/>
      <c r="J20" s="7"/>
      <c r="K20" s="7"/>
    </row>
    <row r="21" spans="1:11">
      <c r="A21" s="11" t="s">
        <v>37</v>
      </c>
      <c r="B21" s="11" t="s">
        <v>38</v>
      </c>
      <c r="C21">
        <v>1</v>
      </c>
      <c r="D21">
        <v>1.4</v>
      </c>
      <c r="E21">
        <v>1.4</v>
      </c>
      <c r="I21" s="7"/>
      <c r="J21" s="7"/>
      <c r="K21" s="7"/>
    </row>
    <row r="22" spans="1:11">
      <c r="A22" s="11" t="s">
        <v>9</v>
      </c>
      <c r="B22" s="11" t="s">
        <v>11</v>
      </c>
      <c r="C22">
        <v>1</v>
      </c>
      <c r="D22">
        <v>1.6</v>
      </c>
      <c r="E22">
        <v>1.9</v>
      </c>
      <c r="I22" s="7"/>
      <c r="J22" s="7"/>
      <c r="K22" s="7"/>
    </row>
    <row r="23" spans="1:11">
      <c r="A23" s="11" t="s">
        <v>12</v>
      </c>
      <c r="B23" s="11" t="s">
        <v>10</v>
      </c>
      <c r="C23">
        <v>1</v>
      </c>
      <c r="D23">
        <v>2.2999999999999998</v>
      </c>
      <c r="E23">
        <v>4</v>
      </c>
      <c r="I23" s="7"/>
      <c r="J23" s="7"/>
      <c r="K23" s="7"/>
    </row>
    <row r="24" spans="1:11">
      <c r="A24" s="11" t="s">
        <v>15</v>
      </c>
      <c r="B24" s="11" t="s">
        <v>13</v>
      </c>
      <c r="C24">
        <v>1</v>
      </c>
      <c r="D24">
        <v>5.3</v>
      </c>
      <c r="E24">
        <v>15.4</v>
      </c>
      <c r="I24" s="7"/>
      <c r="J24" s="7"/>
      <c r="K24" s="7"/>
    </row>
    <row r="25" spans="1:11">
      <c r="A25" s="11" t="s">
        <v>41</v>
      </c>
      <c r="B25" s="11" t="s">
        <v>16</v>
      </c>
      <c r="C25">
        <v>17.2</v>
      </c>
      <c r="D25">
        <v>5.5</v>
      </c>
      <c r="E25">
        <v>1</v>
      </c>
      <c r="I25" s="7"/>
      <c r="J25" s="7"/>
      <c r="K25" s="7"/>
    </row>
    <row r="26" spans="1:11">
      <c r="A26" s="11" t="s">
        <v>17</v>
      </c>
      <c r="B26" s="11" t="s">
        <v>21</v>
      </c>
      <c r="C26">
        <v>1</v>
      </c>
      <c r="D26">
        <v>2.2000000000000002</v>
      </c>
      <c r="E26">
        <v>3.2</v>
      </c>
      <c r="I26" s="7"/>
      <c r="J26" s="7"/>
      <c r="K26" s="7"/>
    </row>
    <row r="27" spans="1:11">
      <c r="A27" s="11" t="s">
        <v>22</v>
      </c>
      <c r="B27" s="11" t="s">
        <v>18</v>
      </c>
      <c r="C27">
        <v>1</v>
      </c>
      <c r="D27">
        <v>3.4</v>
      </c>
      <c r="E27">
        <v>5.7</v>
      </c>
      <c r="I27" s="7"/>
      <c r="J27" s="7"/>
      <c r="K27" s="7"/>
    </row>
    <row r="28" spans="1:11">
      <c r="A28" s="11" t="s">
        <v>19</v>
      </c>
      <c r="B28" s="11" t="s">
        <v>23</v>
      </c>
      <c r="C28">
        <v>1.2</v>
      </c>
      <c r="D28">
        <v>1</v>
      </c>
      <c r="E28">
        <v>1.3</v>
      </c>
      <c r="I28" s="7"/>
      <c r="J28" s="7"/>
      <c r="K28" s="7"/>
    </row>
    <row r="29" spans="1:11">
      <c r="A29" s="11" t="s">
        <v>24</v>
      </c>
      <c r="B29" s="11" t="s">
        <v>20</v>
      </c>
      <c r="C29">
        <v>1</v>
      </c>
      <c r="D29">
        <v>5.3</v>
      </c>
      <c r="E29">
        <v>12.9</v>
      </c>
      <c r="I29" s="7"/>
      <c r="J29" s="7"/>
      <c r="K29" s="7"/>
    </row>
    <row r="30" spans="1:11">
      <c r="A30" s="11" t="s">
        <v>29</v>
      </c>
      <c r="B30" s="11" t="s">
        <v>25</v>
      </c>
      <c r="C30">
        <v>1</v>
      </c>
      <c r="D30">
        <v>1.2</v>
      </c>
      <c r="E30">
        <v>1.1000000000000001</v>
      </c>
      <c r="I30" s="7"/>
      <c r="J30" s="7"/>
      <c r="K30" s="7"/>
    </row>
    <row r="31" spans="1:11">
      <c r="A31" s="11" t="s">
        <v>26</v>
      </c>
      <c r="B31" s="11" t="s">
        <v>30</v>
      </c>
      <c r="C31">
        <v>1.1000000000000001</v>
      </c>
      <c r="D31">
        <v>1.2</v>
      </c>
      <c r="E31">
        <v>1</v>
      </c>
      <c r="I31" s="7"/>
      <c r="J31" s="7"/>
      <c r="K31" s="7"/>
    </row>
    <row r="32" spans="1:11">
      <c r="A32" s="11" t="s">
        <v>27</v>
      </c>
      <c r="B32" s="11" t="s">
        <v>31</v>
      </c>
      <c r="C32">
        <v>1</v>
      </c>
      <c r="D32">
        <v>4.0999999999999996</v>
      </c>
      <c r="E32">
        <v>8.6999999999999993</v>
      </c>
      <c r="I32" s="7"/>
      <c r="J32" s="7"/>
      <c r="K32" s="7"/>
    </row>
    <row r="33" spans="1:11">
      <c r="A33" s="11" t="s">
        <v>32</v>
      </c>
      <c r="B33" s="11" t="s">
        <v>28</v>
      </c>
      <c r="C33">
        <v>2.6</v>
      </c>
      <c r="D33">
        <v>1.9</v>
      </c>
      <c r="E33">
        <v>1</v>
      </c>
      <c r="I33" s="7"/>
      <c r="J33" s="7"/>
      <c r="K33" s="7"/>
    </row>
    <row r="34" spans="1:11">
      <c r="A34" s="11" t="s">
        <v>42</v>
      </c>
      <c r="B34" s="11" t="s">
        <v>35</v>
      </c>
      <c r="C34">
        <v>1</v>
      </c>
      <c r="D34">
        <v>3.4</v>
      </c>
      <c r="E34">
        <v>5.7</v>
      </c>
      <c r="I34" s="7"/>
      <c r="J34" s="7"/>
      <c r="K34" s="7"/>
    </row>
    <row r="35" spans="1:11">
      <c r="A35" s="11" t="s">
        <v>36</v>
      </c>
      <c r="B35" s="11" t="s">
        <v>34</v>
      </c>
      <c r="C35">
        <v>1</v>
      </c>
      <c r="D35">
        <v>5.7</v>
      </c>
      <c r="E35">
        <v>16.100000000000001</v>
      </c>
      <c r="I35" s="7"/>
      <c r="J35" s="7"/>
      <c r="K35" s="7"/>
    </row>
    <row r="36" spans="1:11">
      <c r="A36" s="11" t="s">
        <v>43</v>
      </c>
      <c r="B36" s="11" t="s">
        <v>37</v>
      </c>
      <c r="C36">
        <v>1.5</v>
      </c>
      <c r="D36">
        <v>1.4</v>
      </c>
      <c r="E36">
        <v>1</v>
      </c>
      <c r="I36" s="7"/>
      <c r="J36" s="7"/>
      <c r="K36" s="7"/>
    </row>
    <row r="37" spans="1:11">
      <c r="A37" s="11" t="s">
        <v>38</v>
      </c>
      <c r="B37" s="11" t="s">
        <v>40</v>
      </c>
      <c r="C37">
        <v>1.3</v>
      </c>
      <c r="D37">
        <v>1.4</v>
      </c>
      <c r="E37">
        <v>1</v>
      </c>
      <c r="I37" s="7"/>
      <c r="J37" s="7"/>
      <c r="K37" s="7"/>
    </row>
    <row r="38" spans="1:11">
      <c r="A38" s="11" t="s">
        <v>12</v>
      </c>
      <c r="B38" s="11" t="s">
        <v>9</v>
      </c>
      <c r="C38">
        <v>2.9</v>
      </c>
      <c r="D38">
        <v>2.1</v>
      </c>
      <c r="E38">
        <v>1</v>
      </c>
      <c r="I38" s="7"/>
      <c r="J38" s="7"/>
      <c r="K38" s="7"/>
    </row>
    <row r="39" spans="1:11">
      <c r="A39" s="11" t="s">
        <v>10</v>
      </c>
      <c r="B39" s="11" t="s">
        <v>11</v>
      </c>
      <c r="C39">
        <v>1</v>
      </c>
      <c r="D39">
        <v>1.3</v>
      </c>
      <c r="E39">
        <v>1.4</v>
      </c>
      <c r="I39" s="7"/>
      <c r="J39" s="7"/>
      <c r="K39" s="7"/>
    </row>
    <row r="40" spans="1:11">
      <c r="A40" s="9" t="s">
        <v>14</v>
      </c>
      <c r="B40" s="10" t="s">
        <v>15</v>
      </c>
      <c r="C40">
        <v>7.5</v>
      </c>
      <c r="D40">
        <v>3.6</v>
      </c>
      <c r="E40">
        <v>1</v>
      </c>
      <c r="I40" s="7"/>
      <c r="J40" s="7"/>
      <c r="K40" s="7"/>
    </row>
    <row r="41" spans="1:11">
      <c r="A41" s="9" t="s">
        <v>16</v>
      </c>
      <c r="B41" s="10" t="s">
        <v>13</v>
      </c>
      <c r="C41">
        <v>1</v>
      </c>
      <c r="D41">
        <v>3.7</v>
      </c>
      <c r="E41">
        <v>7.6</v>
      </c>
      <c r="I41" s="7"/>
      <c r="J41" s="7"/>
      <c r="K41" s="7"/>
    </row>
    <row r="42" spans="1:11">
      <c r="A42" s="11" t="s">
        <v>22</v>
      </c>
      <c r="B42" s="11" t="s">
        <v>17</v>
      </c>
      <c r="C42">
        <v>1.6</v>
      </c>
      <c r="D42">
        <v>1.5</v>
      </c>
      <c r="E42">
        <v>1</v>
      </c>
      <c r="I42" s="7"/>
      <c r="J42" s="7"/>
      <c r="K42" s="7"/>
    </row>
    <row r="43" spans="1:11">
      <c r="A43" s="11" t="s">
        <v>18</v>
      </c>
      <c r="B43" s="11" t="s">
        <v>21</v>
      </c>
      <c r="C43">
        <v>3.6</v>
      </c>
      <c r="D43">
        <v>2.2000000000000002</v>
      </c>
      <c r="E43">
        <v>1</v>
      </c>
      <c r="I43" s="7"/>
      <c r="J43" s="7"/>
      <c r="K43" s="7"/>
    </row>
    <row r="44" spans="1:11">
      <c r="A44" s="11" t="s">
        <v>44</v>
      </c>
      <c r="B44" s="11" t="s">
        <v>19</v>
      </c>
      <c r="C44">
        <v>1.4</v>
      </c>
      <c r="D44">
        <v>1</v>
      </c>
      <c r="E44">
        <v>1.2</v>
      </c>
      <c r="I44" s="7"/>
      <c r="J44" s="7"/>
      <c r="K44" s="7"/>
    </row>
    <row r="45" spans="1:11">
      <c r="A45" s="11" t="s">
        <v>20</v>
      </c>
      <c r="B45" s="11" t="s">
        <v>23</v>
      </c>
      <c r="C45">
        <v>5.3</v>
      </c>
      <c r="D45">
        <v>3.2</v>
      </c>
      <c r="E45">
        <v>1</v>
      </c>
      <c r="I45" s="7"/>
      <c r="J45" s="7"/>
      <c r="K45" s="7"/>
    </row>
    <row r="46" spans="1:11">
      <c r="A46" s="11" t="s">
        <v>47</v>
      </c>
      <c r="B46" s="11" t="s">
        <v>29</v>
      </c>
      <c r="C46">
        <v>1</v>
      </c>
      <c r="D46">
        <v>1.3</v>
      </c>
      <c r="E46">
        <v>1.2</v>
      </c>
      <c r="I46" s="7"/>
      <c r="J46" s="7"/>
      <c r="K46" s="7"/>
    </row>
    <row r="47" spans="1:11">
      <c r="A47" s="11" t="s">
        <v>48</v>
      </c>
      <c r="B47" s="11" t="s">
        <v>25</v>
      </c>
      <c r="C47">
        <v>10</v>
      </c>
      <c r="D47">
        <v>4.5999999999999996</v>
      </c>
      <c r="E47">
        <v>1</v>
      </c>
      <c r="I47" s="7"/>
      <c r="J47" s="7"/>
      <c r="K47" s="7"/>
    </row>
    <row r="48" spans="1:11">
      <c r="A48" s="11" t="s">
        <v>46</v>
      </c>
      <c r="B48" s="11" t="s">
        <v>27</v>
      </c>
      <c r="C48">
        <v>6.9</v>
      </c>
      <c r="D48">
        <v>3.6</v>
      </c>
      <c r="E48">
        <v>1</v>
      </c>
      <c r="I48" s="7"/>
      <c r="J48" s="7"/>
      <c r="K48" s="7"/>
    </row>
    <row r="49" spans="1:11">
      <c r="A49" s="11" t="s">
        <v>45</v>
      </c>
      <c r="B49" s="11" t="s">
        <v>31</v>
      </c>
      <c r="C49">
        <v>1</v>
      </c>
      <c r="D49">
        <v>1.8</v>
      </c>
      <c r="E49">
        <v>2.4</v>
      </c>
      <c r="I49" s="7"/>
      <c r="J49" s="7"/>
      <c r="K49" s="7"/>
    </row>
    <row r="50" spans="1:11">
      <c r="A50" s="11" t="s">
        <v>51</v>
      </c>
      <c r="B50" s="11" t="s">
        <v>42</v>
      </c>
      <c r="C50">
        <v>2.2999999999999998</v>
      </c>
      <c r="D50">
        <v>1.9</v>
      </c>
      <c r="E50">
        <v>1</v>
      </c>
      <c r="I50" s="7"/>
      <c r="J50" s="7"/>
      <c r="K50" s="7"/>
    </row>
    <row r="51" spans="1:11" ht="15" customHeight="1">
      <c r="A51" s="11" t="s">
        <v>52</v>
      </c>
      <c r="B51" s="11" t="s">
        <v>35</v>
      </c>
      <c r="C51">
        <v>1.9</v>
      </c>
      <c r="D51">
        <v>1.7</v>
      </c>
      <c r="E51">
        <v>1</v>
      </c>
    </row>
    <row r="52" spans="1:11" ht="15" customHeight="1">
      <c r="A52" s="11" t="s">
        <v>49</v>
      </c>
      <c r="B52" s="11" t="s">
        <v>39</v>
      </c>
      <c r="C52">
        <v>1.2</v>
      </c>
      <c r="D52">
        <v>1.4</v>
      </c>
      <c r="E52">
        <v>1</v>
      </c>
    </row>
    <row r="53" spans="1:11" ht="15" customHeight="1">
      <c r="A53" s="11" t="s">
        <v>50</v>
      </c>
      <c r="B53" s="11" t="s">
        <v>37</v>
      </c>
      <c r="C53">
        <v>1.6</v>
      </c>
      <c r="D53">
        <v>1.5</v>
      </c>
      <c r="E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Niklas Nygård</cp:lastModifiedBy>
  <dcterms:modified xsi:type="dcterms:W3CDTF">2018-06-15T09:11:04Z</dcterms:modified>
</cp:coreProperties>
</file>