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codeName="ThisWorkbook"/>
  <xr:revisionPtr revIDLastSave="0" documentId="13_ncr:1_{F0BE822D-8313-451F-9A06-EA15DB956A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Projet" sheetId="11" r:id="rId1"/>
  </sheets>
  <definedNames>
    <definedName name="avancement_tâche" localSheetId="0">PlanningProjet!$D1</definedName>
    <definedName name="ce_jour" localSheetId="0">TODAY()</definedName>
    <definedName name="Début_Projet">PlanningProjet!$E$2</definedName>
    <definedName name="début_tâche" localSheetId="0">PlanningProjet!$E1</definedName>
    <definedName name="fin_tâche" localSheetId="0">PlanningProjet!$F1</definedName>
    <definedName name="_xlnm.Print_Titles" localSheetId="0">PlanningProjet!$4:$6</definedName>
    <definedName name="Semaine_Affichage">PlanningProjet!$E$4</definedName>
    <definedName name="_xlnm.Print_Area" localSheetId="0">PlanningProjet!$A$1:$CN$35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1" l="1"/>
  <c r="F33" i="11"/>
  <c r="F34" i="11"/>
  <c r="E34" i="11"/>
  <c r="F29" i="11"/>
  <c r="F30" i="11"/>
  <c r="E31" i="11"/>
  <c r="E30" i="11"/>
  <c r="E26" i="11"/>
  <c r="F26" i="11" s="1"/>
  <c r="E27" i="11" s="1"/>
  <c r="F27" i="11" s="1"/>
  <c r="E29" i="11" s="1"/>
  <c r="F8" i="11"/>
  <c r="H25" i="11"/>
  <c r="I22" i="11"/>
  <c r="I23" i="11" s="1"/>
  <c r="E19" i="11"/>
  <c r="E35" i="11" s="1"/>
  <c r="E10" i="11"/>
  <c r="F10" i="11" s="1"/>
  <c r="H7" i="11"/>
  <c r="F24" i="11" l="1"/>
  <c r="H29" i="11"/>
  <c r="F31" i="11"/>
  <c r="E24" i="11"/>
  <c r="I21" i="11"/>
  <c r="H27" i="11"/>
  <c r="H26" i="11"/>
  <c r="J22" i="11"/>
  <c r="E11" i="11"/>
  <c r="E8" i="11"/>
  <c r="I5" i="11"/>
  <c r="I6" i="11" s="1"/>
  <c r="H16" i="11"/>
  <c r="H12" i="11"/>
  <c r="H9" i="11"/>
  <c r="H30" i="11" l="1"/>
  <c r="F11" i="11"/>
  <c r="E13" i="11" s="1"/>
  <c r="F13" i="11" s="1"/>
  <c r="E14" i="11" s="1"/>
  <c r="F14" i="11" s="1"/>
  <c r="E15" i="11" s="1"/>
  <c r="F15" i="11" s="1"/>
  <c r="E17" i="11" s="1"/>
  <c r="F17" i="11" s="1"/>
  <c r="H32" i="11"/>
  <c r="J23" i="11"/>
  <c r="K22" i="11"/>
  <c r="H28" i="11"/>
  <c r="H10" i="11"/>
  <c r="H34" i="11" l="1"/>
  <c r="H33" i="11"/>
  <c r="K23" i="11"/>
  <c r="L22" i="11"/>
  <c r="H11" i="11"/>
  <c r="H13" i="11"/>
  <c r="J5" i="11"/>
  <c r="M22" i="11" l="1"/>
  <c r="L23" i="11"/>
  <c r="K5" i="11"/>
  <c r="N22" i="11" l="1"/>
  <c r="M23" i="11"/>
  <c r="E18" i="11"/>
  <c r="L5" i="11"/>
  <c r="N23" i="11" l="1"/>
  <c r="O22" i="11"/>
  <c r="F18" i="11"/>
  <c r="M5" i="11"/>
  <c r="O23" i="11" l="1"/>
  <c r="P22" i="11"/>
  <c r="N5" i="11"/>
  <c r="P21" i="11" l="1"/>
  <c r="Q22" i="11"/>
  <c r="P23" i="11"/>
  <c r="O5" i="11"/>
  <c r="R22" i="11" l="1"/>
  <c r="Q23" i="11"/>
  <c r="H17" i="11"/>
  <c r="P5" i="11"/>
  <c r="P6" i="11" s="1"/>
  <c r="O6" i="11"/>
  <c r="N6" i="11"/>
  <c r="M6" i="11"/>
  <c r="L6" i="11"/>
  <c r="K6" i="11"/>
  <c r="J6" i="11"/>
  <c r="I4" i="11"/>
  <c r="R23" i="11" l="1"/>
  <c r="S22" i="11"/>
  <c r="P4" i="11"/>
  <c r="Q5" i="11"/>
  <c r="S23" i="11" l="1"/>
  <c r="T22" i="11"/>
  <c r="R5" i="11"/>
  <c r="T23" i="11" l="1"/>
  <c r="U22" i="11"/>
  <c r="H19" i="11"/>
  <c r="S5" i="11"/>
  <c r="U23" i="11" l="1"/>
  <c r="V22" i="11"/>
  <c r="T5" i="11"/>
  <c r="V23" i="11" l="1"/>
  <c r="W22" i="11"/>
  <c r="U5" i="11"/>
  <c r="W21" i="11" l="1"/>
  <c r="X22" i="11"/>
  <c r="W23" i="11"/>
  <c r="V5" i="11"/>
  <c r="Y22" i="11" l="1"/>
  <c r="X23" i="11"/>
  <c r="W5" i="11"/>
  <c r="W6" i="11" s="1"/>
  <c r="V6" i="11"/>
  <c r="U6" i="11"/>
  <c r="T6" i="11"/>
  <c r="S6" i="11"/>
  <c r="R6" i="11"/>
  <c r="Q6" i="11"/>
  <c r="Z22" i="11" l="1"/>
  <c r="Y23" i="11"/>
  <c r="W4" i="11"/>
  <c r="X5" i="11"/>
  <c r="Y5" i="11" s="1"/>
  <c r="Z23" i="11" l="1"/>
  <c r="AA22" i="11"/>
  <c r="Z5" i="11"/>
  <c r="AA23" i="11" l="1"/>
  <c r="AB22" i="11"/>
  <c r="AA5" i="11"/>
  <c r="AB23" i="11" l="1"/>
  <c r="AC22" i="11"/>
  <c r="AB5" i="11"/>
  <c r="AC23" i="11" l="1"/>
  <c r="AD22" i="11"/>
  <c r="AC5" i="11"/>
  <c r="AD5" i="11" s="1"/>
  <c r="AE22" i="11" l="1"/>
  <c r="AD21" i="11"/>
  <c r="AD23" i="11"/>
  <c r="AD6" i="11"/>
  <c r="AE5" i="11"/>
  <c r="AD4" i="11"/>
  <c r="AC6" i="11"/>
  <c r="AB6" i="11"/>
  <c r="AA6" i="11"/>
  <c r="Z6" i="11"/>
  <c r="Y6" i="11"/>
  <c r="X6" i="11"/>
  <c r="AF22" i="11" l="1"/>
  <c r="AE23" i="11"/>
  <c r="AF5" i="11"/>
  <c r="AE6" i="11"/>
  <c r="H15" i="11"/>
  <c r="AF23" i="11" l="1"/>
  <c r="AG22" i="11"/>
  <c r="AF6" i="11"/>
  <c r="AG5" i="11"/>
  <c r="AG23" i="11" l="1"/>
  <c r="AH22" i="11"/>
  <c r="AH5" i="11"/>
  <c r="AG6" i="11"/>
  <c r="H18" i="11"/>
  <c r="AI22" i="11" l="1"/>
  <c r="AH23" i="11"/>
  <c r="AI5" i="11"/>
  <c r="AH6" i="11"/>
  <c r="AJ22" i="11" l="1"/>
  <c r="AI23" i="11"/>
  <c r="AJ5" i="11"/>
  <c r="AI6" i="11"/>
  <c r="AJ23" i="11" l="1"/>
  <c r="AK22" i="11"/>
  <c r="AK5" i="11"/>
  <c r="AJ6" i="11"/>
  <c r="AK23" i="11" l="1"/>
  <c r="AK21" i="11"/>
  <c r="AL22" i="11"/>
  <c r="AK4" i="11"/>
  <c r="AK6" i="11"/>
  <c r="AL5" i="11"/>
  <c r="AL23" i="11" l="1"/>
  <c r="AM22" i="11"/>
  <c r="AM5" i="11"/>
  <c r="AL6" i="11"/>
  <c r="AM23" i="11" l="1"/>
  <c r="AN22" i="11"/>
  <c r="AN5" i="11"/>
  <c r="AM6" i="11"/>
  <c r="AN23" i="11" l="1"/>
  <c r="AO22" i="11"/>
  <c r="AO5" i="11"/>
  <c r="AN6" i="11"/>
  <c r="AP22" i="11" l="1"/>
  <c r="AO23" i="11"/>
  <c r="AP5" i="11"/>
  <c r="AO6" i="11"/>
  <c r="AQ22" i="11" l="1"/>
  <c r="AP23" i="11"/>
  <c r="AQ5" i="11"/>
  <c r="AP6" i="11"/>
  <c r="AR22" i="11" l="1"/>
  <c r="AQ23" i="11"/>
  <c r="AQ6" i="11"/>
  <c r="AR5" i="11"/>
  <c r="AR23" i="11" l="1"/>
  <c r="AS22" i="11"/>
  <c r="AR21" i="11"/>
  <c r="AR4" i="11"/>
  <c r="AS5" i="11"/>
  <c r="AR6" i="11"/>
  <c r="AS23" i="11" l="1"/>
  <c r="AT22" i="11"/>
  <c r="AT5" i="11"/>
  <c r="AS6" i="11"/>
  <c r="AT23" i="11" l="1"/>
  <c r="AU22" i="11"/>
  <c r="AU5" i="11"/>
  <c r="AT6" i="11"/>
  <c r="AU23" i="11" l="1"/>
  <c r="AV22" i="11"/>
  <c r="AU6" i="11"/>
  <c r="AV5" i="11"/>
  <c r="AV23" i="11" l="1"/>
  <c r="AW22" i="11"/>
  <c r="AV6" i="11"/>
  <c r="AW5" i="11"/>
  <c r="AX22" i="11" l="1"/>
  <c r="AW23" i="11"/>
  <c r="AX5" i="11"/>
  <c r="AW6" i="11"/>
  <c r="AX23" i="11" l="1"/>
  <c r="AY22" i="11"/>
  <c r="AY5" i="11"/>
  <c r="AX6" i="11"/>
  <c r="AY23" i="11" l="1"/>
  <c r="AZ22" i="11"/>
  <c r="AY21" i="11"/>
  <c r="AY4" i="11"/>
  <c r="AZ5" i="11"/>
  <c r="AY6" i="11"/>
  <c r="BA22" i="11" l="1"/>
  <c r="AZ23" i="11"/>
  <c r="BA5" i="11"/>
  <c r="AZ6" i="11"/>
  <c r="BB22" i="11" l="1"/>
  <c r="BA23" i="11"/>
  <c r="BA6" i="11"/>
  <c r="BB5" i="11"/>
  <c r="BB23" i="11" l="1"/>
  <c r="BC22" i="11"/>
  <c r="BC5" i="11"/>
  <c r="BB6" i="11"/>
  <c r="BC23" i="11" l="1"/>
  <c r="BD22" i="11"/>
  <c r="BC6" i="11"/>
  <c r="BD5" i="11"/>
  <c r="BD23" i="11" l="1"/>
  <c r="BE22" i="11"/>
  <c r="BE5" i="11"/>
  <c r="BD6" i="11"/>
  <c r="BE23" i="11" l="1"/>
  <c r="BF22" i="11"/>
  <c r="BE6" i="11"/>
  <c r="BF5" i="11"/>
  <c r="BF21" i="11" l="1"/>
  <c r="BG22" i="11"/>
  <c r="BF23" i="11"/>
  <c r="BF4" i="11"/>
  <c r="BF6" i="11"/>
  <c r="BG5" i="11"/>
  <c r="BH22" i="11" l="1"/>
  <c r="BG23" i="11"/>
  <c r="BG6" i="11"/>
  <c r="BH5" i="11"/>
  <c r="BI22" i="11" l="1"/>
  <c r="BH23" i="11"/>
  <c r="BH6" i="11"/>
  <c r="BI5" i="11"/>
  <c r="BJ22" i="11" l="1"/>
  <c r="BI23" i="11"/>
  <c r="BI6" i="11"/>
  <c r="BJ5" i="11"/>
  <c r="BJ23" i="11" l="1"/>
  <c r="BK22" i="11"/>
  <c r="BK5" i="11"/>
  <c r="BJ6" i="11"/>
  <c r="BK23" i="11" l="1"/>
  <c r="BL22" i="11"/>
  <c r="BK6" i="11"/>
  <c r="BL5" i="11"/>
  <c r="BL23" i="11" l="1"/>
  <c r="BM22" i="11"/>
  <c r="BL6" i="11"/>
  <c r="BM5" i="11"/>
  <c r="BM21" i="11" l="1"/>
  <c r="BM23" i="11"/>
  <c r="BN22" i="11"/>
  <c r="BM4" i="11"/>
  <c r="BM6" i="11"/>
  <c r="BN5" i="11"/>
  <c r="BO22" i="11" l="1"/>
  <c r="BN23" i="11"/>
  <c r="BN6" i="11"/>
  <c r="BO5" i="11"/>
  <c r="BP22" i="11" l="1"/>
  <c r="BO23" i="11"/>
  <c r="BO6" i="11"/>
  <c r="BP5" i="11"/>
  <c r="BQ22" i="11" l="1"/>
  <c r="BP23" i="11"/>
  <c r="BP6" i="11"/>
  <c r="BQ5" i="11"/>
  <c r="BQ23" i="11" l="1"/>
  <c r="BR22" i="11"/>
  <c r="BR5" i="11"/>
  <c r="BQ6" i="11"/>
  <c r="BS22" i="11" l="1"/>
  <c r="BR23" i="11"/>
  <c r="BR6" i="11"/>
  <c r="BS5" i="11"/>
  <c r="BT22" i="11" l="1"/>
  <c r="BS23" i="11"/>
  <c r="BT5" i="11"/>
  <c r="BS6" i="11"/>
  <c r="BT23" i="11" l="1"/>
  <c r="BT21" i="11"/>
  <c r="BU22" i="11"/>
  <c r="BT4" i="11"/>
  <c r="BT6" i="11"/>
  <c r="BU5" i="11"/>
  <c r="BU23" i="11" l="1"/>
  <c r="BV22" i="11"/>
  <c r="BU6" i="11"/>
  <c r="BV5" i="11"/>
  <c r="BV23" i="11" l="1"/>
  <c r="BW22" i="11"/>
  <c r="BW5" i="11"/>
  <c r="BV6" i="11"/>
  <c r="BW23" i="11" l="1"/>
  <c r="BX22" i="11"/>
  <c r="BX5" i="11"/>
  <c r="BW6" i="11"/>
  <c r="BX23" i="11" l="1"/>
  <c r="BY22" i="11"/>
  <c r="BX6" i="11"/>
  <c r="BY5" i="11"/>
  <c r="BZ22" i="11" l="1"/>
  <c r="BY23" i="11"/>
  <c r="BZ5" i="11"/>
  <c r="BY6" i="11"/>
  <c r="CA22" i="11" l="1"/>
  <c r="BZ23" i="11"/>
  <c r="BZ6" i="11"/>
  <c r="CA5" i="11"/>
  <c r="CB22" i="11" l="1"/>
  <c r="CA21" i="11"/>
  <c r="CA23" i="11"/>
  <c r="CA4" i="11"/>
  <c r="CB5" i="11"/>
  <c r="CA6" i="11"/>
  <c r="CC22" i="11" l="1"/>
  <c r="CB23" i="11"/>
  <c r="CB6" i="11"/>
  <c r="CC5" i="11"/>
  <c r="CC23" i="11" l="1"/>
  <c r="CD22" i="11"/>
  <c r="CC6" i="11"/>
  <c r="CD5" i="11"/>
  <c r="CD23" i="11" l="1"/>
  <c r="CE22" i="11"/>
  <c r="CE5" i="11"/>
  <c r="CD6" i="11"/>
  <c r="CE23" i="11" l="1"/>
  <c r="CF22" i="11"/>
  <c r="CF5" i="11"/>
  <c r="CE6" i="11"/>
  <c r="CG22" i="11" l="1"/>
  <c r="CF23" i="11"/>
  <c r="CG5" i="11"/>
  <c r="CF6" i="11"/>
  <c r="CH22" i="11" l="1"/>
  <c r="CG23" i="11"/>
  <c r="CG6" i="11"/>
  <c r="CH5" i="11"/>
  <c r="CH23" i="11" l="1"/>
  <c r="CI22" i="11"/>
  <c r="CH21" i="11"/>
  <c r="CH4" i="11"/>
  <c r="CI5" i="11"/>
  <c r="CH6" i="11"/>
  <c r="CI23" i="11" l="1"/>
  <c r="CJ22" i="11"/>
  <c r="CJ5" i="11"/>
  <c r="CI6" i="11"/>
  <c r="CK22" i="11" l="1"/>
  <c r="CJ23" i="11"/>
  <c r="CK5" i="11"/>
  <c r="CJ6" i="11"/>
  <c r="CL22" i="11" l="1"/>
  <c r="CK23" i="11"/>
  <c r="CL5" i="11"/>
  <c r="CK6" i="11"/>
  <c r="CL23" i="11" l="1"/>
  <c r="CM22" i="11"/>
  <c r="CM5" i="11"/>
  <c r="CL6" i="11"/>
  <c r="CM23" i="11" l="1"/>
  <c r="CN22" i="11"/>
  <c r="CN5" i="11"/>
  <c r="CM6" i="11"/>
  <c r="CN23" i="11" l="1"/>
  <c r="CN6" i="11"/>
  <c r="H35" i="11" l="1"/>
</calcChain>
</file>

<file path=xl/sharedStrings.xml><?xml version="1.0" encoding="utf-8"?>
<sst xmlns="http://schemas.openxmlformats.org/spreadsheetml/2006/main" count="59" uniqueCount="29">
  <si>
    <t>Début du projet :</t>
  </si>
  <si>
    <t>Semaine d’affichage :</t>
  </si>
  <si>
    <t>TÂCHE</t>
  </si>
  <si>
    <t>ATTRIBUÉE
À</t>
  </si>
  <si>
    <t>AVANCEMENT</t>
  </si>
  <si>
    <t>DÉBUT</t>
  </si>
  <si>
    <t>FIN</t>
  </si>
  <si>
    <t>JOURS</t>
  </si>
  <si>
    <t xml:space="preserve">Préparation : Phase 1 </t>
  </si>
  <si>
    <t>Livrables : Phase 4</t>
  </si>
  <si>
    <t>Rédaction du rapport</t>
  </si>
  <si>
    <t xml:space="preserve">Rendu final </t>
  </si>
  <si>
    <t>1 personne</t>
  </si>
  <si>
    <t>WP 0 : gestion de projet</t>
  </si>
  <si>
    <t>Fin du projet :</t>
  </si>
  <si>
    <t>HE-Arc ISC3-IL</t>
  </si>
  <si>
    <t>Devanthéry Noa</t>
  </si>
  <si>
    <t>Sujet 2 - Gestions de discussion</t>
  </si>
  <si>
    <t>Mise en place du projet</t>
  </si>
  <si>
    <t>Planning</t>
  </si>
  <si>
    <t>Objectifs : Phase 2</t>
  </si>
  <si>
    <t>Ajout des dicussions (controller, service, repository et model)</t>
  </si>
  <si>
    <t>Ajout des messages (service, repository et model)</t>
  </si>
  <si>
    <t>Mise en place et configuration de la base de donnée</t>
  </si>
  <si>
    <t>Tests</t>
  </si>
  <si>
    <t>Ajout des dicussions + CRUD (controller, service, repository et model)</t>
  </si>
  <si>
    <t>Ajout des messages + CRUD (service, repository et model)</t>
  </si>
  <si>
    <t>Planning effectif :</t>
  </si>
  <si>
    <t>Planning prévu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</si>
</sst>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ddd\,\ m/d/yyyy"/>
    <numFmt numFmtId="169" formatCode="d/m/yy;@"/>
    <numFmt numFmtId="170" formatCode="d\ mmm\ yyyy"/>
    <numFmt numFmtId="171" formatCode="d"/>
    <numFmt numFmtId="172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/>
      <bottom/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12" fillId="0" borderId="0"/>
    <xf numFmtId="165" fontId="7" fillId="0" borderId="3" applyFont="0" applyFill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8" fontId="7" fillId="0" borderId="3">
      <alignment horizontal="center" vertical="center"/>
    </xf>
    <xf numFmtId="169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  <xf numFmtId="0" fontId="1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11" applyNumberFormat="0" applyAlignment="0" applyProtection="0"/>
    <xf numFmtId="0" fontId="21" fillId="15" borderId="12" applyNumberFormat="0" applyAlignment="0" applyProtection="0"/>
    <xf numFmtId="0" fontId="22" fillId="15" borderId="11" applyNumberFormat="0" applyAlignment="0" applyProtection="0"/>
    <xf numFmtId="0" fontId="23" fillId="0" borderId="13" applyNumberFormat="0" applyFill="0" applyAlignment="0" applyProtection="0"/>
    <xf numFmtId="0" fontId="24" fillId="16" borderId="14" applyNumberFormat="0" applyAlignment="0" applyProtection="0"/>
    <xf numFmtId="0" fontId="25" fillId="0" borderId="0" applyNumberFormat="0" applyFill="0" applyBorder="0" applyAlignment="0" applyProtection="0"/>
    <xf numFmtId="0" fontId="7" fillId="17" borderId="15" applyNumberFormat="0" applyFont="0" applyAlignment="0" applyProtection="0"/>
    <xf numFmtId="0" fontId="26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1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1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1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12" fillId="43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1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12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indent="1"/>
    </xf>
    <xf numFmtId="0" fontId="6" fillId="10" borderId="1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9" fontId="4" fillId="6" borderId="2" xfId="2" applyFont="1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9" fontId="4" fillId="7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9" fontId="4" fillId="4" borderId="2" xfId="2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2" fillId="0" borderId="0" xfId="3"/>
    <xf numFmtId="0" fontId="12" fillId="0" borderId="0" xfId="3" applyAlignment="1">
      <alignment wrapText="1"/>
    </xf>
    <xf numFmtId="0" fontId="0" fillId="0" borderId="0" xfId="0" applyAlignment="1">
      <alignment wrapText="1"/>
    </xf>
    <xf numFmtId="0" fontId="11" fillId="0" borderId="0" xfId="5" applyAlignment="1">
      <alignment horizontal="left"/>
    </xf>
    <xf numFmtId="0" fontId="8" fillId="0" borderId="0" xfId="7">
      <alignment vertical="top"/>
    </xf>
    <xf numFmtId="0" fontId="7" fillId="6" borderId="2" xfId="11" applyFill="1">
      <alignment horizontal="center" vertical="center"/>
    </xf>
    <xf numFmtId="0" fontId="7" fillId="2" borderId="2" xfId="11" applyFill="1">
      <alignment horizontal="center" vertical="center"/>
    </xf>
    <xf numFmtId="0" fontId="7" fillId="7" borderId="2" xfId="11" applyFill="1">
      <alignment horizontal="center" vertical="center"/>
    </xf>
    <xf numFmtId="0" fontId="7" fillId="3" borderId="2" xfId="11" applyFill="1">
      <alignment horizontal="center" vertical="center"/>
    </xf>
    <xf numFmtId="0" fontId="7" fillId="4" borderId="2" xfId="11" applyFill="1">
      <alignment horizontal="center" vertical="center"/>
    </xf>
    <xf numFmtId="0" fontId="7" fillId="2" borderId="2" xfId="12" applyFill="1">
      <alignment horizontal="left" vertical="center" indent="2"/>
    </xf>
    <xf numFmtId="0" fontId="7" fillId="8" borderId="2" xfId="12" applyFill="1">
      <alignment horizontal="left" vertical="center" indent="2"/>
    </xf>
    <xf numFmtId="0" fontId="0" fillId="0" borderId="10" xfId="0" applyBorder="1"/>
    <xf numFmtId="0" fontId="13" fillId="0" borderId="0" xfId="0" applyFont="1"/>
    <xf numFmtId="0" fontId="14" fillId="0" borderId="0" xfId="1" applyFont="1" applyProtection="1">
      <alignment vertical="top"/>
    </xf>
    <xf numFmtId="169" fontId="0" fillId="6" borderId="2" xfId="0" applyNumberFormat="1" applyFill="1" applyBorder="1" applyAlignment="1">
      <alignment horizontal="center" vertical="center"/>
    </xf>
    <xf numFmtId="169" fontId="4" fillId="6" borderId="2" xfId="0" applyNumberFormat="1" applyFont="1" applyFill="1" applyBorder="1" applyAlignment="1">
      <alignment horizontal="center" vertical="center"/>
    </xf>
    <xf numFmtId="169" fontId="7" fillId="2" borderId="2" xfId="10" applyFill="1">
      <alignment horizontal="center" vertical="center"/>
    </xf>
    <xf numFmtId="169" fontId="0" fillId="7" borderId="2" xfId="0" applyNumberFormat="1" applyFill="1" applyBorder="1" applyAlignment="1">
      <alignment horizontal="center" vertical="center"/>
    </xf>
    <xf numFmtId="169" fontId="4" fillId="7" borderId="2" xfId="0" applyNumberFormat="1" applyFont="1" applyFill="1" applyBorder="1" applyAlignment="1">
      <alignment horizontal="center" vertical="center"/>
    </xf>
    <xf numFmtId="169" fontId="7" fillId="3" borderId="2" xfId="10" applyFill="1">
      <alignment horizontal="center" vertical="center"/>
    </xf>
    <xf numFmtId="169" fontId="0" fillId="4" borderId="2" xfId="0" applyNumberFormat="1" applyFill="1" applyBorder="1" applyAlignment="1">
      <alignment horizontal="center" vertical="center"/>
    </xf>
    <xf numFmtId="169" fontId="4" fillId="4" borderId="2" xfId="0" applyNumberFormat="1" applyFont="1" applyFill="1" applyBorder="1" applyAlignment="1">
      <alignment horizontal="center" vertical="center"/>
    </xf>
    <xf numFmtId="169" fontId="7" fillId="8" borderId="2" xfId="10" applyFill="1">
      <alignment horizontal="center" vertical="center"/>
    </xf>
    <xf numFmtId="171" fontId="9" fillId="5" borderId="6" xfId="0" applyNumberFormat="1" applyFont="1" applyFill="1" applyBorder="1" applyAlignment="1">
      <alignment horizontal="center" vertical="center"/>
    </xf>
    <xf numFmtId="171" fontId="9" fillId="5" borderId="0" xfId="0" applyNumberFormat="1" applyFont="1" applyFill="1" applyAlignment="1">
      <alignment horizontal="center" vertical="center"/>
    </xf>
    <xf numFmtId="171" fontId="9" fillId="5" borderId="7" xfId="0" applyNumberFormat="1" applyFont="1" applyFill="1" applyBorder="1" applyAlignment="1">
      <alignment horizontal="center" vertical="center"/>
    </xf>
    <xf numFmtId="0" fontId="7" fillId="3" borderId="2" xfId="12" applyFill="1" applyAlignment="1">
      <alignment horizontal="left" vertical="center" wrapText="1" indent="2"/>
    </xf>
    <xf numFmtId="0" fontId="0" fillId="41" borderId="9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25" fillId="0" borderId="0" xfId="3" applyFont="1"/>
    <xf numFmtId="0" fontId="25" fillId="8" borderId="2" xfId="12" applyFont="1" applyFill="1">
      <alignment horizontal="left" vertical="center" indent="2"/>
    </xf>
    <xf numFmtId="0" fontId="25" fillId="8" borderId="2" xfId="11" applyFont="1" applyFill="1">
      <alignment horizontal="center" vertical="center"/>
    </xf>
    <xf numFmtId="9" fontId="25" fillId="8" borderId="2" xfId="2" applyFont="1" applyFill="1" applyBorder="1" applyAlignment="1">
      <alignment horizontal="center" vertical="center"/>
    </xf>
    <xf numFmtId="169" fontId="25" fillId="8" borderId="2" xfId="10" applyFont="1" applyFill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0" fontId="25" fillId="41" borderId="9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5" fillId="42" borderId="2" xfId="0" applyFont="1" applyFill="1" applyBorder="1" applyAlignment="1">
      <alignment horizontal="left" vertical="center" indent="1"/>
    </xf>
    <xf numFmtId="169" fontId="7" fillId="42" borderId="2" xfId="10" applyFill="1">
      <alignment horizontal="center" vertical="center"/>
    </xf>
    <xf numFmtId="9" fontId="4" fillId="42" borderId="2" xfId="2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0" fontId="0" fillId="44" borderId="0" xfId="0" applyFill="1" applyAlignment="1">
      <alignment vertical="center"/>
    </xf>
    <xf numFmtId="0" fontId="0" fillId="41" borderId="9" xfId="0" applyFill="1" applyBorder="1" applyAlignment="1">
      <alignment horizontal="right" vertical="center"/>
    </xf>
    <xf numFmtId="0" fontId="0" fillId="0" borderId="18" xfId="0" applyBorder="1"/>
    <xf numFmtId="171" fontId="9" fillId="0" borderId="6" xfId="0" applyNumberFormat="1" applyFont="1" applyBorder="1" applyAlignment="1">
      <alignment horizontal="center" vertical="center"/>
    </xf>
    <xf numFmtId="170" fontId="0" fillId="5" borderId="4" xfId="0" applyNumberFormat="1" applyFill="1" applyBorder="1" applyAlignment="1">
      <alignment horizontal="left" vertical="center" wrapText="1" indent="1"/>
    </xf>
    <xf numFmtId="170" fontId="0" fillId="5" borderId="1" xfId="0" applyNumberFormat="1" applyFill="1" applyBorder="1" applyAlignment="1">
      <alignment horizontal="left" vertical="center" wrapText="1" indent="1"/>
    </xf>
    <xf numFmtId="170" fontId="0" fillId="5" borderId="5" xfId="0" applyNumberFormat="1" applyFill="1" applyBorder="1" applyAlignment="1">
      <alignment horizontal="left" vertical="center" wrapText="1" indent="1"/>
    </xf>
    <xf numFmtId="0" fontId="7" fillId="0" borderId="0" xfId="8" applyAlignment="1">
      <alignment horizontal="right" vertical="center" indent="1"/>
    </xf>
    <xf numFmtId="0" fontId="7" fillId="0" borderId="7" xfId="8" applyBorder="1" applyAlignment="1">
      <alignment horizontal="right" vertical="center" indent="1"/>
    </xf>
    <xf numFmtId="172" fontId="7" fillId="0" borderId="3" xfId="9" applyNumberFormat="1">
      <alignment horizontal="center" vertical="center"/>
    </xf>
    <xf numFmtId="0" fontId="28" fillId="0" borderId="0" xfId="0" applyFont="1" applyAlignment="1">
      <alignment vertical="center"/>
    </xf>
  </cellXfs>
  <cellStyles count="54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e" xfId="10" xr:uid="{229918B6-DD13-4F5A-97B9-305F7E002AA3}"/>
    <cellStyle name="Début du projet" xfId="9" xr:uid="{8EB8A09A-C31C-40A3-B2C1-9449520178B8}"/>
    <cellStyle name="Entrée" xfId="21" builtinId="20" customBuiltin="1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eutre" xfId="20" builtinId="28" customBuiltin="1"/>
    <cellStyle name="Nom" xfId="11" xr:uid="{B2D3C1EE-6B41-4801-AAFC-C2274E49E503}"/>
    <cellStyle name="Normal" xfId="0" builtinId="0" customBuiltin="1"/>
    <cellStyle name="Note" xfId="27" builtinId="10" customBuiltin="1"/>
    <cellStyle name="Pourcentage" xfId="2" builtinId="5" customBuiltin="1"/>
    <cellStyle name="Satisfaisant" xfId="18" builtinId="26" customBuiltin="1"/>
    <cellStyle name="Sortie" xfId="22" builtinId="21" customBuiltin="1"/>
    <cellStyle name="Tâche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TexteMasqué" xfId="3" xr:uid="{26E66EE6-E33F-4D77-BAE4-0FB4F5BBF673}"/>
  </cellStyles>
  <dxfs count="15"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eTâches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O35"/>
  <sheetViews>
    <sheetView showGridLines="0" tabSelected="1" showRuler="0" zoomScale="70" zoomScaleNormal="70" zoomScalePageLayoutView="70" workbookViewId="0">
      <pane ySplit="6" topLeftCell="A20" activePane="bottomLeft" state="frozen"/>
      <selection pane="bottomLeft" sqref="A1:CN35"/>
    </sheetView>
  </sheetViews>
  <sheetFormatPr baseColWidth="10" defaultColWidth="9.140625" defaultRowHeight="30" customHeight="1" x14ac:dyDescent="0.25"/>
  <cols>
    <col min="1" max="1" width="2.7109375" style="24" customWidth="1"/>
    <col min="2" max="2" width="58.5703125" customWidth="1"/>
    <col min="3" max="3" width="13.140625" customWidth="1"/>
    <col min="4" max="4" width="16.140625" customWidth="1"/>
    <col min="5" max="5" width="10.42578125" style="5" customWidth="1"/>
    <col min="6" max="6" width="17.28515625" customWidth="1"/>
    <col min="7" max="7" width="2.7109375" customWidth="1"/>
    <col min="8" max="8" width="6.140625" hidden="1" customWidth="1"/>
    <col min="9" max="92" width="2.5703125" customWidth="1"/>
  </cols>
  <sheetData>
    <row r="1" spans="1:93" ht="30" customHeight="1" x14ac:dyDescent="0.45">
      <c r="A1" s="25"/>
      <c r="B1" s="27" t="s">
        <v>17</v>
      </c>
      <c r="C1" s="1"/>
      <c r="D1" s="2"/>
      <c r="E1" s="4"/>
      <c r="F1" s="23"/>
      <c r="H1" s="2"/>
      <c r="I1" s="37"/>
    </row>
    <row r="2" spans="1:93" ht="30" customHeight="1" x14ac:dyDescent="0.25">
      <c r="B2" t="s">
        <v>16</v>
      </c>
      <c r="C2" s="74" t="s">
        <v>0</v>
      </c>
      <c r="D2" s="75"/>
      <c r="E2" s="76">
        <v>45609</v>
      </c>
      <c r="F2" s="76"/>
      <c r="I2" s="38"/>
    </row>
    <row r="3" spans="1:93" ht="30" customHeight="1" x14ac:dyDescent="0.25">
      <c r="B3" s="28" t="s">
        <v>15</v>
      </c>
      <c r="C3" s="74" t="s">
        <v>14</v>
      </c>
      <c r="D3" s="75"/>
      <c r="E3" s="76">
        <v>45683</v>
      </c>
      <c r="F3" s="76"/>
    </row>
    <row r="4" spans="1:93" ht="30" customHeight="1" x14ac:dyDescent="0.25">
      <c r="A4" s="25"/>
      <c r="B4" s="77" t="s">
        <v>28</v>
      </c>
      <c r="C4" s="74" t="s">
        <v>1</v>
      </c>
      <c r="D4" s="75"/>
      <c r="E4" s="7">
        <v>1</v>
      </c>
      <c r="I4" s="71">
        <f>I5</f>
        <v>45607</v>
      </c>
      <c r="J4" s="72"/>
      <c r="K4" s="72"/>
      <c r="L4" s="72"/>
      <c r="M4" s="72"/>
      <c r="N4" s="72"/>
      <c r="O4" s="73"/>
      <c r="P4" s="71">
        <f>P5</f>
        <v>45614</v>
      </c>
      <c r="Q4" s="72"/>
      <c r="R4" s="72"/>
      <c r="S4" s="72"/>
      <c r="T4" s="72"/>
      <c r="U4" s="72"/>
      <c r="V4" s="73"/>
      <c r="W4" s="71">
        <f>W5</f>
        <v>45621</v>
      </c>
      <c r="X4" s="72"/>
      <c r="Y4" s="72"/>
      <c r="Z4" s="72"/>
      <c r="AA4" s="72"/>
      <c r="AB4" s="72"/>
      <c r="AC4" s="73"/>
      <c r="AD4" s="71">
        <f t="shared" ref="AD4" si="0">AD5</f>
        <v>45628</v>
      </c>
      <c r="AE4" s="72"/>
      <c r="AF4" s="72"/>
      <c r="AG4" s="72"/>
      <c r="AH4" s="72"/>
      <c r="AI4" s="72"/>
      <c r="AJ4" s="73"/>
      <c r="AK4" s="71">
        <f t="shared" ref="AK4" si="1">AK5</f>
        <v>45635</v>
      </c>
      <c r="AL4" s="72"/>
      <c r="AM4" s="72"/>
      <c r="AN4" s="72"/>
      <c r="AO4" s="72"/>
      <c r="AP4" s="72"/>
      <c r="AQ4" s="73"/>
      <c r="AR4" s="71">
        <f t="shared" ref="AR4" si="2">AR5</f>
        <v>45642</v>
      </c>
      <c r="AS4" s="72"/>
      <c r="AT4" s="72"/>
      <c r="AU4" s="72"/>
      <c r="AV4" s="72"/>
      <c r="AW4" s="72"/>
      <c r="AX4" s="73"/>
      <c r="AY4" s="71">
        <f t="shared" ref="AY4" si="3">AY5</f>
        <v>45649</v>
      </c>
      <c r="AZ4" s="72"/>
      <c r="BA4" s="72"/>
      <c r="BB4" s="72"/>
      <c r="BC4" s="72"/>
      <c r="BD4" s="72"/>
      <c r="BE4" s="73"/>
      <c r="BF4" s="71">
        <f t="shared" ref="BF4" si="4">BF5</f>
        <v>45656</v>
      </c>
      <c r="BG4" s="72"/>
      <c r="BH4" s="72"/>
      <c r="BI4" s="72"/>
      <c r="BJ4" s="72"/>
      <c r="BK4" s="72"/>
      <c r="BL4" s="73"/>
      <c r="BM4" s="71">
        <f t="shared" ref="BM4" si="5">BM5</f>
        <v>45663</v>
      </c>
      <c r="BN4" s="72"/>
      <c r="BO4" s="72"/>
      <c r="BP4" s="72"/>
      <c r="BQ4" s="72"/>
      <c r="BR4" s="72"/>
      <c r="BS4" s="73"/>
      <c r="BT4" s="71">
        <f t="shared" ref="BT4" si="6">BT5</f>
        <v>45670</v>
      </c>
      <c r="BU4" s="72"/>
      <c r="BV4" s="72"/>
      <c r="BW4" s="72"/>
      <c r="BX4" s="72"/>
      <c r="BY4" s="72"/>
      <c r="BZ4" s="73"/>
      <c r="CA4" s="71">
        <f t="shared" ref="CA4" si="7">CA5</f>
        <v>45677</v>
      </c>
      <c r="CB4" s="72"/>
      <c r="CC4" s="72"/>
      <c r="CD4" s="72"/>
      <c r="CE4" s="72"/>
      <c r="CF4" s="72"/>
      <c r="CG4" s="73"/>
      <c r="CH4" s="71">
        <f t="shared" ref="CH4" si="8">CH5</f>
        <v>45684</v>
      </c>
      <c r="CI4" s="72"/>
      <c r="CJ4" s="72"/>
      <c r="CK4" s="72"/>
      <c r="CL4" s="72"/>
      <c r="CM4" s="72"/>
      <c r="CN4" s="73"/>
    </row>
    <row r="5" spans="1:93" ht="15" customHeight="1" x14ac:dyDescent="0.25">
      <c r="A5" s="25"/>
      <c r="B5" s="36"/>
      <c r="C5" s="36"/>
      <c r="D5" s="36"/>
      <c r="E5" s="36"/>
      <c r="F5" s="36"/>
      <c r="G5" s="36"/>
      <c r="I5" s="48">
        <f>Début_Projet-WEEKDAY(Début_Projet,1)+2+7*(Semaine_Affichage-1)</f>
        <v>45607</v>
      </c>
      <c r="J5" s="49">
        <f>I5+1</f>
        <v>45608</v>
      </c>
      <c r="K5" s="49">
        <f t="shared" ref="K5:AE5" si="9">J5+1</f>
        <v>45609</v>
      </c>
      <c r="L5" s="49">
        <f t="shared" si="9"/>
        <v>45610</v>
      </c>
      <c r="M5" s="49">
        <f t="shared" si="9"/>
        <v>45611</v>
      </c>
      <c r="N5" s="49">
        <f t="shared" si="9"/>
        <v>45612</v>
      </c>
      <c r="O5" s="50">
        <f t="shared" si="9"/>
        <v>45613</v>
      </c>
      <c r="P5" s="48">
        <f>O5+1</f>
        <v>45614</v>
      </c>
      <c r="Q5" s="49">
        <f>P5+1</f>
        <v>45615</v>
      </c>
      <c r="R5" s="49">
        <f t="shared" si="9"/>
        <v>45616</v>
      </c>
      <c r="S5" s="49">
        <f t="shared" si="9"/>
        <v>45617</v>
      </c>
      <c r="T5" s="49">
        <f t="shared" si="9"/>
        <v>45618</v>
      </c>
      <c r="U5" s="49">
        <f t="shared" si="9"/>
        <v>45619</v>
      </c>
      <c r="V5" s="50">
        <f t="shared" si="9"/>
        <v>45620</v>
      </c>
      <c r="W5" s="48">
        <f>V5+1</f>
        <v>45621</v>
      </c>
      <c r="X5" s="49">
        <f>W5+1</f>
        <v>45622</v>
      </c>
      <c r="Y5" s="49">
        <f t="shared" si="9"/>
        <v>45623</v>
      </c>
      <c r="Z5" s="49">
        <f t="shared" si="9"/>
        <v>45624</v>
      </c>
      <c r="AA5" s="49">
        <f t="shared" si="9"/>
        <v>45625</v>
      </c>
      <c r="AB5" s="49">
        <f t="shared" si="9"/>
        <v>45626</v>
      </c>
      <c r="AC5" s="50">
        <f t="shared" si="9"/>
        <v>45627</v>
      </c>
      <c r="AD5" s="48">
        <f t="shared" si="9"/>
        <v>45628</v>
      </c>
      <c r="AE5" s="49">
        <f t="shared" si="9"/>
        <v>45629</v>
      </c>
      <c r="AF5" s="49">
        <f t="shared" ref="AF5" si="10">AE5+1</f>
        <v>45630</v>
      </c>
      <c r="AG5" s="49">
        <f t="shared" ref="AG5" si="11">AF5+1</f>
        <v>45631</v>
      </c>
      <c r="AH5" s="49">
        <f t="shared" ref="AH5" si="12">AG5+1</f>
        <v>45632</v>
      </c>
      <c r="AI5" s="49">
        <f t="shared" ref="AI5" si="13">AH5+1</f>
        <v>45633</v>
      </c>
      <c r="AJ5" s="50">
        <f t="shared" ref="AJ5:AL5" si="14">AI5+1</f>
        <v>45634</v>
      </c>
      <c r="AK5" s="48">
        <f t="shared" si="14"/>
        <v>45635</v>
      </c>
      <c r="AL5" s="49">
        <f t="shared" si="14"/>
        <v>45636</v>
      </c>
      <c r="AM5" s="49">
        <f t="shared" ref="AM5" si="15">AL5+1</f>
        <v>45637</v>
      </c>
      <c r="AN5" s="49">
        <f t="shared" ref="AN5" si="16">AM5+1</f>
        <v>45638</v>
      </c>
      <c r="AO5" s="49">
        <f t="shared" ref="AO5" si="17">AN5+1</f>
        <v>45639</v>
      </c>
      <c r="AP5" s="49">
        <f t="shared" ref="AP5" si="18">AO5+1</f>
        <v>45640</v>
      </c>
      <c r="AQ5" s="50">
        <f t="shared" ref="AQ5:AS5" si="19">AP5+1</f>
        <v>45641</v>
      </c>
      <c r="AR5" s="48">
        <f t="shared" si="19"/>
        <v>45642</v>
      </c>
      <c r="AS5" s="49">
        <f t="shared" si="19"/>
        <v>45643</v>
      </c>
      <c r="AT5" s="49">
        <f t="shared" ref="AT5" si="20">AS5+1</f>
        <v>45644</v>
      </c>
      <c r="AU5" s="49">
        <f t="shared" ref="AU5" si="21">AT5+1</f>
        <v>45645</v>
      </c>
      <c r="AV5" s="49">
        <f t="shared" ref="AV5" si="22">AU5+1</f>
        <v>45646</v>
      </c>
      <c r="AW5" s="49">
        <f t="shared" ref="AW5" si="23">AV5+1</f>
        <v>45647</v>
      </c>
      <c r="AX5" s="50">
        <f t="shared" ref="AX5:AZ5" si="24">AW5+1</f>
        <v>45648</v>
      </c>
      <c r="AY5" s="48">
        <f t="shared" si="24"/>
        <v>45649</v>
      </c>
      <c r="AZ5" s="49">
        <f t="shared" si="24"/>
        <v>45650</v>
      </c>
      <c r="BA5" s="49">
        <f t="shared" ref="BA5" si="25">AZ5+1</f>
        <v>45651</v>
      </c>
      <c r="BB5" s="49">
        <f t="shared" ref="BB5" si="26">BA5+1</f>
        <v>45652</v>
      </c>
      <c r="BC5" s="49">
        <f t="shared" ref="BC5" si="27">BB5+1</f>
        <v>45653</v>
      </c>
      <c r="BD5" s="49">
        <f t="shared" ref="BD5" si="28">BC5+1</f>
        <v>45654</v>
      </c>
      <c r="BE5" s="50">
        <f t="shared" ref="BE5:BG5" si="29">BD5+1</f>
        <v>45655</v>
      </c>
      <c r="BF5" s="48">
        <f t="shared" si="29"/>
        <v>45656</v>
      </c>
      <c r="BG5" s="49">
        <f t="shared" si="29"/>
        <v>45657</v>
      </c>
      <c r="BH5" s="49">
        <f t="shared" ref="BH5" si="30">BG5+1</f>
        <v>45658</v>
      </c>
      <c r="BI5" s="49">
        <f t="shared" ref="BI5" si="31">BH5+1</f>
        <v>45659</v>
      </c>
      <c r="BJ5" s="49">
        <f t="shared" ref="BJ5" si="32">BI5+1</f>
        <v>45660</v>
      </c>
      <c r="BK5" s="49">
        <f t="shared" ref="BK5" si="33">BJ5+1</f>
        <v>45661</v>
      </c>
      <c r="BL5" s="50">
        <f t="shared" ref="BL5:BN5" si="34">BK5+1</f>
        <v>45662</v>
      </c>
      <c r="BM5" s="48">
        <f t="shared" si="34"/>
        <v>45663</v>
      </c>
      <c r="BN5" s="49">
        <f t="shared" si="34"/>
        <v>45664</v>
      </c>
      <c r="BO5" s="49">
        <f t="shared" ref="BO5" si="35">BN5+1</f>
        <v>45665</v>
      </c>
      <c r="BP5" s="49">
        <f t="shared" ref="BP5" si="36">BO5+1</f>
        <v>45666</v>
      </c>
      <c r="BQ5" s="49">
        <f t="shared" ref="BQ5" si="37">BP5+1</f>
        <v>45667</v>
      </c>
      <c r="BR5" s="49">
        <f t="shared" ref="BR5" si="38">BQ5+1</f>
        <v>45668</v>
      </c>
      <c r="BS5" s="50">
        <f t="shared" ref="BS5:BU5" si="39">BR5+1</f>
        <v>45669</v>
      </c>
      <c r="BT5" s="48">
        <f t="shared" si="39"/>
        <v>45670</v>
      </c>
      <c r="BU5" s="49">
        <f t="shared" si="39"/>
        <v>45671</v>
      </c>
      <c r="BV5" s="49">
        <f>BU5+1</f>
        <v>45672</v>
      </c>
      <c r="BW5" s="49">
        <f>BV5+1</f>
        <v>45673</v>
      </c>
      <c r="BX5" s="49">
        <f t="shared" ref="BX5" si="40">BW5+1</f>
        <v>45674</v>
      </c>
      <c r="BY5" s="49">
        <f t="shared" ref="BY5" si="41">BX5+1</f>
        <v>45675</v>
      </c>
      <c r="BZ5" s="49">
        <f t="shared" ref="BZ5" si="42">BY5+1</f>
        <v>45676</v>
      </c>
      <c r="CA5" s="48">
        <f t="shared" ref="CA5" si="43">BZ5+1</f>
        <v>45677</v>
      </c>
      <c r="CB5" s="49">
        <f t="shared" ref="CB5" si="44">CA5+1</f>
        <v>45678</v>
      </c>
      <c r="CC5" s="49">
        <f>CB5+1</f>
        <v>45679</v>
      </c>
      <c r="CD5" s="49">
        <f>CC5+1</f>
        <v>45680</v>
      </c>
      <c r="CE5" s="49">
        <f t="shared" ref="CE5" si="45">CD5+1</f>
        <v>45681</v>
      </c>
      <c r="CF5" s="49">
        <f t="shared" ref="CF5" si="46">CE5+1</f>
        <v>45682</v>
      </c>
      <c r="CG5" s="49">
        <f t="shared" ref="CG5" si="47">CF5+1</f>
        <v>45683</v>
      </c>
      <c r="CH5" s="48">
        <f t="shared" ref="CH5" si="48">CG5+1</f>
        <v>45684</v>
      </c>
      <c r="CI5" s="49">
        <f t="shared" ref="CI5" si="49">CH5+1</f>
        <v>45685</v>
      </c>
      <c r="CJ5" s="49">
        <f t="shared" ref="CJ5" si="50">CI5+1</f>
        <v>45686</v>
      </c>
      <c r="CK5" s="49">
        <f t="shared" ref="CK5" si="51">CJ5+1</f>
        <v>45687</v>
      </c>
      <c r="CL5" s="49">
        <f t="shared" ref="CL5" si="52">CK5+1</f>
        <v>45688</v>
      </c>
      <c r="CM5" s="49">
        <f t="shared" ref="CM5" si="53">CL5+1</f>
        <v>45689</v>
      </c>
      <c r="CN5" s="49">
        <f t="shared" ref="CN5" si="54">CM5+1</f>
        <v>45690</v>
      </c>
      <c r="CO5" s="70"/>
    </row>
    <row r="6" spans="1:93" ht="30" customHeight="1" thickBot="1" x14ac:dyDescent="0.3">
      <c r="A6" s="25"/>
      <c r="B6" s="8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/>
      <c r="H6" s="9" t="s">
        <v>7</v>
      </c>
      <c r="I6" s="10" t="str">
        <f t="shared" ref="I6:AC6" si="55">LEFT(TEXT(I5,"jjj"),1)</f>
        <v>l</v>
      </c>
      <c r="J6" s="10" t="str">
        <f t="shared" si="55"/>
        <v>m</v>
      </c>
      <c r="K6" s="10" t="str">
        <f t="shared" si="55"/>
        <v>m</v>
      </c>
      <c r="L6" s="10" t="str">
        <f t="shared" si="55"/>
        <v>j</v>
      </c>
      <c r="M6" s="10" t="str">
        <f t="shared" si="55"/>
        <v>v</v>
      </c>
      <c r="N6" s="10" t="str">
        <f t="shared" si="55"/>
        <v>s</v>
      </c>
      <c r="O6" s="10" t="str">
        <f t="shared" si="55"/>
        <v>d</v>
      </c>
      <c r="P6" s="10" t="str">
        <f t="shared" si="55"/>
        <v>l</v>
      </c>
      <c r="Q6" s="10" t="str">
        <f t="shared" si="55"/>
        <v>m</v>
      </c>
      <c r="R6" s="10" t="str">
        <f t="shared" si="55"/>
        <v>m</v>
      </c>
      <c r="S6" s="10" t="str">
        <f t="shared" si="55"/>
        <v>j</v>
      </c>
      <c r="T6" s="10" t="str">
        <f t="shared" si="55"/>
        <v>v</v>
      </c>
      <c r="U6" s="10" t="str">
        <f t="shared" si="55"/>
        <v>s</v>
      </c>
      <c r="V6" s="10" t="str">
        <f t="shared" si="55"/>
        <v>d</v>
      </c>
      <c r="W6" s="10" t="str">
        <f t="shared" si="55"/>
        <v>l</v>
      </c>
      <c r="X6" s="10" t="str">
        <f t="shared" si="55"/>
        <v>m</v>
      </c>
      <c r="Y6" s="10" t="str">
        <f t="shared" si="55"/>
        <v>m</v>
      </c>
      <c r="Z6" s="10" t="str">
        <f t="shared" si="55"/>
        <v>j</v>
      </c>
      <c r="AA6" s="10" t="str">
        <f t="shared" si="55"/>
        <v>v</v>
      </c>
      <c r="AB6" s="10" t="str">
        <f t="shared" si="55"/>
        <v>s</v>
      </c>
      <c r="AC6" s="10" t="str">
        <f t="shared" si="55"/>
        <v>d</v>
      </c>
      <c r="AD6" s="10" t="str">
        <f t="shared" ref="AD6:CI6" si="56">LEFT(TEXT(AD5,"jjj"),1)</f>
        <v>l</v>
      </c>
      <c r="AE6" s="10" t="str">
        <f t="shared" si="56"/>
        <v>m</v>
      </c>
      <c r="AF6" s="10" t="str">
        <f t="shared" si="56"/>
        <v>m</v>
      </c>
      <c r="AG6" s="10" t="str">
        <f t="shared" si="56"/>
        <v>j</v>
      </c>
      <c r="AH6" s="10" t="str">
        <f t="shared" si="56"/>
        <v>v</v>
      </c>
      <c r="AI6" s="10" t="str">
        <f t="shared" si="56"/>
        <v>s</v>
      </c>
      <c r="AJ6" s="10" t="str">
        <f t="shared" si="56"/>
        <v>d</v>
      </c>
      <c r="AK6" s="10" t="str">
        <f t="shared" si="56"/>
        <v>l</v>
      </c>
      <c r="AL6" s="10" t="str">
        <f t="shared" si="56"/>
        <v>m</v>
      </c>
      <c r="AM6" s="10" t="str">
        <f t="shared" si="56"/>
        <v>m</v>
      </c>
      <c r="AN6" s="10" t="str">
        <f t="shared" si="56"/>
        <v>j</v>
      </c>
      <c r="AO6" s="10" t="str">
        <f t="shared" si="56"/>
        <v>v</v>
      </c>
      <c r="AP6" s="10" t="str">
        <f t="shared" si="56"/>
        <v>s</v>
      </c>
      <c r="AQ6" s="10" t="str">
        <f t="shared" si="56"/>
        <v>d</v>
      </c>
      <c r="AR6" s="10" t="str">
        <f t="shared" si="56"/>
        <v>l</v>
      </c>
      <c r="AS6" s="10" t="str">
        <f t="shared" si="56"/>
        <v>m</v>
      </c>
      <c r="AT6" s="10" t="str">
        <f t="shared" si="56"/>
        <v>m</v>
      </c>
      <c r="AU6" s="10" t="str">
        <f t="shared" si="56"/>
        <v>j</v>
      </c>
      <c r="AV6" s="10" t="str">
        <f t="shared" si="56"/>
        <v>v</v>
      </c>
      <c r="AW6" s="10" t="str">
        <f t="shared" si="56"/>
        <v>s</v>
      </c>
      <c r="AX6" s="10" t="str">
        <f t="shared" si="56"/>
        <v>d</v>
      </c>
      <c r="AY6" s="10" t="str">
        <f t="shared" si="56"/>
        <v>l</v>
      </c>
      <c r="AZ6" s="10" t="str">
        <f t="shared" si="56"/>
        <v>m</v>
      </c>
      <c r="BA6" s="10" t="str">
        <f t="shared" si="56"/>
        <v>m</v>
      </c>
      <c r="BB6" s="10" t="str">
        <f t="shared" si="56"/>
        <v>j</v>
      </c>
      <c r="BC6" s="10" t="str">
        <f t="shared" si="56"/>
        <v>v</v>
      </c>
      <c r="BD6" s="10" t="str">
        <f t="shared" si="56"/>
        <v>s</v>
      </c>
      <c r="BE6" s="10" t="str">
        <f t="shared" si="56"/>
        <v>d</v>
      </c>
      <c r="BF6" s="10" t="str">
        <f t="shared" si="56"/>
        <v>l</v>
      </c>
      <c r="BG6" s="10" t="str">
        <f t="shared" si="56"/>
        <v>m</v>
      </c>
      <c r="BH6" s="10" t="str">
        <f t="shared" si="56"/>
        <v>m</v>
      </c>
      <c r="BI6" s="10" t="str">
        <f t="shared" si="56"/>
        <v>j</v>
      </c>
      <c r="BJ6" s="10" t="str">
        <f t="shared" si="56"/>
        <v>v</v>
      </c>
      <c r="BK6" s="10" t="str">
        <f t="shared" si="56"/>
        <v>s</v>
      </c>
      <c r="BL6" s="10" t="str">
        <f t="shared" si="56"/>
        <v>d</v>
      </c>
      <c r="BM6" s="10" t="str">
        <f t="shared" si="56"/>
        <v>l</v>
      </c>
      <c r="BN6" s="10" t="str">
        <f t="shared" si="56"/>
        <v>m</v>
      </c>
      <c r="BO6" s="10" t="str">
        <f t="shared" si="56"/>
        <v>m</v>
      </c>
      <c r="BP6" s="10" t="str">
        <f t="shared" si="56"/>
        <v>j</v>
      </c>
      <c r="BQ6" s="10" t="str">
        <f t="shared" si="56"/>
        <v>v</v>
      </c>
      <c r="BR6" s="10" t="str">
        <f t="shared" si="56"/>
        <v>s</v>
      </c>
      <c r="BS6" s="10" t="str">
        <f t="shared" si="56"/>
        <v>d</v>
      </c>
      <c r="BT6" s="10" t="str">
        <f t="shared" si="56"/>
        <v>l</v>
      </c>
      <c r="BU6" s="10" t="str">
        <f t="shared" si="56"/>
        <v>m</v>
      </c>
      <c r="BV6" s="10" t="str">
        <f t="shared" si="56"/>
        <v>m</v>
      </c>
      <c r="BW6" s="10" t="str">
        <f t="shared" si="56"/>
        <v>j</v>
      </c>
      <c r="BX6" s="10" t="str">
        <f t="shared" si="56"/>
        <v>v</v>
      </c>
      <c r="BY6" s="10" t="str">
        <f t="shared" si="56"/>
        <v>s</v>
      </c>
      <c r="BZ6" s="10" t="str">
        <f t="shared" si="56"/>
        <v>d</v>
      </c>
      <c r="CA6" s="10" t="str">
        <f t="shared" si="56"/>
        <v>l</v>
      </c>
      <c r="CB6" s="10" t="str">
        <f t="shared" si="56"/>
        <v>m</v>
      </c>
      <c r="CC6" s="10" t="str">
        <f t="shared" si="56"/>
        <v>m</v>
      </c>
      <c r="CD6" s="10" t="str">
        <f t="shared" si="56"/>
        <v>j</v>
      </c>
      <c r="CE6" s="10" t="str">
        <f t="shared" si="56"/>
        <v>v</v>
      </c>
      <c r="CF6" s="10" t="str">
        <f t="shared" si="56"/>
        <v>s</v>
      </c>
      <c r="CG6" s="10" t="str">
        <f t="shared" si="56"/>
        <v>d</v>
      </c>
      <c r="CH6" s="10" t="str">
        <f t="shared" si="56"/>
        <v>l</v>
      </c>
      <c r="CI6" s="10" t="str">
        <f t="shared" si="56"/>
        <v>m</v>
      </c>
      <c r="CJ6" s="10" t="str">
        <f t="shared" ref="CJ6:CN6" si="57">LEFT(TEXT(CJ5,"jjj"),1)</f>
        <v>m</v>
      </c>
      <c r="CK6" s="10" t="str">
        <f t="shared" si="57"/>
        <v>j</v>
      </c>
      <c r="CL6" s="10" t="str">
        <f t="shared" si="57"/>
        <v>v</v>
      </c>
      <c r="CM6" s="10" t="str">
        <f t="shared" si="57"/>
        <v>s</v>
      </c>
      <c r="CN6" s="10" t="str">
        <f t="shared" si="57"/>
        <v>d</v>
      </c>
    </row>
    <row r="7" spans="1:93" ht="30" hidden="1" customHeight="1" thickBot="1" x14ac:dyDescent="0.3">
      <c r="C7" s="26"/>
      <c r="E7"/>
      <c r="H7" t="str">
        <f>IF(OR(ISBLANK(début_tâche),ISBLANK(fin_tâche)),"",fin_tâche-début_tâche+1)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53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</row>
    <row r="8" spans="1:93" ht="30" customHeight="1" thickBot="1" x14ac:dyDescent="0.3">
      <c r="B8" s="63" t="s">
        <v>13</v>
      </c>
      <c r="C8" s="65"/>
      <c r="D8" s="65"/>
      <c r="E8" s="64">
        <f>E10</f>
        <v>45609</v>
      </c>
      <c r="F8" s="64">
        <f>E3</f>
        <v>45683</v>
      </c>
      <c r="G8" s="66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52"/>
      <c r="CH8" s="21"/>
      <c r="CI8" s="21"/>
      <c r="CJ8" s="21"/>
      <c r="CK8" s="21"/>
      <c r="CL8" s="21"/>
      <c r="CM8" s="21"/>
      <c r="CN8" s="21"/>
    </row>
    <row r="9" spans="1:93" s="3" customFormat="1" ht="30" customHeight="1" thickBot="1" x14ac:dyDescent="0.3">
      <c r="A9" s="25"/>
      <c r="B9" s="12" t="s">
        <v>8</v>
      </c>
      <c r="C9" s="29"/>
      <c r="D9" s="13"/>
      <c r="E9" s="39"/>
      <c r="F9" s="40"/>
      <c r="G9" s="11"/>
      <c r="H9" s="11" t="str">
        <f t="shared" ref="H9:H19" si="58">IF(OR(ISBLANK(début_tâche),ISBLANK(fin_tâche)),"",fin_tâche-début_tâche+1)</f>
        <v/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52"/>
      <c r="CH9" s="21"/>
      <c r="CI9" s="21"/>
      <c r="CJ9" s="21"/>
      <c r="CK9" s="21"/>
      <c r="CL9" s="21"/>
      <c r="CM9" s="21"/>
      <c r="CN9" s="21"/>
    </row>
    <row r="10" spans="1:93" s="3" customFormat="1" ht="30" customHeight="1" thickBot="1" x14ac:dyDescent="0.3">
      <c r="A10" s="25"/>
      <c r="B10" s="34" t="s">
        <v>18</v>
      </c>
      <c r="C10" s="30" t="s">
        <v>12</v>
      </c>
      <c r="D10" s="14"/>
      <c r="E10" s="41">
        <f>Début_Projet</f>
        <v>45609</v>
      </c>
      <c r="F10" s="41">
        <f>E10+6</f>
        <v>45615</v>
      </c>
      <c r="G10" s="11"/>
      <c r="H10" s="11">
        <f t="shared" si="58"/>
        <v>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/>
      <c r="CE10" s="21"/>
      <c r="CF10" s="21"/>
      <c r="CG10" s="52"/>
      <c r="CH10" s="21"/>
      <c r="CI10" s="21"/>
      <c r="CJ10" s="21"/>
      <c r="CK10" s="21"/>
      <c r="CL10" s="21"/>
      <c r="CM10" s="21"/>
      <c r="CN10" s="21"/>
    </row>
    <row r="11" spans="1:93" s="3" customFormat="1" ht="30" customHeight="1" thickBot="1" x14ac:dyDescent="0.3">
      <c r="A11" s="25"/>
      <c r="B11" s="34" t="s">
        <v>19</v>
      </c>
      <c r="C11" s="30" t="s">
        <v>12</v>
      </c>
      <c r="D11" s="14"/>
      <c r="E11" s="41">
        <f>F10+1</f>
        <v>45616</v>
      </c>
      <c r="F11" s="41">
        <f>E11+6</f>
        <v>45622</v>
      </c>
      <c r="G11" s="11"/>
      <c r="H11" s="11">
        <f t="shared" si="58"/>
        <v>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  <c r="V11" s="22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2"/>
      <c r="AQ11" s="22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2"/>
      <c r="BL11" s="22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2"/>
      <c r="CG11" s="68"/>
      <c r="CH11" s="21"/>
      <c r="CI11" s="21"/>
      <c r="CJ11" s="21"/>
      <c r="CK11" s="21"/>
      <c r="CL11" s="21"/>
      <c r="CM11" s="21"/>
      <c r="CN11" s="21"/>
    </row>
    <row r="12" spans="1:93" s="3" customFormat="1" ht="30" customHeight="1" thickBot="1" x14ac:dyDescent="0.3">
      <c r="A12" s="25"/>
      <c r="B12" s="15" t="s">
        <v>20</v>
      </c>
      <c r="C12" s="31"/>
      <c r="D12" s="16"/>
      <c r="E12" s="42"/>
      <c r="F12" s="43"/>
      <c r="G12" s="11"/>
      <c r="H12" s="11" t="str">
        <f t="shared" si="58"/>
        <v/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52"/>
      <c r="CH12" s="21"/>
      <c r="CI12" s="21"/>
      <c r="CJ12" s="21"/>
      <c r="CK12" s="21"/>
      <c r="CL12" s="21"/>
      <c r="CM12" s="21"/>
      <c r="CN12" s="21"/>
    </row>
    <row r="13" spans="1:93" s="3" customFormat="1" ht="29.45" customHeight="1" thickBot="1" x14ac:dyDescent="0.3">
      <c r="A13" s="25"/>
      <c r="B13" s="51" t="s">
        <v>21</v>
      </c>
      <c r="C13" s="32" t="s">
        <v>12</v>
      </c>
      <c r="D13" s="17"/>
      <c r="E13" s="44">
        <f>F11+1</f>
        <v>45623</v>
      </c>
      <c r="F13" s="44">
        <f>E13+13</f>
        <v>45636</v>
      </c>
      <c r="G13" s="11"/>
      <c r="H13" s="11">
        <f t="shared" si="58"/>
        <v>14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52"/>
      <c r="CH13" s="21"/>
      <c r="CI13" s="21"/>
      <c r="CJ13" s="21"/>
      <c r="CK13" s="21"/>
      <c r="CL13" s="21"/>
      <c r="CM13" s="21"/>
      <c r="CN13" s="21"/>
    </row>
    <row r="14" spans="1:93" s="3" customFormat="1" ht="30" customHeight="1" thickBot="1" x14ac:dyDescent="0.3">
      <c r="A14" s="25"/>
      <c r="B14" s="51" t="s">
        <v>22</v>
      </c>
      <c r="C14" s="32" t="s">
        <v>12</v>
      </c>
      <c r="D14" s="17"/>
      <c r="E14" s="44">
        <f>F13+1</f>
        <v>45637</v>
      </c>
      <c r="F14" s="44">
        <f>E14+13</f>
        <v>45650</v>
      </c>
      <c r="G14" s="11"/>
      <c r="H14" s="1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52"/>
      <c r="CH14" s="21"/>
      <c r="CI14" s="21"/>
      <c r="CJ14" s="21"/>
      <c r="CK14" s="21"/>
      <c r="CL14" s="21"/>
      <c r="CM14" s="21"/>
      <c r="CN14" s="21"/>
    </row>
    <row r="15" spans="1:93" s="3" customFormat="1" ht="29.45" customHeight="1" thickBot="1" x14ac:dyDescent="0.3">
      <c r="A15" s="24"/>
      <c r="B15" s="51" t="s">
        <v>23</v>
      </c>
      <c r="C15" s="32" t="s">
        <v>12</v>
      </c>
      <c r="D15" s="17"/>
      <c r="E15" s="44">
        <f>F14+1</f>
        <v>45651</v>
      </c>
      <c r="F15" s="44">
        <f>E15+13</f>
        <v>45664</v>
      </c>
      <c r="G15" s="11"/>
      <c r="H15" s="11">
        <f t="shared" si="58"/>
        <v>14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  <c r="V15" s="22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2"/>
      <c r="AQ15" s="22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2"/>
      <c r="BL15" s="22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2"/>
      <c r="CG15" s="68"/>
      <c r="CH15" s="21"/>
      <c r="CI15" s="21"/>
      <c r="CJ15" s="21"/>
      <c r="CK15" s="21"/>
      <c r="CL15" s="21"/>
      <c r="CM15" s="21"/>
      <c r="CN15" s="21"/>
    </row>
    <row r="16" spans="1:93" s="3" customFormat="1" ht="30" customHeight="1" thickBot="1" x14ac:dyDescent="0.3">
      <c r="A16" s="24"/>
      <c r="B16" s="18" t="s">
        <v>9</v>
      </c>
      <c r="C16" s="33"/>
      <c r="D16" s="19"/>
      <c r="E16" s="45"/>
      <c r="F16" s="46"/>
      <c r="G16" s="11"/>
      <c r="H16" s="11" t="str">
        <f t="shared" si="58"/>
        <v/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52"/>
      <c r="CH16" s="21"/>
      <c r="CI16" s="21"/>
      <c r="CJ16" s="21"/>
      <c r="CK16" s="21"/>
      <c r="CL16" s="21"/>
      <c r="CM16" s="21"/>
      <c r="CN16" s="21"/>
    </row>
    <row r="17" spans="1:93" s="3" customFormat="1" ht="30" customHeight="1" thickBot="1" x14ac:dyDescent="0.3">
      <c r="A17" s="24"/>
      <c r="B17" s="35" t="s">
        <v>10</v>
      </c>
      <c r="C17" s="20" t="s">
        <v>12</v>
      </c>
      <c r="D17" s="20"/>
      <c r="E17" s="47">
        <f>F15+1</f>
        <v>45665</v>
      </c>
      <c r="F17" s="47">
        <f>E17+13</f>
        <v>45678</v>
      </c>
      <c r="G17" s="11"/>
      <c r="H17" s="11">
        <f t="shared" si="58"/>
        <v>14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52"/>
      <c r="CH17" s="21"/>
      <c r="CI17" s="21"/>
      <c r="CJ17" s="21"/>
      <c r="CK17" s="21"/>
      <c r="CL17" s="21"/>
      <c r="CM17" s="21"/>
      <c r="CN17" s="21"/>
    </row>
    <row r="18" spans="1:93" s="3" customFormat="1" ht="30" customHeight="1" thickBot="1" x14ac:dyDescent="0.3">
      <c r="A18" s="24"/>
      <c r="B18" s="35" t="s">
        <v>24</v>
      </c>
      <c r="C18" s="20" t="s">
        <v>12</v>
      </c>
      <c r="D18" s="20"/>
      <c r="E18" s="47">
        <f>E17</f>
        <v>45665</v>
      </c>
      <c r="F18" s="47">
        <f>F17</f>
        <v>45678</v>
      </c>
      <c r="G18" s="11"/>
      <c r="H18" s="11">
        <f t="shared" si="58"/>
        <v>14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52"/>
      <c r="CH18" s="21"/>
      <c r="CI18" s="21"/>
      <c r="CJ18" s="21"/>
      <c r="CK18" s="21"/>
      <c r="CL18" s="21"/>
      <c r="CM18" s="21"/>
      <c r="CN18" s="21"/>
    </row>
    <row r="19" spans="1:93" s="62" customFormat="1" ht="30" customHeight="1" thickBot="1" x14ac:dyDescent="0.3">
      <c r="A19" s="54"/>
      <c r="B19" s="55" t="s">
        <v>11</v>
      </c>
      <c r="C19" s="56"/>
      <c r="D19" s="57"/>
      <c r="E19" s="58">
        <f>E3</f>
        <v>45683</v>
      </c>
      <c r="F19" s="58"/>
      <c r="G19" s="59"/>
      <c r="H19" s="59" t="str">
        <f t="shared" si="58"/>
        <v/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21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21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21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1"/>
      <c r="CH19" s="60"/>
      <c r="CI19" s="60"/>
      <c r="CJ19" s="60"/>
      <c r="CK19" s="60"/>
      <c r="CL19" s="60"/>
      <c r="CM19" s="60"/>
      <c r="CN19" s="21"/>
    </row>
    <row r="20" spans="1:93" ht="30" customHeight="1" x14ac:dyDescent="0.25">
      <c r="G20" s="6"/>
    </row>
    <row r="21" spans="1:93" ht="30" customHeight="1" x14ac:dyDescent="0.25">
      <c r="A21" s="25"/>
      <c r="B21" s="77" t="s">
        <v>27</v>
      </c>
      <c r="C21" s="74" t="s">
        <v>1</v>
      </c>
      <c r="D21" s="75"/>
      <c r="E21" s="7">
        <v>1</v>
      </c>
      <c r="I21" s="71">
        <f>I22</f>
        <v>45607</v>
      </c>
      <c r="J21" s="72"/>
      <c r="K21" s="72"/>
      <c r="L21" s="72"/>
      <c r="M21" s="72"/>
      <c r="N21" s="72"/>
      <c r="O21" s="73"/>
      <c r="P21" s="71">
        <f>P22</f>
        <v>45614</v>
      </c>
      <c r="Q21" s="72"/>
      <c r="R21" s="72"/>
      <c r="S21" s="72"/>
      <c r="T21" s="72"/>
      <c r="U21" s="72"/>
      <c r="V21" s="73"/>
      <c r="W21" s="71">
        <f>W22</f>
        <v>45621</v>
      </c>
      <c r="X21" s="72"/>
      <c r="Y21" s="72"/>
      <c r="Z21" s="72"/>
      <c r="AA21" s="72"/>
      <c r="AB21" s="72"/>
      <c r="AC21" s="73"/>
      <c r="AD21" s="71">
        <f t="shared" ref="AD21" si="59">AD22</f>
        <v>45628</v>
      </c>
      <c r="AE21" s="72"/>
      <c r="AF21" s="72"/>
      <c r="AG21" s="72"/>
      <c r="AH21" s="72"/>
      <c r="AI21" s="72"/>
      <c r="AJ21" s="73"/>
      <c r="AK21" s="71">
        <f t="shared" ref="AK21" si="60">AK22</f>
        <v>45635</v>
      </c>
      <c r="AL21" s="72"/>
      <c r="AM21" s="72"/>
      <c r="AN21" s="72"/>
      <c r="AO21" s="72"/>
      <c r="AP21" s="72"/>
      <c r="AQ21" s="73"/>
      <c r="AR21" s="71">
        <f t="shared" ref="AR21" si="61">AR22</f>
        <v>45642</v>
      </c>
      <c r="AS21" s="72"/>
      <c r="AT21" s="72"/>
      <c r="AU21" s="72"/>
      <c r="AV21" s="72"/>
      <c r="AW21" s="72"/>
      <c r="AX21" s="73"/>
      <c r="AY21" s="71">
        <f t="shared" ref="AY21" si="62">AY22</f>
        <v>45649</v>
      </c>
      <c r="AZ21" s="72"/>
      <c r="BA21" s="72"/>
      <c r="BB21" s="72"/>
      <c r="BC21" s="72"/>
      <c r="BD21" s="72"/>
      <c r="BE21" s="73"/>
      <c r="BF21" s="71">
        <f t="shared" ref="BF21" si="63">BF22</f>
        <v>45656</v>
      </c>
      <c r="BG21" s="72"/>
      <c r="BH21" s="72"/>
      <c r="BI21" s="72"/>
      <c r="BJ21" s="72"/>
      <c r="BK21" s="72"/>
      <c r="BL21" s="73"/>
      <c r="BM21" s="71">
        <f t="shared" ref="BM21" si="64">BM22</f>
        <v>45663</v>
      </c>
      <c r="BN21" s="72"/>
      <c r="BO21" s="72"/>
      <c r="BP21" s="72"/>
      <c r="BQ21" s="72"/>
      <c r="BR21" s="72"/>
      <c r="BS21" s="73"/>
      <c r="BT21" s="71">
        <f t="shared" ref="BT21" si="65">BT22</f>
        <v>45670</v>
      </c>
      <c r="BU21" s="72"/>
      <c r="BV21" s="72"/>
      <c r="BW21" s="72"/>
      <c r="BX21" s="72"/>
      <c r="BY21" s="72"/>
      <c r="BZ21" s="73"/>
      <c r="CA21" s="71">
        <f t="shared" ref="CA21" si="66">CA22</f>
        <v>45677</v>
      </c>
      <c r="CB21" s="72"/>
      <c r="CC21" s="72"/>
      <c r="CD21" s="72"/>
      <c r="CE21" s="72"/>
      <c r="CF21" s="72"/>
      <c r="CG21" s="73"/>
      <c r="CH21" s="71">
        <f t="shared" ref="CH21" si="67">CH22</f>
        <v>45684</v>
      </c>
      <c r="CI21" s="72"/>
      <c r="CJ21" s="72"/>
      <c r="CK21" s="72"/>
      <c r="CL21" s="72"/>
      <c r="CM21" s="72"/>
      <c r="CN21" s="73"/>
    </row>
    <row r="22" spans="1:93" ht="15" customHeight="1" x14ac:dyDescent="0.25">
      <c r="A22" s="25"/>
      <c r="B22" s="36"/>
      <c r="C22" s="36"/>
      <c r="D22" s="36"/>
      <c r="E22" s="36"/>
      <c r="F22" s="36"/>
      <c r="G22" s="36"/>
      <c r="I22" s="48">
        <f>Début_Projet-WEEKDAY(Début_Projet,1)+2+7*(Semaine_Affichage-1)</f>
        <v>45607</v>
      </c>
      <c r="J22" s="49">
        <f>I22+1</f>
        <v>45608</v>
      </c>
      <c r="K22" s="49">
        <f t="shared" ref="K22" si="68">J22+1</f>
        <v>45609</v>
      </c>
      <c r="L22" s="49">
        <f t="shared" ref="L22" si="69">K22+1</f>
        <v>45610</v>
      </c>
      <c r="M22" s="49">
        <f t="shared" ref="M22" si="70">L22+1</f>
        <v>45611</v>
      </c>
      <c r="N22" s="49">
        <f t="shared" ref="N22" si="71">M22+1</f>
        <v>45612</v>
      </c>
      <c r="O22" s="50">
        <f t="shared" ref="O22" si="72">N22+1</f>
        <v>45613</v>
      </c>
      <c r="P22" s="48">
        <f>O22+1</f>
        <v>45614</v>
      </c>
      <c r="Q22" s="49">
        <f>P22+1</f>
        <v>45615</v>
      </c>
      <c r="R22" s="49">
        <f t="shared" ref="R22" si="73">Q22+1</f>
        <v>45616</v>
      </c>
      <c r="S22" s="49">
        <f t="shared" ref="S22" si="74">R22+1</f>
        <v>45617</v>
      </c>
      <c r="T22" s="49">
        <f t="shared" ref="T22" si="75">S22+1</f>
        <v>45618</v>
      </c>
      <c r="U22" s="49">
        <f t="shared" ref="U22" si="76">T22+1</f>
        <v>45619</v>
      </c>
      <c r="V22" s="50">
        <f t="shared" ref="V22" si="77">U22+1</f>
        <v>45620</v>
      </c>
      <c r="W22" s="48">
        <f>V22+1</f>
        <v>45621</v>
      </c>
      <c r="X22" s="49">
        <f>W22+1</f>
        <v>45622</v>
      </c>
      <c r="Y22" s="49">
        <f t="shared" ref="Y22" si="78">X22+1</f>
        <v>45623</v>
      </c>
      <c r="Z22" s="49">
        <f t="shared" ref="Z22" si="79">Y22+1</f>
        <v>45624</v>
      </c>
      <c r="AA22" s="49">
        <f t="shared" ref="AA22" si="80">Z22+1</f>
        <v>45625</v>
      </c>
      <c r="AB22" s="49">
        <f t="shared" ref="AB22" si="81">AA22+1</f>
        <v>45626</v>
      </c>
      <c r="AC22" s="50">
        <f t="shared" ref="AC22" si="82">AB22+1</f>
        <v>45627</v>
      </c>
      <c r="AD22" s="48">
        <f t="shared" ref="AD22" si="83">AC22+1</f>
        <v>45628</v>
      </c>
      <c r="AE22" s="49">
        <f t="shared" ref="AE22" si="84">AD22+1</f>
        <v>45629</v>
      </c>
      <c r="AF22" s="49">
        <f t="shared" ref="AF22" si="85">AE22+1</f>
        <v>45630</v>
      </c>
      <c r="AG22" s="49">
        <f t="shared" ref="AG22" si="86">AF22+1</f>
        <v>45631</v>
      </c>
      <c r="AH22" s="49">
        <f t="shared" ref="AH22" si="87">AG22+1</f>
        <v>45632</v>
      </c>
      <c r="AI22" s="49">
        <f t="shared" ref="AI22" si="88">AH22+1</f>
        <v>45633</v>
      </c>
      <c r="AJ22" s="50">
        <f t="shared" ref="AJ22" si="89">AI22+1</f>
        <v>45634</v>
      </c>
      <c r="AK22" s="48">
        <f t="shared" ref="AK22" si="90">AJ22+1</f>
        <v>45635</v>
      </c>
      <c r="AL22" s="49">
        <f t="shared" ref="AL22" si="91">AK22+1</f>
        <v>45636</v>
      </c>
      <c r="AM22" s="49">
        <f t="shared" ref="AM22" si="92">AL22+1</f>
        <v>45637</v>
      </c>
      <c r="AN22" s="49">
        <f t="shared" ref="AN22" si="93">AM22+1</f>
        <v>45638</v>
      </c>
      <c r="AO22" s="49">
        <f t="shared" ref="AO22" si="94">AN22+1</f>
        <v>45639</v>
      </c>
      <c r="AP22" s="49">
        <f t="shared" ref="AP22" si="95">AO22+1</f>
        <v>45640</v>
      </c>
      <c r="AQ22" s="50">
        <f t="shared" ref="AQ22" si="96">AP22+1</f>
        <v>45641</v>
      </c>
      <c r="AR22" s="48">
        <f t="shared" ref="AR22" si="97">AQ22+1</f>
        <v>45642</v>
      </c>
      <c r="AS22" s="49">
        <f t="shared" ref="AS22" si="98">AR22+1</f>
        <v>45643</v>
      </c>
      <c r="AT22" s="49">
        <f t="shared" ref="AT22" si="99">AS22+1</f>
        <v>45644</v>
      </c>
      <c r="AU22" s="49">
        <f t="shared" ref="AU22" si="100">AT22+1</f>
        <v>45645</v>
      </c>
      <c r="AV22" s="49">
        <f t="shared" ref="AV22" si="101">AU22+1</f>
        <v>45646</v>
      </c>
      <c r="AW22" s="49">
        <f t="shared" ref="AW22" si="102">AV22+1</f>
        <v>45647</v>
      </c>
      <c r="AX22" s="50">
        <f t="shared" ref="AX22" si="103">AW22+1</f>
        <v>45648</v>
      </c>
      <c r="AY22" s="48">
        <f t="shared" ref="AY22" si="104">AX22+1</f>
        <v>45649</v>
      </c>
      <c r="AZ22" s="49">
        <f t="shared" ref="AZ22" si="105">AY22+1</f>
        <v>45650</v>
      </c>
      <c r="BA22" s="49">
        <f t="shared" ref="BA22" si="106">AZ22+1</f>
        <v>45651</v>
      </c>
      <c r="BB22" s="49">
        <f t="shared" ref="BB22" si="107">BA22+1</f>
        <v>45652</v>
      </c>
      <c r="BC22" s="49">
        <f t="shared" ref="BC22" si="108">BB22+1</f>
        <v>45653</v>
      </c>
      <c r="BD22" s="49">
        <f t="shared" ref="BD22" si="109">BC22+1</f>
        <v>45654</v>
      </c>
      <c r="BE22" s="50">
        <f t="shared" ref="BE22" si="110">BD22+1</f>
        <v>45655</v>
      </c>
      <c r="BF22" s="48">
        <f t="shared" ref="BF22" si="111">BE22+1</f>
        <v>45656</v>
      </c>
      <c r="BG22" s="49">
        <f t="shared" ref="BG22" si="112">BF22+1</f>
        <v>45657</v>
      </c>
      <c r="BH22" s="49">
        <f t="shared" ref="BH22" si="113">BG22+1</f>
        <v>45658</v>
      </c>
      <c r="BI22" s="49">
        <f t="shared" ref="BI22" si="114">BH22+1</f>
        <v>45659</v>
      </c>
      <c r="BJ22" s="49">
        <f t="shared" ref="BJ22" si="115">BI22+1</f>
        <v>45660</v>
      </c>
      <c r="BK22" s="49">
        <f t="shared" ref="BK22" si="116">BJ22+1</f>
        <v>45661</v>
      </c>
      <c r="BL22" s="50">
        <f t="shared" ref="BL22" si="117">BK22+1</f>
        <v>45662</v>
      </c>
      <c r="BM22" s="48">
        <f t="shared" ref="BM22" si="118">BL22+1</f>
        <v>45663</v>
      </c>
      <c r="BN22" s="49">
        <f t="shared" ref="BN22" si="119">BM22+1</f>
        <v>45664</v>
      </c>
      <c r="BO22" s="49">
        <f t="shared" ref="BO22" si="120">BN22+1</f>
        <v>45665</v>
      </c>
      <c r="BP22" s="49">
        <f t="shared" ref="BP22" si="121">BO22+1</f>
        <v>45666</v>
      </c>
      <c r="BQ22" s="49">
        <f t="shared" ref="BQ22" si="122">BP22+1</f>
        <v>45667</v>
      </c>
      <c r="BR22" s="49">
        <f t="shared" ref="BR22" si="123">BQ22+1</f>
        <v>45668</v>
      </c>
      <c r="BS22" s="50">
        <f t="shared" ref="BS22" si="124">BR22+1</f>
        <v>45669</v>
      </c>
      <c r="BT22" s="48">
        <f t="shared" ref="BT22" si="125">BS22+1</f>
        <v>45670</v>
      </c>
      <c r="BU22" s="49">
        <f t="shared" ref="BU22" si="126">BT22+1</f>
        <v>45671</v>
      </c>
      <c r="BV22" s="49">
        <f>BU22+1</f>
        <v>45672</v>
      </c>
      <c r="BW22" s="49">
        <f>BV22+1</f>
        <v>45673</v>
      </c>
      <c r="BX22" s="49">
        <f t="shared" ref="BX22" si="127">BW22+1</f>
        <v>45674</v>
      </c>
      <c r="BY22" s="49">
        <f t="shared" ref="BY22" si="128">BX22+1</f>
        <v>45675</v>
      </c>
      <c r="BZ22" s="49">
        <f t="shared" ref="BZ22" si="129">BY22+1</f>
        <v>45676</v>
      </c>
      <c r="CA22" s="48">
        <f t="shared" ref="CA22" si="130">BZ22+1</f>
        <v>45677</v>
      </c>
      <c r="CB22" s="49">
        <f t="shared" ref="CB22" si="131">CA22+1</f>
        <v>45678</v>
      </c>
      <c r="CC22" s="49">
        <f>CB22+1</f>
        <v>45679</v>
      </c>
      <c r="CD22" s="49">
        <f>CC22+1</f>
        <v>45680</v>
      </c>
      <c r="CE22" s="49">
        <f t="shared" ref="CE22" si="132">CD22+1</f>
        <v>45681</v>
      </c>
      <c r="CF22" s="49">
        <f t="shared" ref="CF22" si="133">CE22+1</f>
        <v>45682</v>
      </c>
      <c r="CG22" s="49">
        <f t="shared" ref="CG22" si="134">CF22+1</f>
        <v>45683</v>
      </c>
      <c r="CH22" s="48">
        <f t="shared" ref="CH22" si="135">CG22+1</f>
        <v>45684</v>
      </c>
      <c r="CI22" s="49">
        <f t="shared" ref="CI22" si="136">CH22+1</f>
        <v>45685</v>
      </c>
      <c r="CJ22" s="49">
        <f t="shared" ref="CJ22" si="137">CI22+1</f>
        <v>45686</v>
      </c>
      <c r="CK22" s="49">
        <f t="shared" ref="CK22" si="138">CJ22+1</f>
        <v>45687</v>
      </c>
      <c r="CL22" s="49">
        <f t="shared" ref="CL22" si="139">CK22+1</f>
        <v>45688</v>
      </c>
      <c r="CM22" s="49">
        <f t="shared" ref="CM22" si="140">CL22+1</f>
        <v>45689</v>
      </c>
      <c r="CN22" s="49">
        <f t="shared" ref="CN22" si="141">CM22+1</f>
        <v>45690</v>
      </c>
      <c r="CO22" s="69"/>
    </row>
    <row r="23" spans="1:93" ht="30" customHeight="1" thickBot="1" x14ac:dyDescent="0.3">
      <c r="A23" s="25"/>
      <c r="B23" s="8" t="s">
        <v>2</v>
      </c>
      <c r="C23" s="9" t="s">
        <v>3</v>
      </c>
      <c r="D23" s="9" t="s">
        <v>4</v>
      </c>
      <c r="E23" s="9" t="s">
        <v>5</v>
      </c>
      <c r="F23" s="9" t="s">
        <v>6</v>
      </c>
      <c r="G23" s="9"/>
      <c r="H23" s="9" t="s">
        <v>7</v>
      </c>
      <c r="I23" s="10" t="str">
        <f t="shared" ref="I23:BT23" si="142">LEFT(TEXT(I22,"jjj"),1)</f>
        <v>l</v>
      </c>
      <c r="J23" s="10" t="str">
        <f t="shared" si="142"/>
        <v>m</v>
      </c>
      <c r="K23" s="10" t="str">
        <f t="shared" si="142"/>
        <v>m</v>
      </c>
      <c r="L23" s="10" t="str">
        <f t="shared" si="142"/>
        <v>j</v>
      </c>
      <c r="M23" s="10" t="str">
        <f t="shared" si="142"/>
        <v>v</v>
      </c>
      <c r="N23" s="10" t="str">
        <f t="shared" si="142"/>
        <v>s</v>
      </c>
      <c r="O23" s="10" t="str">
        <f t="shared" si="142"/>
        <v>d</v>
      </c>
      <c r="P23" s="10" t="str">
        <f t="shared" si="142"/>
        <v>l</v>
      </c>
      <c r="Q23" s="10" t="str">
        <f t="shared" si="142"/>
        <v>m</v>
      </c>
      <c r="R23" s="10" t="str">
        <f t="shared" si="142"/>
        <v>m</v>
      </c>
      <c r="S23" s="10" t="str">
        <f t="shared" si="142"/>
        <v>j</v>
      </c>
      <c r="T23" s="10" t="str">
        <f t="shared" si="142"/>
        <v>v</v>
      </c>
      <c r="U23" s="10" t="str">
        <f t="shared" si="142"/>
        <v>s</v>
      </c>
      <c r="V23" s="10" t="str">
        <f t="shared" si="142"/>
        <v>d</v>
      </c>
      <c r="W23" s="10" t="str">
        <f t="shared" si="142"/>
        <v>l</v>
      </c>
      <c r="X23" s="10" t="str">
        <f t="shared" si="142"/>
        <v>m</v>
      </c>
      <c r="Y23" s="10" t="str">
        <f t="shared" si="142"/>
        <v>m</v>
      </c>
      <c r="Z23" s="10" t="str">
        <f t="shared" si="142"/>
        <v>j</v>
      </c>
      <c r="AA23" s="10" t="str">
        <f t="shared" si="142"/>
        <v>v</v>
      </c>
      <c r="AB23" s="10" t="str">
        <f t="shared" si="142"/>
        <v>s</v>
      </c>
      <c r="AC23" s="10" t="str">
        <f t="shared" si="142"/>
        <v>d</v>
      </c>
      <c r="AD23" s="10" t="str">
        <f t="shared" si="142"/>
        <v>l</v>
      </c>
      <c r="AE23" s="10" t="str">
        <f t="shared" si="142"/>
        <v>m</v>
      </c>
      <c r="AF23" s="10" t="str">
        <f t="shared" si="142"/>
        <v>m</v>
      </c>
      <c r="AG23" s="10" t="str">
        <f t="shared" si="142"/>
        <v>j</v>
      </c>
      <c r="AH23" s="10" t="str">
        <f t="shared" si="142"/>
        <v>v</v>
      </c>
      <c r="AI23" s="10" t="str">
        <f t="shared" si="142"/>
        <v>s</v>
      </c>
      <c r="AJ23" s="10" t="str">
        <f t="shared" si="142"/>
        <v>d</v>
      </c>
      <c r="AK23" s="10" t="str">
        <f t="shared" si="142"/>
        <v>l</v>
      </c>
      <c r="AL23" s="10" t="str">
        <f t="shared" si="142"/>
        <v>m</v>
      </c>
      <c r="AM23" s="10" t="str">
        <f t="shared" si="142"/>
        <v>m</v>
      </c>
      <c r="AN23" s="10" t="str">
        <f t="shared" si="142"/>
        <v>j</v>
      </c>
      <c r="AO23" s="10" t="str">
        <f t="shared" si="142"/>
        <v>v</v>
      </c>
      <c r="AP23" s="10" t="str">
        <f t="shared" si="142"/>
        <v>s</v>
      </c>
      <c r="AQ23" s="10" t="str">
        <f t="shared" si="142"/>
        <v>d</v>
      </c>
      <c r="AR23" s="10" t="str">
        <f t="shared" si="142"/>
        <v>l</v>
      </c>
      <c r="AS23" s="10" t="str">
        <f t="shared" si="142"/>
        <v>m</v>
      </c>
      <c r="AT23" s="10" t="str">
        <f t="shared" si="142"/>
        <v>m</v>
      </c>
      <c r="AU23" s="10" t="str">
        <f t="shared" si="142"/>
        <v>j</v>
      </c>
      <c r="AV23" s="10" t="str">
        <f t="shared" si="142"/>
        <v>v</v>
      </c>
      <c r="AW23" s="10" t="str">
        <f t="shared" si="142"/>
        <v>s</v>
      </c>
      <c r="AX23" s="10" t="str">
        <f t="shared" si="142"/>
        <v>d</v>
      </c>
      <c r="AY23" s="10" t="str">
        <f t="shared" si="142"/>
        <v>l</v>
      </c>
      <c r="AZ23" s="10" t="str">
        <f t="shared" si="142"/>
        <v>m</v>
      </c>
      <c r="BA23" s="10" t="str">
        <f t="shared" si="142"/>
        <v>m</v>
      </c>
      <c r="BB23" s="10" t="str">
        <f t="shared" si="142"/>
        <v>j</v>
      </c>
      <c r="BC23" s="10" t="str">
        <f t="shared" si="142"/>
        <v>v</v>
      </c>
      <c r="BD23" s="10" t="str">
        <f t="shared" si="142"/>
        <v>s</v>
      </c>
      <c r="BE23" s="10" t="str">
        <f t="shared" si="142"/>
        <v>d</v>
      </c>
      <c r="BF23" s="10" t="str">
        <f t="shared" si="142"/>
        <v>l</v>
      </c>
      <c r="BG23" s="10" t="str">
        <f t="shared" si="142"/>
        <v>m</v>
      </c>
      <c r="BH23" s="10" t="str">
        <f t="shared" si="142"/>
        <v>m</v>
      </c>
      <c r="BI23" s="10" t="str">
        <f t="shared" si="142"/>
        <v>j</v>
      </c>
      <c r="BJ23" s="10" t="str">
        <f t="shared" si="142"/>
        <v>v</v>
      </c>
      <c r="BK23" s="10" t="str">
        <f t="shared" si="142"/>
        <v>s</v>
      </c>
      <c r="BL23" s="10" t="str">
        <f t="shared" si="142"/>
        <v>d</v>
      </c>
      <c r="BM23" s="10" t="str">
        <f t="shared" si="142"/>
        <v>l</v>
      </c>
      <c r="BN23" s="10" t="str">
        <f t="shared" si="142"/>
        <v>m</v>
      </c>
      <c r="BO23" s="10" t="str">
        <f t="shared" si="142"/>
        <v>m</v>
      </c>
      <c r="BP23" s="10" t="str">
        <f t="shared" si="142"/>
        <v>j</v>
      </c>
      <c r="BQ23" s="10" t="str">
        <f t="shared" si="142"/>
        <v>v</v>
      </c>
      <c r="BR23" s="10" t="str">
        <f t="shared" si="142"/>
        <v>s</v>
      </c>
      <c r="BS23" s="10" t="str">
        <f t="shared" si="142"/>
        <v>d</v>
      </c>
      <c r="BT23" s="10" t="str">
        <f t="shared" si="142"/>
        <v>l</v>
      </c>
      <c r="BU23" s="10" t="str">
        <f t="shared" ref="BU23:CN23" si="143">LEFT(TEXT(BU22,"jjj"),1)</f>
        <v>m</v>
      </c>
      <c r="BV23" s="10" t="str">
        <f t="shared" si="143"/>
        <v>m</v>
      </c>
      <c r="BW23" s="10" t="str">
        <f t="shared" si="143"/>
        <v>j</v>
      </c>
      <c r="BX23" s="10" t="str">
        <f t="shared" si="143"/>
        <v>v</v>
      </c>
      <c r="BY23" s="10" t="str">
        <f t="shared" si="143"/>
        <v>s</v>
      </c>
      <c r="BZ23" s="10" t="str">
        <f t="shared" si="143"/>
        <v>d</v>
      </c>
      <c r="CA23" s="10" t="str">
        <f t="shared" si="143"/>
        <v>l</v>
      </c>
      <c r="CB23" s="10" t="str">
        <f t="shared" si="143"/>
        <v>m</v>
      </c>
      <c r="CC23" s="10" t="str">
        <f t="shared" si="143"/>
        <v>m</v>
      </c>
      <c r="CD23" s="10" t="str">
        <f t="shared" si="143"/>
        <v>j</v>
      </c>
      <c r="CE23" s="10" t="str">
        <f t="shared" si="143"/>
        <v>v</v>
      </c>
      <c r="CF23" s="10" t="str">
        <f t="shared" si="143"/>
        <v>s</v>
      </c>
      <c r="CG23" s="10" t="str">
        <f t="shared" si="143"/>
        <v>d</v>
      </c>
      <c r="CH23" s="10" t="str">
        <f t="shared" si="143"/>
        <v>l</v>
      </c>
      <c r="CI23" s="10" t="str">
        <f t="shared" si="143"/>
        <v>m</v>
      </c>
      <c r="CJ23" s="10" t="str">
        <f t="shared" si="143"/>
        <v>m</v>
      </c>
      <c r="CK23" s="10" t="str">
        <f t="shared" si="143"/>
        <v>j</v>
      </c>
      <c r="CL23" s="10" t="str">
        <f t="shared" si="143"/>
        <v>v</v>
      </c>
      <c r="CM23" s="10" t="str">
        <f t="shared" si="143"/>
        <v>s</v>
      </c>
      <c r="CN23" s="10" t="str">
        <f t="shared" si="143"/>
        <v>d</v>
      </c>
    </row>
    <row r="24" spans="1:93" ht="30" customHeight="1" thickBot="1" x14ac:dyDescent="0.3">
      <c r="B24" s="63" t="s">
        <v>13</v>
      </c>
      <c r="C24" s="65"/>
      <c r="D24" s="65"/>
      <c r="E24" s="64">
        <f>E26</f>
        <v>45609</v>
      </c>
      <c r="F24" s="64">
        <f>E19</f>
        <v>45683</v>
      </c>
      <c r="G24" s="66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52"/>
      <c r="CH24" s="21"/>
      <c r="CI24" s="21"/>
      <c r="CJ24" s="21"/>
      <c r="CK24" s="21"/>
      <c r="CL24" s="21"/>
      <c r="CM24" s="21"/>
      <c r="CN24" s="21"/>
    </row>
    <row r="25" spans="1:93" ht="30" customHeight="1" thickBot="1" x14ac:dyDescent="0.3">
      <c r="A25" s="25"/>
      <c r="B25" s="12" t="s">
        <v>8</v>
      </c>
      <c r="C25" s="29"/>
      <c r="D25" s="13"/>
      <c r="E25" s="39"/>
      <c r="F25" s="40"/>
      <c r="G25" s="11"/>
      <c r="H25" s="11" t="str">
        <f t="shared" ref="H25:H35" si="144">IF(OR(ISBLANK(début_tâche),ISBLANK(fin_tâche)),"",fin_tâche-début_tâche+1)</f>
        <v/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52"/>
      <c r="CH25" s="21"/>
      <c r="CI25" s="21"/>
      <c r="CJ25" s="21"/>
      <c r="CK25" s="21"/>
      <c r="CL25" s="21"/>
      <c r="CM25" s="21"/>
      <c r="CN25" s="21"/>
    </row>
    <row r="26" spans="1:93" ht="30" customHeight="1" thickBot="1" x14ac:dyDescent="0.3">
      <c r="A26" s="25"/>
      <c r="B26" s="34" t="s">
        <v>18</v>
      </c>
      <c r="C26" s="30" t="s">
        <v>12</v>
      </c>
      <c r="D26" s="14"/>
      <c r="E26" s="41">
        <f>Début_Projet</f>
        <v>45609</v>
      </c>
      <c r="F26" s="41">
        <f>E26+6</f>
        <v>45615</v>
      </c>
      <c r="G26" s="11"/>
      <c r="H26" s="11">
        <f t="shared" si="144"/>
        <v>7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E26" s="21"/>
      <c r="CF26" s="21"/>
      <c r="CG26" s="52"/>
      <c r="CH26" s="21"/>
      <c r="CI26" s="21"/>
      <c r="CJ26" s="21"/>
      <c r="CK26" s="21"/>
      <c r="CL26" s="21"/>
      <c r="CM26" s="21"/>
      <c r="CN26" s="21"/>
    </row>
    <row r="27" spans="1:93" ht="30" customHeight="1" thickBot="1" x14ac:dyDescent="0.3">
      <c r="A27" s="25"/>
      <c r="B27" s="34" t="s">
        <v>19</v>
      </c>
      <c r="C27" s="30" t="s">
        <v>12</v>
      </c>
      <c r="D27" s="14"/>
      <c r="E27" s="41">
        <f>F26+1</f>
        <v>45616</v>
      </c>
      <c r="F27" s="41">
        <f>E27+6</f>
        <v>45622</v>
      </c>
      <c r="G27" s="11"/>
      <c r="H27" s="11">
        <f t="shared" si="144"/>
        <v>7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  <c r="V27" s="22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2"/>
      <c r="AQ27" s="22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2"/>
      <c r="BL27" s="22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2"/>
      <c r="CG27" s="68"/>
      <c r="CH27" s="21"/>
      <c r="CI27" s="21"/>
      <c r="CJ27" s="21"/>
      <c r="CK27" s="21"/>
      <c r="CL27" s="21"/>
      <c r="CM27" s="21"/>
      <c r="CN27" s="21"/>
    </row>
    <row r="28" spans="1:93" ht="30" customHeight="1" thickBot="1" x14ac:dyDescent="0.3">
      <c r="B28" s="15" t="s">
        <v>20</v>
      </c>
      <c r="C28" s="31"/>
      <c r="D28" s="16"/>
      <c r="E28" s="42"/>
      <c r="F28" s="43"/>
      <c r="G28" s="11"/>
      <c r="H28" s="11" t="str">
        <f t="shared" si="144"/>
        <v/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2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2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2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52"/>
      <c r="CH28" s="21"/>
      <c r="CI28" s="21"/>
      <c r="CJ28" s="22"/>
      <c r="CK28" s="21"/>
      <c r="CL28" s="21"/>
      <c r="CM28" s="21"/>
      <c r="CN28" s="21"/>
    </row>
    <row r="29" spans="1:93" ht="30" customHeight="1" thickBot="1" x14ac:dyDescent="0.3">
      <c r="A29" s="25"/>
      <c r="B29" s="51" t="s">
        <v>25</v>
      </c>
      <c r="C29" s="32" t="s">
        <v>12</v>
      </c>
      <c r="D29" s="17"/>
      <c r="E29" s="44">
        <f>F27+1</f>
        <v>45623</v>
      </c>
      <c r="F29" s="44">
        <f>E29+27</f>
        <v>45650</v>
      </c>
      <c r="G29" s="11"/>
      <c r="H29" s="11">
        <f t="shared" si="144"/>
        <v>28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52"/>
      <c r="CH29" s="21"/>
      <c r="CI29" s="21"/>
      <c r="CJ29" s="21"/>
      <c r="CK29" s="21"/>
      <c r="CL29" s="21"/>
      <c r="CM29" s="21"/>
      <c r="CN29" s="21"/>
    </row>
    <row r="30" spans="1:93" ht="30" customHeight="1" thickBot="1" x14ac:dyDescent="0.3">
      <c r="A30" s="25"/>
      <c r="B30" s="51" t="s">
        <v>26</v>
      </c>
      <c r="C30" s="32" t="s">
        <v>12</v>
      </c>
      <c r="D30" s="17"/>
      <c r="E30" s="44">
        <f>E29</f>
        <v>45623</v>
      </c>
      <c r="F30" s="44">
        <f>F29</f>
        <v>45650</v>
      </c>
      <c r="G30" s="11"/>
      <c r="H30" s="11">
        <f t="shared" si="144"/>
        <v>28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52"/>
      <c r="CH30" s="21"/>
      <c r="CI30" s="21"/>
      <c r="CJ30" s="21"/>
      <c r="CK30" s="21"/>
      <c r="CL30" s="21"/>
      <c r="CM30" s="21"/>
      <c r="CN30" s="21"/>
    </row>
    <row r="31" spans="1:93" ht="30" customHeight="1" thickBot="1" x14ac:dyDescent="0.3">
      <c r="A31" s="25"/>
      <c r="B31" s="51" t="s">
        <v>23</v>
      </c>
      <c r="C31" s="32" t="s">
        <v>12</v>
      </c>
      <c r="D31" s="17"/>
      <c r="E31" s="44">
        <f>F30+1</f>
        <v>45651</v>
      </c>
      <c r="F31" s="44">
        <f>E31+13</f>
        <v>45664</v>
      </c>
      <c r="G31" s="11"/>
      <c r="H31" s="1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52"/>
      <c r="CH31" s="21"/>
      <c r="CI31" s="21"/>
      <c r="CJ31" s="21"/>
      <c r="CK31" s="21"/>
      <c r="CL31" s="21"/>
      <c r="CM31" s="21"/>
      <c r="CN31" s="21"/>
    </row>
    <row r="32" spans="1:93" ht="30" customHeight="1" thickBot="1" x14ac:dyDescent="0.3">
      <c r="B32" s="18" t="s">
        <v>9</v>
      </c>
      <c r="C32" s="33"/>
      <c r="D32" s="19"/>
      <c r="E32" s="45"/>
      <c r="F32" s="46"/>
      <c r="G32" s="11"/>
      <c r="H32" s="11" t="str">
        <f t="shared" si="144"/>
        <v/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  <c r="V32" s="22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2"/>
      <c r="AQ32" s="22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2"/>
      <c r="BL32" s="22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2"/>
      <c r="CG32" s="68"/>
      <c r="CH32" s="21"/>
      <c r="CI32" s="21"/>
      <c r="CJ32" s="21"/>
      <c r="CK32" s="21"/>
      <c r="CL32" s="21"/>
      <c r="CM32" s="21"/>
      <c r="CN32" s="21"/>
    </row>
    <row r="33" spans="2:92" ht="30" customHeight="1" thickBot="1" x14ac:dyDescent="0.3">
      <c r="B33" s="35" t="s">
        <v>10</v>
      </c>
      <c r="C33" s="20" t="s">
        <v>12</v>
      </c>
      <c r="D33" s="20"/>
      <c r="E33" s="47">
        <f>F31+8</f>
        <v>45672</v>
      </c>
      <c r="F33" s="47">
        <f>E33+6</f>
        <v>45678</v>
      </c>
      <c r="G33" s="11"/>
      <c r="H33" s="11">
        <f t="shared" si="144"/>
        <v>7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52"/>
      <c r="CH33" s="21"/>
      <c r="CI33" s="21"/>
      <c r="CJ33" s="21"/>
      <c r="CK33" s="21"/>
      <c r="CL33" s="21"/>
      <c r="CM33" s="21"/>
      <c r="CN33" s="21"/>
    </row>
    <row r="34" spans="2:92" ht="30" customHeight="1" thickBot="1" x14ac:dyDescent="0.3">
      <c r="B34" s="35" t="s">
        <v>24</v>
      </c>
      <c r="C34" s="20" t="s">
        <v>12</v>
      </c>
      <c r="D34" s="20"/>
      <c r="E34" s="47">
        <f>F31+1</f>
        <v>45665</v>
      </c>
      <c r="F34" s="47">
        <f>E34+13</f>
        <v>45678</v>
      </c>
      <c r="G34" s="11"/>
      <c r="H34" s="11">
        <f t="shared" si="144"/>
        <v>14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52"/>
      <c r="CH34" s="21"/>
      <c r="CI34" s="21"/>
      <c r="CJ34" s="21"/>
      <c r="CK34" s="21"/>
      <c r="CL34" s="21"/>
      <c r="CM34" s="21"/>
      <c r="CN34" s="21"/>
    </row>
    <row r="35" spans="2:92" ht="30" customHeight="1" thickBot="1" x14ac:dyDescent="0.3">
      <c r="B35" s="55" t="s">
        <v>11</v>
      </c>
      <c r="C35" s="56"/>
      <c r="D35" s="57"/>
      <c r="E35" s="58">
        <f>E19</f>
        <v>45683</v>
      </c>
      <c r="F35" s="58"/>
      <c r="G35" s="11"/>
      <c r="H35" s="11" t="str">
        <f t="shared" si="144"/>
        <v/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52"/>
      <c r="CH35" s="21"/>
      <c r="CI35" s="21"/>
      <c r="CJ35" s="21"/>
      <c r="CK35" s="21"/>
      <c r="CL35" s="21"/>
      <c r="CM35" s="21"/>
      <c r="CN35" s="21"/>
    </row>
  </sheetData>
  <mergeCells count="30">
    <mergeCell ref="BM21:BS21"/>
    <mergeCell ref="BT21:BZ21"/>
    <mergeCell ref="CA21:CG21"/>
    <mergeCell ref="CH21:CN21"/>
    <mergeCell ref="AD21:AJ21"/>
    <mergeCell ref="AK21:AQ21"/>
    <mergeCell ref="AR21:AX21"/>
    <mergeCell ref="AY21:BE21"/>
    <mergeCell ref="BF21:BL21"/>
    <mergeCell ref="E3:F3"/>
    <mergeCell ref="C21:D21"/>
    <mergeCell ref="I21:O21"/>
    <mergeCell ref="P21:V21"/>
    <mergeCell ref="W21:AC21"/>
    <mergeCell ref="BM4:BS4"/>
    <mergeCell ref="BT4:BZ4"/>
    <mergeCell ref="CA4:CG4"/>
    <mergeCell ref="CH4:CN4"/>
    <mergeCell ref="C2:D2"/>
    <mergeCell ref="C4:D4"/>
    <mergeCell ref="AK4:AQ4"/>
    <mergeCell ref="AR4:AX4"/>
    <mergeCell ref="AY4:BE4"/>
    <mergeCell ref="C3:D3"/>
    <mergeCell ref="BF4:BL4"/>
    <mergeCell ref="E2:F2"/>
    <mergeCell ref="I4:O4"/>
    <mergeCell ref="P4:V4"/>
    <mergeCell ref="W4:AC4"/>
    <mergeCell ref="AD4:AJ4"/>
  </mergeCells>
  <phoneticPr fontId="27" type="noConversion"/>
  <conditionalFormatting sqref="C17:C18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{6557F7AA-4413-4C5B-897B-DA48C7591888}</x14:id>
        </ext>
      </extLst>
    </cfRule>
  </conditionalFormatting>
  <conditionalFormatting sqref="C33:C34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{ABA16467-6632-44BB-856B-431AF1650BBB}</x14:id>
        </ext>
      </extLst>
    </cfRule>
  </conditionalFormatting>
  <conditionalFormatting sqref="C8:D8 D7">
    <cfRule type="dataBar" priority="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C24:D24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{F415D66B-155F-401F-B13B-FD8672886708}</x14:id>
        </ext>
      </extLst>
    </cfRule>
  </conditionalFormatting>
  <conditionalFormatting sqref="D9:D19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{8D9C14ED-16EA-4407-989D-898CDC2472E9}</x14:id>
        </ext>
      </extLst>
    </cfRule>
  </conditionalFormatting>
  <conditionalFormatting sqref="D25:D35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{378BE8B3-6310-47A9-A94C-4BE65588BEE0}</x14:id>
        </ext>
      </extLst>
    </cfRule>
  </conditionalFormatting>
  <conditionalFormatting sqref="G8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{D5A7D14F-9061-43B3-9219-F1FD206AE2FB}</x14:id>
        </ext>
      </extLst>
    </cfRule>
  </conditionalFormatting>
  <conditionalFormatting sqref="G24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{55656330-6C13-4F30-B4DA-1C2FAD1FF48E}</x14:id>
        </ext>
      </extLst>
    </cfRule>
  </conditionalFormatting>
  <conditionalFormatting sqref="I24:AB25 AD24:AW25 AY24:BR25 BT24:CM25 AC24:AC35 AX24:AX35 BS24:BS35 I26:R26 T26:AB26 AD26:AM26 AO26:AW26 AY26:BH26 BJ26:BR26 BT26:CC26 CE26:CM26 I27:AB35 AD27:AW35 AY27:BR35 BT27:CM35">
    <cfRule type="expression" dxfId="5" priority="8">
      <formula>AND(début_tâche&lt;=I$5,ROUNDDOWN((fin_tâche-début_tâche+1)*avancement_tâche,0)+début_tâche-1&gt;=I$5)</formula>
    </cfRule>
    <cfRule type="expression" dxfId="4" priority="9" stopIfTrue="1">
      <formula>AND(fin_tâche&gt;=I$5,début_tâche&lt;J$5)</formula>
    </cfRule>
  </conditionalFormatting>
  <conditionalFormatting sqref="I7:CM7 I8:AB9 AD8:AW9 AY8:BR9 BT8:CM9 AC8:AC15 AX8:AX15 BS8:BS15 I10:R10 T10:AB10 AD10:AM10 AO10:AW10 AY10:BH10 BJ10:BR10 BT10:CC10 CE10:CM10 I11:AB15 AD11:AW15 AY11:BR15 BT11:CM15 I16:CM19">
    <cfRule type="expression" dxfId="3" priority="71">
      <formula>AND(début_tâche&lt;=I$5,ROUNDDOWN((fin_tâche-début_tâche+1)*avancement_tâche,0)+début_tâche-1&gt;=I$5)</formula>
    </cfRule>
    <cfRule type="expression" dxfId="2" priority="72" stopIfTrue="1">
      <formula>AND(fin_tâche&gt;=I$5,début_tâche&lt;J$5)</formula>
    </cfRule>
  </conditionalFormatting>
  <conditionalFormatting sqref="CN7:CN19 CN24:CN35">
    <cfRule type="expression" dxfId="1" priority="75">
      <formula>AND(début_tâche&lt;=CN$5,ROUNDDOWN((fin_tâche-début_tâche+1)*avancement_tâche,0)+début_tâche-1&gt;=CN$5)</formula>
    </cfRule>
    <cfRule type="expression" dxfId="0" priority="76" stopIfTrue="1">
      <formula>AND(fin_tâche&gt;=CN$5,début_tâche&lt;#REF!)</formula>
    </cfRule>
  </conditionalFormatting>
  <dataValidations count="1">
    <dataValidation type="whole" operator="greaterThanOrEqual" allowBlank="1" showInputMessage="1" promptTitle="Semaine d’affichage" prompt="La modification de ce nombre entraînera la défilement du diagramme de Gantt." sqref="E4 E21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41" fitToHeight="0" orientation="landscape" r:id="rId1"/>
  <headerFooter differentFirst="1" scaleWithDoc="0">
    <oddFooter>Page &amp;P of &amp;N</oddFooter>
  </headerFooter>
  <colBreaks count="1" manualBreakCount="1">
    <brk id="3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57F7AA-4413-4C5B-897B-DA48C75918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C17:C18</xm:sqref>
        </x14:conditionalFormatting>
        <x14:conditionalFormatting xmlns:xm="http://schemas.microsoft.com/office/excel/2006/main">
          <x14:cfRule type="dataBar" id="{ABA16467-6632-44BB-856B-431AF1650B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C33:C34</xm:sqref>
        </x14:conditionalFormatting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C8:D8 D7</xm:sqref>
        </x14:conditionalFormatting>
        <x14:conditionalFormatting xmlns:xm="http://schemas.microsoft.com/office/excel/2006/main">
          <x14:cfRule type="dataBar" id="{F415D66B-155F-401F-B13B-FD86728867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8D9C14ED-16EA-4407-989D-898CDC2472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D9:D19</xm:sqref>
        </x14:conditionalFormatting>
        <x14:conditionalFormatting xmlns:xm="http://schemas.microsoft.com/office/excel/2006/main">
          <x14:cfRule type="dataBar" id="{378BE8B3-6310-47A9-A94C-4BE65588B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D25:D35</xm:sqref>
        </x14:conditionalFormatting>
        <x14:conditionalFormatting xmlns:xm="http://schemas.microsoft.com/office/excel/2006/main">
          <x14:cfRule type="dataBar" id="{D5A7D14F-9061-43B3-9219-F1FD206AE2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55656330-6C13-4F30-B4DA-1C2FAD1FF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8DBB9E-6D89-4A94-9DC5-964B7833E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44944C-1F1D-4162-962A-96F3FC8455D8}">
  <ds:schemaRefs>
    <ds:schemaRef ds:uri="http://schemas.microsoft.com/sharepoint/v3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71af3243-3dd4-4a8d-8c0d-dd76da1f02a5"/>
    <ds:schemaRef ds:uri="16c05727-aa75-4e4a-9b5f-8a80a1165891"/>
    <ds:schemaRef ds:uri="http://schemas.openxmlformats.org/package/2006/metadata/core-properties"/>
    <ds:schemaRef ds:uri="http://schemas.microsoft.com/office/infopath/2007/PartnerControls"/>
    <ds:schemaRef ds:uri="230e9df3-be65-4c73-a93b-d1236ebd677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FE8ED85-58B3-4608-8E91-0433556D50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</vt:i4>
      </vt:variant>
    </vt:vector>
  </HeadingPairs>
  <TitlesOfParts>
    <vt:vector size="8" baseType="lpstr">
      <vt:lpstr>PlanningProjet</vt:lpstr>
      <vt:lpstr>PlanningProjet!avancement_tâche</vt:lpstr>
      <vt:lpstr>Début_Projet</vt:lpstr>
      <vt:lpstr>PlanningProjet!début_tâche</vt:lpstr>
      <vt:lpstr>PlanningProjet!fin_tâche</vt:lpstr>
      <vt:lpstr>PlanningProjet!Impression_des_titres</vt:lpstr>
      <vt:lpstr>Semaine_Affichage</vt:lpstr>
      <vt:lpstr>PlanningProjet!Zone_d_impression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2023-09-26T07:11:17Z</dcterms:created>
  <dcterms:modified xsi:type="dcterms:W3CDTF">2025-01-22T09:13:04Z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