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doc/"/>
    </mc:Choice>
  </mc:AlternateContent>
  <xr:revisionPtr revIDLastSave="0" documentId="13_ncr:1_{AE6F4F13-A88A-BF43-8078-22F0AEE0D989}" xr6:coauthVersionLast="47" xr6:coauthVersionMax="47" xr10:uidLastSave="{00000000-0000-0000-0000-000000000000}"/>
  <bookViews>
    <workbookView xWindow="0" yWindow="760" windowWidth="34560" windowHeight="21580" activeTab="2" xr2:uid="{69F03D73-8F97-F14A-9F49-F9630784F105}"/>
  </bookViews>
  <sheets>
    <sheet name="EBSPOLL SS_format_Reader 3" sheetId="7" r:id="rId1"/>
    <sheet name="Sheet1 (2)" sheetId="8" r:id="rId2"/>
    <sheet name="Chart1" sheetId="9" r:id="rId3"/>
    <sheet name="Sheet2" sheetId="10" r:id="rId4"/>
    <sheet name="AGP.ae" sheetId="11" r:id="rId5"/>
    <sheet name="Sheet4" sheetId="12" r:id="rId6"/>
    <sheet name="Base NIR" sheetId="2" r:id="rId7"/>
    <sheet name="Sheet3" sheetId="3" r:id="rId8"/>
    <sheet name="Base AGP" sheetId="1" r:id="rId9"/>
    <sheet name="Sheet1" sheetId="6" r:id="rId10"/>
    <sheet name="NIRE" sheetId="4" r:id="rId11"/>
    <sheet name="AGPE" sheetId="5" r:id="rId12"/>
  </sheets>
  <definedNames>
    <definedName name="Fishery_Age">'Base AGP'!$B$199:$P$256</definedName>
    <definedName name="Survey_age">'Base AGP'!$B$305:$P$344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8" i="10" l="1"/>
  <c r="F288" i="10" s="1"/>
  <c r="G288" i="10" s="1"/>
  <c r="H288" i="10" s="1"/>
  <c r="I288" i="10" s="1"/>
  <c r="J288" i="10" s="1"/>
  <c r="K288" i="10" s="1"/>
  <c r="L288" i="10" s="1"/>
  <c r="M288" i="10" s="1"/>
  <c r="N288" i="10" s="1"/>
  <c r="O288" i="10" s="1"/>
  <c r="P288" i="10" s="1"/>
  <c r="Q288" i="10" s="1"/>
  <c r="R288" i="10" s="1"/>
  <c r="D128" i="10"/>
  <c r="E128" i="10"/>
  <c r="F12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E203" i="10"/>
  <c r="F203" i="10"/>
  <c r="G203" i="10"/>
  <c r="AA203" i="10" s="1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P251" i="10"/>
  <c r="S251" i="10"/>
  <c r="P252" i="10"/>
  <c r="S252" i="10"/>
  <c r="P253" i="10"/>
  <c r="S253" i="10"/>
  <c r="P254" i="10"/>
  <c r="S254" i="10"/>
  <c r="P255" i="10"/>
  <c r="S255" i="10" s="1"/>
  <c r="P256" i="10"/>
  <c r="S256" i="10"/>
  <c r="P257" i="10"/>
  <c r="S257" i="10"/>
  <c r="P258" i="10"/>
  <c r="S258" i="10"/>
  <c r="P259" i="10"/>
  <c r="S259" i="10"/>
  <c r="P260" i="10"/>
  <c r="S260" i="10" s="1"/>
  <c r="P261" i="10"/>
  <c r="S261" i="10"/>
  <c r="P262" i="10"/>
  <c r="S262" i="10"/>
  <c r="P263" i="10"/>
  <c r="S263" i="10"/>
  <c r="P264" i="10"/>
  <c r="S264" i="10"/>
  <c r="P265" i="10"/>
  <c r="S265" i="10" s="1"/>
  <c r="P269" i="10"/>
  <c r="S269" i="10"/>
  <c r="P270" i="10"/>
  <c r="S270" i="10"/>
  <c r="P271" i="10"/>
  <c r="S271" i="10"/>
  <c r="P272" i="10"/>
  <c r="S272" i="10"/>
  <c r="P273" i="10"/>
  <c r="S273" i="10" s="1"/>
  <c r="P274" i="10"/>
  <c r="S274" i="10"/>
  <c r="P275" i="10"/>
  <c r="S275" i="10"/>
  <c r="P276" i="10"/>
  <c r="S276" i="10"/>
  <c r="P277" i="10"/>
  <c r="S277" i="10"/>
  <c r="P278" i="10"/>
  <c r="S278" i="10" s="1"/>
  <c r="P279" i="10"/>
  <c r="S279" i="10"/>
  <c r="P280" i="10"/>
  <c r="S280" i="10"/>
  <c r="P281" i="10"/>
  <c r="S281" i="10"/>
  <c r="P282" i="10"/>
  <c r="S282" i="10"/>
  <c r="P283" i="10"/>
  <c r="S283" i="10" s="1"/>
  <c r="G128" i="10" l="1"/>
  <c r="AO303" i="5"/>
  <c r="D303" i="5"/>
  <c r="E303" i="5" s="1"/>
  <c r="F303" i="5" s="1"/>
  <c r="G303" i="5" s="1"/>
  <c r="H303" i="5" s="1"/>
  <c r="I303" i="5" s="1"/>
  <c r="J303" i="5" s="1"/>
  <c r="K303" i="5" s="1"/>
  <c r="L303" i="5" s="1"/>
  <c r="M303" i="5" s="1"/>
  <c r="N303" i="5" s="1"/>
  <c r="O303" i="5" s="1"/>
  <c r="P303" i="5" s="1"/>
  <c r="Q303" i="5" s="1"/>
  <c r="R303" i="5" s="1"/>
  <c r="S303" i="5" s="1"/>
  <c r="T303" i="5" s="1"/>
  <c r="U303" i="5" s="1"/>
  <c r="V303" i="5" s="1"/>
  <c r="W303" i="5" s="1"/>
  <c r="X303" i="5" s="1"/>
  <c r="Y303" i="5" s="1"/>
  <c r="Z303" i="5" s="1"/>
  <c r="AA303" i="5" s="1"/>
  <c r="AB303" i="5" s="1"/>
  <c r="AC303" i="5" s="1"/>
  <c r="AD303" i="5" s="1"/>
  <c r="AE303" i="5" s="1"/>
  <c r="AF303" i="5" s="1"/>
  <c r="AG303" i="5" s="1"/>
  <c r="AH303" i="5" s="1"/>
  <c r="AI303" i="5" s="1"/>
  <c r="AJ303" i="5" s="1"/>
  <c r="AK303" i="5" s="1"/>
  <c r="AL303" i="5" s="1"/>
  <c r="AM303" i="5" s="1"/>
  <c r="B182" i="5"/>
  <c r="D303" i="4"/>
  <c r="E303" i="4" s="1"/>
  <c r="F303" i="4" s="1"/>
  <c r="G303" i="4" s="1"/>
  <c r="H303" i="4" s="1"/>
  <c r="I303" i="4" s="1"/>
  <c r="J303" i="4" s="1"/>
  <c r="K303" i="4" s="1"/>
  <c r="L303" i="4" s="1"/>
  <c r="M303" i="4" s="1"/>
  <c r="N303" i="4" s="1"/>
  <c r="O303" i="4" s="1"/>
  <c r="P303" i="4" s="1"/>
  <c r="Q303" i="4" s="1"/>
  <c r="R303" i="4" s="1"/>
  <c r="S303" i="4" s="1"/>
  <c r="T303" i="4" s="1"/>
  <c r="U303" i="4" s="1"/>
  <c r="V303" i="4" s="1"/>
  <c r="W303" i="4" s="1"/>
  <c r="X303" i="4" s="1"/>
  <c r="Y303" i="4" s="1"/>
  <c r="Z303" i="4" s="1"/>
  <c r="AA303" i="4" s="1"/>
  <c r="AB303" i="4" s="1"/>
  <c r="AC303" i="4" s="1"/>
  <c r="AD303" i="4" s="1"/>
  <c r="AE303" i="4" s="1"/>
  <c r="AF303" i="4" s="1"/>
  <c r="AG303" i="4" s="1"/>
  <c r="AH303" i="4" s="1"/>
  <c r="AI303" i="4" s="1"/>
  <c r="AJ303" i="4" s="1"/>
  <c r="AK303" i="4" s="1"/>
  <c r="AL303" i="4" s="1"/>
  <c r="AM303" i="4" s="1"/>
  <c r="AO303" i="4" s="1"/>
  <c r="B182" i="4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T41" i="3"/>
  <c r="T42" i="3"/>
  <c r="T43" i="3"/>
  <c r="T44" i="3"/>
  <c r="T40" i="3"/>
  <c r="T38" i="3"/>
  <c r="T37" i="3"/>
  <c r="T36" i="3"/>
  <c r="T35" i="3"/>
  <c r="T34" i="3"/>
  <c r="R7" i="3"/>
  <c r="T7" i="3" s="1"/>
  <c r="R8" i="3"/>
  <c r="T8" i="3" s="1"/>
  <c r="R9" i="3"/>
  <c r="T9" i="3" s="1"/>
  <c r="R10" i="3"/>
  <c r="T10" i="3" s="1"/>
  <c r="R11" i="3"/>
  <c r="R12" i="3"/>
  <c r="R53" i="3" s="1"/>
  <c r="R13" i="3"/>
  <c r="T13" i="3" s="1"/>
  <c r="R14" i="3"/>
  <c r="T14" i="3" s="1"/>
  <c r="R15" i="3"/>
  <c r="T15" i="3" s="1"/>
  <c r="R16" i="3"/>
  <c r="T16" i="3" s="1"/>
  <c r="R20" i="3"/>
  <c r="T20" i="3" s="1"/>
  <c r="R21" i="3"/>
  <c r="T21" i="3" s="1"/>
  <c r="R22" i="3"/>
  <c r="T22" i="3" s="1"/>
  <c r="R23" i="3"/>
  <c r="T23" i="3" s="1"/>
  <c r="R24" i="3"/>
  <c r="T24" i="3" s="1"/>
  <c r="R26" i="3"/>
  <c r="T26" i="3" s="1"/>
  <c r="R27" i="3"/>
  <c r="T27" i="3" s="1"/>
  <c r="R28" i="3"/>
  <c r="T28" i="3" s="1"/>
  <c r="R29" i="3"/>
  <c r="T29" i="3" s="1"/>
  <c r="R30" i="3"/>
  <c r="T30" i="3" s="1"/>
  <c r="R6" i="3"/>
  <c r="T6" i="3" s="1"/>
  <c r="H128" i="10" l="1"/>
  <c r="T71" i="3"/>
  <c r="R50" i="3"/>
  <c r="R48" i="3"/>
  <c r="R60" i="3"/>
  <c r="R58" i="3"/>
  <c r="T58" i="3" s="1"/>
  <c r="T62" i="3"/>
  <c r="T72" i="3"/>
  <c r="T69" i="3"/>
  <c r="R52" i="3"/>
  <c r="T52" i="3" s="1"/>
  <c r="R54" i="3"/>
  <c r="T54" i="3" s="1"/>
  <c r="R56" i="3"/>
  <c r="R62" i="3"/>
  <c r="R64" i="3"/>
  <c r="T64" i="3" s="1"/>
  <c r="R66" i="3"/>
  <c r="T65" i="3"/>
  <c r="T73" i="3"/>
  <c r="T75" i="3"/>
  <c r="T76" i="3"/>
  <c r="T56" i="3"/>
  <c r="T74" i="3"/>
  <c r="T70" i="3"/>
  <c r="T77" i="3"/>
  <c r="T48" i="3"/>
  <c r="T53" i="3"/>
  <c r="T66" i="3"/>
  <c r="T68" i="3"/>
  <c r="T50" i="3"/>
  <c r="T60" i="3"/>
  <c r="R49" i="3"/>
  <c r="T49" i="3" s="1"/>
  <c r="R51" i="3"/>
  <c r="T51" i="3" s="1"/>
  <c r="R55" i="3"/>
  <c r="T55" i="3" s="1"/>
  <c r="R57" i="3"/>
  <c r="T57" i="3" s="1"/>
  <c r="R59" i="3"/>
  <c r="T59" i="3" s="1"/>
  <c r="R61" i="3"/>
  <c r="T61" i="3" s="1"/>
  <c r="R63" i="3"/>
  <c r="T63" i="3" s="1"/>
  <c r="R65" i="3"/>
  <c r="R67" i="3"/>
  <c r="T67" i="3" s="1"/>
  <c r="T12" i="3"/>
  <c r="I128" i="10" l="1"/>
  <c r="J128" i="10" l="1"/>
  <c r="K128" i="10" l="1"/>
  <c r="L128" i="10" l="1"/>
  <c r="M128" i="10" l="1"/>
  <c r="N128" i="10" l="1"/>
  <c r="O128" i="10" l="1"/>
  <c r="P128" i="10" l="1"/>
  <c r="Q128" i="10" s="1"/>
  <c r="R128" i="10" s="1"/>
  <c r="S128" i="10" s="1"/>
  <c r="T128" i="10" s="1"/>
  <c r="U128" i="10" s="1"/>
  <c r="V128" i="10" s="1"/>
  <c r="W128" i="10" s="1"/>
  <c r="X128" i="10" s="1"/>
  <c r="Y128" i="10" s="1"/>
  <c r="AB198" i="10"/>
  <c r="AB174" i="10"/>
  <c r="AB192" i="10"/>
  <c r="AB196" i="10"/>
  <c r="AB187" i="10"/>
  <c r="AB182" i="10"/>
  <c r="AB168" i="10"/>
  <c r="AB154" i="10"/>
  <c r="AB171" i="10"/>
  <c r="AB197" i="10"/>
  <c r="AB184" i="10"/>
  <c r="AB176" i="10"/>
  <c r="AB186" i="10"/>
  <c r="AB183" i="10"/>
  <c r="AB179" i="10"/>
  <c r="AB188" i="10"/>
  <c r="AB178" i="10"/>
  <c r="AB193" i="10"/>
  <c r="AB203" i="10" l="1"/>
  <c r="AB162" i="10"/>
  <c r="AB156" i="10"/>
  <c r="AB155" i="10"/>
  <c r="AB165" i="10"/>
  <c r="AB180" i="10"/>
  <c r="AB172" i="10"/>
  <c r="AB160" i="10"/>
  <c r="AB202" i="10"/>
  <c r="AB158" i="10"/>
  <c r="AB190" i="10"/>
  <c r="AB185" i="10"/>
  <c r="AB177" i="10"/>
  <c r="AB200" i="10"/>
  <c r="AB161" i="10"/>
  <c r="AB169" i="10"/>
  <c r="AB194" i="10"/>
  <c r="AB157" i="10"/>
  <c r="AB167" i="10"/>
  <c r="AB191" i="10"/>
  <c r="AB181" i="10"/>
  <c r="AB173" i="10"/>
  <c r="AB175" i="10"/>
  <c r="AB201" i="10"/>
  <c r="AB170" i="10"/>
  <c r="AB166" i="10"/>
  <c r="AB189" i="10"/>
  <c r="AB195" i="10"/>
  <c r="AB163" i="10"/>
  <c r="AB199" i="10"/>
  <c r="AB164" i="10"/>
  <c r="AB159" i="10"/>
</calcChain>
</file>

<file path=xl/sharedStrings.xml><?xml version="1.0" encoding="utf-8"?>
<sst xmlns="http://schemas.openxmlformats.org/spreadsheetml/2006/main" count="1225" uniqueCount="201">
  <si>
    <t>#styr</t>
  </si>
  <si>
    <t>#styr_bts</t>
  </si>
  <si>
    <t>#styr_ats</t>
  </si>
  <si>
    <t>#endyr</t>
  </si>
  <si>
    <t>#recage</t>
  </si>
  <si>
    <t>#nages</t>
  </si>
  <si>
    <t>#p_mature</t>
  </si>
  <si>
    <t>#ew_ind</t>
  </si>
  <si>
    <t>#wt_fsh</t>
  </si>
  <si>
    <t>#wt_ssb</t>
  </si>
  <si>
    <t>#obs_catch</t>
  </si>
  <si>
    <t>#obs_effort</t>
  </si>
  <si>
    <t>#n_cpue</t>
  </si>
  <si>
    <t>#yrs_cpue</t>
  </si>
  <si>
    <t>#obs_cpue</t>
  </si>
  <si>
    <t>#obs_cpue_std</t>
  </si>
  <si>
    <t>#n_avo</t>
  </si>
  <si>
    <t>#yrs_avo</t>
  </si>
  <si>
    <t>#obs_avo</t>
  </si>
  <si>
    <t>#obs_avo_std</t>
  </si>
  <si>
    <t>#wt_avo</t>
  </si>
  <si>
    <t>#ngears</t>
  </si>
  <si>
    <t>#minind</t>
  </si>
  <si>
    <t>#n_fsh</t>
  </si>
  <si>
    <t>#n_bts</t>
  </si>
  <si>
    <t>#n_ats</t>
  </si>
  <si>
    <t>#yrs_fsh_data</t>
  </si>
  <si>
    <t>#yrs_bts_data</t>
  </si>
  <si>
    <t>#yrs_ats_data</t>
  </si>
  <si>
    <t>#sam_fsh</t>
  </si>
  <si>
    <t>#sam_bts</t>
  </si>
  <si>
    <t>#sam_ats</t>
  </si>
  <si>
    <t>#oac_fsh_data</t>
  </si>
  <si>
    <t>#obs_bts_data</t>
  </si>
  <si>
    <t>#std_obs_bts</t>
  </si>
  <si>
    <t>#wt_bts</t>
  </si>
  <si>
    <t>#std_ot_bts</t>
  </si>
  <si>
    <t>#oac_bts_data</t>
  </si>
  <si>
    <t>Design</t>
  </si>
  <si>
    <t>based,</t>
  </si>
  <si>
    <t>EBS</t>
  </si>
  <si>
    <t>only</t>
  </si>
  <si>
    <t>#</t>
  </si>
  <si>
    <t>#std_ot_ats</t>
  </si>
  <si>
    <t>#oac_ats_data</t>
  </si>
  <si>
    <t>#Filler</t>
  </si>
  <si>
    <t>data...</t>
  </si>
  <si>
    <t>#ob_ats_data</t>
  </si>
  <si>
    <t>#wt_ats</t>
  </si>
  <si>
    <t>#bottom_temp</t>
  </si>
  <si>
    <t>#age_err</t>
  </si>
  <si>
    <t>#nlbins</t>
  </si>
  <si>
    <t>#olc_fsh</t>
  </si>
  <si>
    <t>#2932.4338</t>
  </si>
  <si>
    <t>#age_len</t>
  </si>
  <si>
    <t>#test</t>
  </si>
  <si>
    <t>Row Labels</t>
  </si>
  <si>
    <t>fishery</t>
  </si>
  <si>
    <t>survey</t>
  </si>
  <si>
    <t>Sum</t>
  </si>
  <si>
    <t>Regular age data from AGP</t>
  </si>
  <si>
    <t>NIR age data from AGP</t>
  </si>
  <si>
    <t>Assessment data</t>
  </si>
  <si>
    <t>Year</t>
  </si>
  <si>
    <t>Source</t>
  </si>
  <si>
    <t>Fishery</t>
  </si>
  <si>
    <t>Survey</t>
  </si>
  <si>
    <t>Type</t>
  </si>
  <si>
    <t>AGP</t>
  </si>
  <si>
    <t>NIR</t>
  </si>
  <si>
    <t>Assessment</t>
  </si>
  <si>
    <t>Model alternatives</t>
  </si>
  <si>
    <t>Component</t>
  </si>
  <si>
    <t>AGPE</t>
  </si>
  <si>
    <t>NIRE</t>
  </si>
  <si>
    <t>RMSE BTS</t>
  </si>
  <si>
    <t>RMSE ATS</t>
  </si>
  <si>
    <t>RMSE AVO</t>
  </si>
  <si>
    <t>Eff. N Fishery</t>
  </si>
  <si>
    <t>Eff. N BTS</t>
  </si>
  <si>
    <t>Eff. N ATS</t>
  </si>
  <si>
    <t>AGP_age_error</t>
  </si>
  <si>
    <t>NIR_age_error</t>
  </si>
  <si>
    <t>Last</t>
  </si>
  <si>
    <t>year</t>
  </si>
  <si>
    <t>RMSE</t>
  </si>
  <si>
    <t>BTS</t>
  </si>
  <si>
    <t>ATS</t>
  </si>
  <si>
    <t>AVO</t>
  </si>
  <si>
    <t>SDNR</t>
  </si>
  <si>
    <t>Eff.</t>
  </si>
  <si>
    <t>N</t>
  </si>
  <si>
    <t>Catch</t>
  </si>
  <si>
    <t>NLL</t>
  </si>
  <si>
    <t>Fish</t>
  </si>
  <si>
    <t>Age</t>
  </si>
  <si>
    <t>selectivity</t>
  </si>
  <si>
    <t>Priors</t>
  </si>
  <si>
    <t>Data</t>
  </si>
  <si>
    <t>Total</t>
  </si>
  <si>
    <t>Main Data file for the stock assessment</t>
  </si>
  <si>
    <t>Age 23</t>
  </si>
  <si>
    <t>Age 22</t>
  </si>
  <si>
    <t>Age 21</t>
  </si>
  <si>
    <t>Age 20</t>
  </si>
  <si>
    <t>Age 19</t>
  </si>
  <si>
    <t>Age 18</t>
  </si>
  <si>
    <t>Age 17</t>
  </si>
  <si>
    <t>Age 16</t>
  </si>
  <si>
    <t>Age 15</t>
  </si>
  <si>
    <t>Age 14</t>
  </si>
  <si>
    <t>Age 13</t>
  </si>
  <si>
    <t>Age 12</t>
  </si>
  <si>
    <t>Age 11</t>
  </si>
  <si>
    <t>Age 10</t>
  </si>
  <si>
    <t>Age 9</t>
  </si>
  <si>
    <t>Age 8</t>
  </si>
  <si>
    <t>Age 7</t>
  </si>
  <si>
    <t>Age 6</t>
  </si>
  <si>
    <t>Age 5</t>
  </si>
  <si>
    <t>Age 4</t>
  </si>
  <si>
    <t>Age 3</t>
  </si>
  <si>
    <t>Age 2</t>
  </si>
  <si>
    <t>Age 1</t>
  </si>
  <si>
    <t>Age 0</t>
  </si>
  <si>
    <t>Expected_age</t>
  </si>
  <si>
    <t>SD</t>
  </si>
  <si>
    <t>CV</t>
  </si>
  <si>
    <t>True_Age</t>
  </si>
  <si>
    <t>Reader</t>
  </si>
  <si>
    <t>Sample_size</t>
  </si>
  <si>
    <t>Assumed_Eff</t>
  </si>
  <si>
    <t>Predicted_EFF</t>
  </si>
  <si>
    <t>Data_Set</t>
  </si>
  <si>
    <t>Point:</t>
  </si>
  <si>
    <t>Pred_Numbers</t>
  </si>
  <si>
    <t>Obs_Numbers</t>
  </si>
  <si>
    <t>Obs</t>
  </si>
  <si>
    <t>Readers</t>
  </si>
  <si>
    <t>Line</t>
  </si>
  <si>
    <t>Group</t>
  </si>
  <si>
    <t>Data_set</t>
  </si>
  <si>
    <t>set:</t>
  </si>
  <si>
    <t>==================================</t>
  </si>
  <si>
    <t>sizes</t>
  </si>
  <si>
    <t>sample</t>
  </si>
  <si>
    <t>effective</t>
  </si>
  <si>
    <t>the</t>
  </si>
  <si>
    <t>Compute</t>
  </si>
  <si>
    <t>Probs</t>
  </si>
  <si>
    <t>Slope</t>
  </si>
  <si>
    <t>SDPar</t>
  </si>
  <si>
    <t>BiasPar</t>
  </si>
  <si>
    <t>estimate</t>
  </si>
  <si>
    <t>Variable</t>
  </si>
  <si>
    <t>reader#</t>
  </si>
  <si>
    <t>for</t>
  </si>
  <si>
    <t>Matrix</t>
  </si>
  <si>
    <t>matrices</t>
  </si>
  <si>
    <t>error</t>
  </si>
  <si>
    <t>age-reading</t>
  </si>
  <si>
    <t>Final</t>
  </si>
  <si>
    <t>set#</t>
  </si>
  <si>
    <t>===================================</t>
  </si>
  <si>
    <t>set</t>
  </si>
  <si>
    <t>data</t>
  </si>
  <si>
    <t>by</t>
  </si>
  <si>
    <t>age-structure</t>
  </si>
  <si>
    <t>Estimated</t>
  </si>
  <si>
    <t>age</t>
  </si>
  <si>
    <t>Expected</t>
  </si>
  <si>
    <t>SigmaType</t>
  </si>
  <si>
    <t>BiasType</t>
  </si>
  <si>
    <t>per</t>
  </si>
  <si>
    <t>points</t>
  </si>
  <si>
    <t>of</t>
  </si>
  <si>
    <t>Number</t>
  </si>
  <si>
    <t>lines</t>
  </si>
  <si>
    <t>sets:</t>
  </si>
  <si>
    <t>/</t>
  </si>
  <si>
    <t>ages:</t>
  </si>
  <si>
    <t>Minus/Plus</t>
  </si>
  <si>
    <t>-</t>
  </si>
  <si>
    <t>Range</t>
  </si>
  <si>
    <t>readers:</t>
  </si>
  <si>
    <t>gradient:</t>
  </si>
  <si>
    <t>maximum</t>
  </si>
  <si>
    <t>function:</t>
  </si>
  <si>
    <t>objective</t>
  </si>
  <si>
    <t>reader:</t>
  </si>
  <si>
    <t>options</t>
  </si>
  <si>
    <t>Sigma</t>
  </si>
  <si>
    <t>Bias</t>
  </si>
  <si>
    <t>number</t>
  </si>
  <si>
    <t>New</t>
  </si>
  <si>
    <t>Model</t>
  </si>
  <si>
    <t>NaN</t>
  </si>
  <si>
    <t>#Nage_err</t>
  </si>
  <si>
    <t>#err_ats</t>
  </si>
  <si>
    <t>#err_bts</t>
  </si>
  <si>
    <t>#err_fsh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</si>
</sst>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Arial"/>
      <family val="2"/>
    </font>
    <font>
      <sz val="12"/>
      <color rgb="FFFFFFFF"/>
      <name val="Arial"/>
      <family val="2"/>
    </font>
    <font>
      <sz val="11"/>
      <color rgb="FFFFFFFF"/>
      <name val="Arial"/>
      <family val="2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FFF00"/>
      </bottom>
      <diagonal/>
    </border>
    <border>
      <left/>
      <right/>
      <top style="medium">
        <color rgb="FFFFFF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11" fontId="0" fillId="0" borderId="0" xfId="0" applyNumberFormat="1"/>
    <xf numFmtId="0" fontId="3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wrapText="1" readingOrder="1"/>
    </xf>
    <xf numFmtId="0" fontId="5" fillId="2" borderId="1" xfId="0" applyFont="1" applyFill="1" applyBorder="1" applyAlignment="1">
      <alignment horizontal="right" wrapText="1" readingOrder="1"/>
    </xf>
    <xf numFmtId="0" fontId="5" fillId="3" borderId="1" xfId="0" applyFont="1" applyFill="1" applyBorder="1" applyAlignment="1">
      <alignment horizontal="right" wrapText="1" readingOrder="1"/>
    </xf>
    <xf numFmtId="0" fontId="5" fillId="2" borderId="2" xfId="0" applyFont="1" applyFill="1" applyBorder="1" applyAlignment="1">
      <alignment horizontal="left" wrapText="1" readingOrder="1"/>
    </xf>
    <xf numFmtId="0" fontId="5" fillId="2" borderId="2" xfId="0" applyFont="1" applyFill="1" applyBorder="1" applyAlignment="1">
      <alignment horizontal="right" wrapText="1" readingOrder="1"/>
    </xf>
    <xf numFmtId="0" fontId="5" fillId="3" borderId="2" xfId="0" applyFont="1" applyFill="1" applyBorder="1" applyAlignment="1">
      <alignment horizontal="right" wrapText="1" readingOrder="1"/>
    </xf>
    <xf numFmtId="0" fontId="5" fillId="2" borderId="0" xfId="0" applyFont="1" applyFill="1" applyAlignment="1">
      <alignment horizontal="left" wrapText="1" readingOrder="1"/>
    </xf>
    <xf numFmtId="0" fontId="5" fillId="2" borderId="0" xfId="0" applyFont="1" applyFill="1" applyAlignment="1">
      <alignment horizontal="right" wrapText="1" readingOrder="1"/>
    </xf>
    <xf numFmtId="0" fontId="5" fillId="3" borderId="0" xfId="0" applyFont="1" applyFill="1" applyAlignment="1">
      <alignment horizontal="right" wrapText="1" readingOrder="1"/>
    </xf>
    <xf numFmtId="3" fontId="5" fillId="3" borderId="2" xfId="0" applyNumberFormat="1" applyFont="1" applyFill="1" applyBorder="1" applyAlignment="1">
      <alignment horizontal="right" wrapText="1" readingOrder="1"/>
    </xf>
    <xf numFmtId="0" fontId="4" fillId="2" borderId="0" xfId="0" applyFont="1" applyFill="1" applyAlignment="1">
      <alignment horizontal="center" wrapText="1" readingOrder="1"/>
    </xf>
    <xf numFmtId="4" fontId="0" fillId="0" borderId="0" xfId="0" applyNumberFormat="1"/>
    <xf numFmtId="169" fontId="5" fillId="2" borderId="2" xfId="1" applyNumberFormat="1" applyFont="1" applyFill="1" applyBorder="1" applyAlignment="1">
      <alignment horizontal="right" wrapText="1" readingOrder="1"/>
    </xf>
    <xf numFmtId="169" fontId="5" fillId="2" borderId="0" xfId="1" applyNumberFormat="1" applyFont="1" applyFill="1" applyAlignment="1">
      <alignment horizontal="right" wrapText="1" readingOrder="1"/>
    </xf>
    <xf numFmtId="169" fontId="5" fillId="2" borderId="1" xfId="1" applyNumberFormat="1" applyFont="1" applyFill="1" applyBorder="1" applyAlignment="1">
      <alignment horizontal="right" wrapText="1" readingOrder="1"/>
    </xf>
    <xf numFmtId="2" fontId="5" fillId="2" borderId="2" xfId="0" applyNumberFormat="1" applyFont="1" applyFill="1" applyBorder="1" applyAlignment="1">
      <alignment horizontal="right" wrapText="1" readingOrder="1"/>
    </xf>
    <xf numFmtId="2" fontId="5" fillId="2" borderId="0" xfId="0" applyNumberFormat="1" applyFont="1" applyFill="1" applyAlignment="1">
      <alignment horizontal="right" wrapText="1" readingOrder="1"/>
    </xf>
    <xf numFmtId="2" fontId="5" fillId="2" borderId="1" xfId="0" applyNumberFormat="1" applyFont="1" applyFill="1" applyBorder="1" applyAlignment="1">
      <alignment horizontal="right" wrapText="1" readingOrder="1"/>
    </xf>
    <xf numFmtId="0" fontId="2" fillId="0" borderId="0" xfId="0" applyFont="1"/>
    <xf numFmtId="0" fontId="0" fillId="4" borderId="0" xfId="0" applyNumberFormat="1" applyFill="1"/>
    <xf numFmtId="0" fontId="0" fillId="0" borderId="0" xfId="0" applyNumberFormat="1"/>
    <xf numFmtId="0" fontId="0" fillId="5" borderId="0" xfId="0" applyNumberFormat="1" applyFill="1"/>
    <xf numFmtId="0" fontId="6" fillId="0" borderId="0" xfId="0" applyNumberFormat="1" applyFont="1"/>
    <xf numFmtId="0" fontId="8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Sheet2!$A$179:$A$202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Sheet2!$AB$179:$AB$202</c:f>
              <c:numCache>
                <c:formatCode>General</c:formatCode>
                <c:ptCount val="24"/>
                <c:pt idx="0">
                  <c:v>2.276185E-2</c:v>
                </c:pt>
                <c:pt idx="1">
                  <c:v>1.02221914</c:v>
                </c:pt>
                <c:pt idx="2">
                  <c:v>2.1356700402583804</c:v>
                </c:pt>
                <c:pt idx="3">
                  <c:v>3.192009944108102</c:v>
                </c:pt>
                <c:pt idx="4">
                  <c:v>4.185485930411927</c:v>
                </c:pt>
                <c:pt idx="5">
                  <c:v>5.1320565869950112</c:v>
                </c:pt>
                <c:pt idx="6">
                  <c:v>6.0515787075678595</c:v>
                </c:pt>
                <c:pt idx="7">
                  <c:v>6.9534104887939581</c:v>
                </c:pt>
                <c:pt idx="8">
                  <c:v>7.8397974378399011</c:v>
                </c:pt>
                <c:pt idx="9">
                  <c:v>8.7111761044291232</c:v>
                </c:pt>
                <c:pt idx="10">
                  <c:v>9.5677957921985968</c:v>
                </c:pt>
                <c:pt idx="11">
                  <c:v>10.409904769145109</c:v>
                </c:pt>
                <c:pt idx="12">
                  <c:v>11.237748439216398</c:v>
                </c:pt>
                <c:pt idx="13">
                  <c:v>12.051568532595896</c:v>
                </c:pt>
                <c:pt idx="14">
                  <c:v>12.851600233768512</c:v>
                </c:pt>
                <c:pt idx="15">
                  <c:v>13.638083527853427</c:v>
                </c:pt>
                <c:pt idx="16">
                  <c:v>14.411239878757353</c:v>
                </c:pt>
                <c:pt idx="17">
                  <c:v>15.171299231899864</c:v>
                </c:pt>
                <c:pt idx="18">
                  <c:v>15.918475872114081</c:v>
                </c:pt>
                <c:pt idx="19">
                  <c:v>16.652879636112338</c:v>
                </c:pt>
                <c:pt idx="20">
                  <c:v>17.374093210130262</c:v>
                </c:pt>
                <c:pt idx="21">
                  <c:v>18.079867809282582</c:v>
                </c:pt>
                <c:pt idx="22">
                  <c:v>18.764254545333262</c:v>
                </c:pt>
                <c:pt idx="23">
                  <c:v>19.416575282138371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D-4641-BBDC-813BB17D01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Sheet2!$A$179:$A$202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Sheet2!$AB$154:$AB$177</c:f>
              <c:numCache>
                <c:formatCode>General</c:formatCode>
                <c:ptCount val="24"/>
                <c:pt idx="0">
                  <c:v>1.0569319999999999E-13</c:v>
                </c:pt>
                <c:pt idx="1">
                  <c:v>1.0000000000002114</c:v>
                </c:pt>
                <c:pt idx="2">
                  <c:v>1.9999999998</c:v>
                </c:pt>
                <c:pt idx="3">
                  <c:v>3.0000000420006341</c:v>
                </c:pt>
                <c:pt idx="4">
                  <c:v>3.9999999163337834</c:v>
                </c:pt>
                <c:pt idx="5">
                  <c:v>4.9999999407510574</c:v>
                </c:pt>
                <c:pt idx="6">
                  <c:v>5.9999998794277181</c:v>
                </c:pt>
                <c:pt idx="7">
                  <c:v>6.9999996988155608</c:v>
                </c:pt>
                <c:pt idx="8">
                  <c:v>8.0000002106518764</c:v>
                </c:pt>
                <c:pt idx="9">
                  <c:v>9.0000001377739576</c:v>
                </c:pt>
                <c:pt idx="10">
                  <c:v>9.9999991990237227</c:v>
                </c:pt>
                <c:pt idx="11">
                  <c:v>10.999999027091732</c:v>
                </c:pt>
                <c:pt idx="12">
                  <c:v>11.999999702945356</c:v>
                </c:pt>
                <c:pt idx="13">
                  <c:v>13.000000088814625</c:v>
                </c:pt>
                <c:pt idx="14">
                  <c:v>14.000001258790897</c:v>
                </c:pt>
                <c:pt idx="15">
                  <c:v>14.999998136231456</c:v>
                </c:pt>
                <c:pt idx="16">
                  <c:v>15.999999514672819</c:v>
                </c:pt>
                <c:pt idx="17">
                  <c:v>16.999999999637225</c:v>
                </c:pt>
                <c:pt idx="18">
                  <c:v>17.999997518918409</c:v>
                </c:pt>
                <c:pt idx="19">
                  <c:v>18.999839660659031</c:v>
                </c:pt>
                <c:pt idx="20">
                  <c:v>19.995993578871463</c:v>
                </c:pt>
                <c:pt idx="21">
                  <c:v>20.960342434277276</c:v>
                </c:pt>
                <c:pt idx="22">
                  <c:v>21.804158676535103</c:v>
                </c:pt>
                <c:pt idx="23">
                  <c:v>22.414508725679411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D-4641-BBDC-813BB17D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01408"/>
        <c:axId val="202662768"/>
      </c:scatterChart>
      <c:valAx>
        <c:axId val="3190014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2768"/>
        <c:crosses val="autoZero"/>
        <c:crossBetween val="midCat"/>
      </c:valAx>
      <c:valAx>
        <c:axId val="20266276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Sheet2!$E$128:$Y$128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Sheet2!$E$203:$Y$203</c:f>
              <c:numCache>
                <c:formatCode>General</c:formatCode>
                <c:ptCount val="21"/>
                <c:pt idx="0">
                  <c:v>2.8089495538346387</c:v>
                </c:pt>
                <c:pt idx="1">
                  <c:v>4.0665777887115517</c:v>
                </c:pt>
                <c:pt idx="2">
                  <c:v>5.4066327874154334</c:v>
                </c:pt>
                <c:pt idx="3">
                  <c:v>6.802014968442271</c:v>
                </c:pt>
                <c:pt idx="4">
                  <c:v>8.2627619371377978</c:v>
                </c:pt>
                <c:pt idx="5">
                  <c:v>9.8083465565463008</c:v>
                </c:pt>
                <c:pt idx="6">
                  <c:v>11.454395330574076</c:v>
                </c:pt>
                <c:pt idx="7">
                  <c:v>13.212002750604849</c:v>
                </c:pt>
                <c:pt idx="8">
                  <c:v>15.089029646121709</c:v>
                </c:pt>
                <c:pt idx="9">
                  <c:v>17.084207356442676</c:v>
                </c:pt>
                <c:pt idx="10">
                  <c:v>19.165447952386486</c:v>
                </c:pt>
                <c:pt idx="11">
                  <c:v>21.221694130798728</c:v>
                </c:pt>
                <c:pt idx="12">
                  <c:v>22.990080425315721</c:v>
                </c:pt>
                <c:pt idx="13">
                  <c:v>24.005684240039429</c:v>
                </c:pt>
                <c:pt idx="14">
                  <c:v>23.676906112870508</c:v>
                </c:pt>
                <c:pt idx="15">
                  <c:v>21.560998951293758</c:v>
                </c:pt>
                <c:pt idx="16">
                  <c:v>17.729078547482338</c:v>
                </c:pt>
                <c:pt idx="17">
                  <c:v>12.910812579852806</c:v>
                </c:pt>
                <c:pt idx="18">
                  <c:v>8.1980406801198598</c:v>
                </c:pt>
                <c:pt idx="19">
                  <c:v>4.4860470393592102</c:v>
                </c:pt>
                <c:pt idx="20">
                  <c:v>3.3167523911640151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3-5540-92C9-59648142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008575"/>
        <c:axId val="1673290223"/>
      </c:scatterChart>
      <c:valAx>
        <c:axId val="16730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223"/>
        <c:crosses val="autoZero"/>
        <c:crossBetween val="midCat"/>
      </c:valAx>
      <c:valAx>
        <c:axId val="16732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E0001E-D8E2-C641-92C8-A61DA6E86E78}">
  <sheetPr/>
  <sheetViews>
    <sheetView tabSelected="1"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674CB-4972-C60E-B620-BBD36ED8E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269487</xdr:colOff>
      <xdr:row>146</xdr:row>
      <xdr:rowOff>107485</xdr:rowOff>
    </xdr:from>
    <xdr:to>
      <xdr:col>18</xdr:col>
      <xdr:colOff>737219</xdr:colOff>
      <xdr:row>160</xdr:row>
      <xdr:rowOff>31905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0C7B1-FD95-144B-B185-2137DF8B8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DA8A-3CA6-BA49-9653-2D4A9198C400}">
  <dimension ref="A1:Y37"/>
  <sheetViews>
    <sheetView workbookViewId="0">
      <selection activeCell="B198" sqref="B198:BG200"/>
    </sheetView>
  </sheetViews>
  <sheetFormatPr baseColWidth="10" defaultRowHeight="16" x14ac:dyDescent="0.2"/>
  <sheetData>
    <row r="1" spans="1:25" x14ac:dyDescent="0.2">
      <c r="B1" t="s">
        <v>124</v>
      </c>
      <c r="C1" t="s">
        <v>123</v>
      </c>
      <c r="D1" t="s">
        <v>122</v>
      </c>
      <c r="E1" t="s">
        <v>121</v>
      </c>
      <c r="F1" t="s">
        <v>120</v>
      </c>
      <c r="G1" t="s">
        <v>119</v>
      </c>
      <c r="H1" t="s">
        <v>118</v>
      </c>
      <c r="I1" t="s">
        <v>117</v>
      </c>
      <c r="J1" t="s">
        <v>116</v>
      </c>
      <c r="K1" t="s">
        <v>115</v>
      </c>
      <c r="L1" t="s">
        <v>114</v>
      </c>
      <c r="M1" t="s">
        <v>113</v>
      </c>
      <c r="N1" t="s">
        <v>112</v>
      </c>
      <c r="O1" t="s">
        <v>111</v>
      </c>
      <c r="P1" t="s">
        <v>110</v>
      </c>
      <c r="Q1" t="s">
        <v>109</v>
      </c>
      <c r="R1" t="s">
        <v>108</v>
      </c>
      <c r="S1" t="s">
        <v>107</v>
      </c>
      <c r="T1" t="s">
        <v>106</v>
      </c>
      <c r="U1" t="s">
        <v>105</v>
      </c>
      <c r="V1" t="s">
        <v>104</v>
      </c>
      <c r="W1" t="s">
        <v>103</v>
      </c>
      <c r="X1" t="s">
        <v>102</v>
      </c>
      <c r="Y1" t="s">
        <v>101</v>
      </c>
    </row>
    <row r="2" spans="1:25" x14ac:dyDescent="0.2">
      <c r="A2" t="s">
        <v>129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</row>
    <row r="3" spans="1:25" x14ac:dyDescent="0.2">
      <c r="A3" t="s">
        <v>128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4" spans="1:25" x14ac:dyDescent="0.2">
      <c r="A4" t="s">
        <v>127</v>
      </c>
      <c r="B4">
        <v>8.8890398669342993E-2</v>
      </c>
      <c r="C4">
        <v>8.8890398669342993E-2</v>
      </c>
      <c r="D4">
        <v>8.8890398669342993E-2</v>
      </c>
      <c r="E4">
        <v>8.8890398669342993E-2</v>
      </c>
      <c r="F4">
        <v>8.8890398669342993E-2</v>
      </c>
      <c r="G4">
        <v>8.8890398669342993E-2</v>
      </c>
      <c r="H4">
        <v>8.8890398669342993E-2</v>
      </c>
      <c r="I4">
        <v>8.8890398669342993E-2</v>
      </c>
      <c r="J4">
        <v>8.8890398669342993E-2</v>
      </c>
      <c r="K4">
        <v>8.8890398669342993E-2</v>
      </c>
      <c r="L4">
        <v>8.8890398669342993E-2</v>
      </c>
      <c r="M4">
        <v>8.8890398669342993E-2</v>
      </c>
      <c r="N4">
        <v>8.8890398669342993E-2</v>
      </c>
      <c r="O4">
        <v>8.8890398669342993E-2</v>
      </c>
      <c r="P4">
        <v>8.8890398669342993E-2</v>
      </c>
      <c r="Q4">
        <v>8.8890398669342993E-2</v>
      </c>
      <c r="R4">
        <v>8.8890398669342993E-2</v>
      </c>
      <c r="S4">
        <v>8.8890398669342993E-2</v>
      </c>
      <c r="T4">
        <v>8.8890398669342993E-2</v>
      </c>
      <c r="U4">
        <v>8.8890398669342993E-2</v>
      </c>
      <c r="V4">
        <v>8.8890398669342993E-2</v>
      </c>
      <c r="W4">
        <v>8.8890398669342993E-2</v>
      </c>
      <c r="X4">
        <v>8.8890398669342993E-2</v>
      </c>
      <c r="Y4">
        <v>8.8890398669342993E-2</v>
      </c>
    </row>
    <row r="5" spans="1:25" x14ac:dyDescent="0.2">
      <c r="A5" t="s">
        <v>126</v>
      </c>
      <c r="B5">
        <v>8.8890398669342993E-2</v>
      </c>
      <c r="C5">
        <v>8.8890398669342993E-2</v>
      </c>
      <c r="D5">
        <v>0.17778079733868599</v>
      </c>
      <c r="E5">
        <v>0.26667119600802902</v>
      </c>
      <c r="F5">
        <v>0.35556159467737197</v>
      </c>
      <c r="G5">
        <v>0.44445199334671498</v>
      </c>
      <c r="H5">
        <v>0.53334239201605804</v>
      </c>
      <c r="I5">
        <v>0.62223279068540105</v>
      </c>
      <c r="J5">
        <v>0.71112318935474395</v>
      </c>
      <c r="K5">
        <v>0.80001358802408695</v>
      </c>
      <c r="L5">
        <v>0.88890398669342996</v>
      </c>
      <c r="M5">
        <v>0.97779438536277297</v>
      </c>
      <c r="N5">
        <v>1.0666847840321201</v>
      </c>
      <c r="O5">
        <v>1.15557518270146</v>
      </c>
      <c r="P5">
        <v>1.2444655813708001</v>
      </c>
      <c r="Q5">
        <v>1.33335598004014</v>
      </c>
      <c r="R5">
        <v>1.4222463787094899</v>
      </c>
      <c r="S5">
        <v>1.51113677737883</v>
      </c>
      <c r="T5">
        <v>1.6000271760481699</v>
      </c>
      <c r="U5">
        <v>1.68891757471752</v>
      </c>
      <c r="V5">
        <v>1.7778079733868599</v>
      </c>
      <c r="W5">
        <v>1.8666983720562</v>
      </c>
      <c r="X5">
        <v>1.9555887707255499</v>
      </c>
      <c r="Y5">
        <v>2.0444791693948901</v>
      </c>
    </row>
    <row r="6" spans="1:25" x14ac:dyDescent="0.2">
      <c r="A6" t="s">
        <v>125</v>
      </c>
      <c r="B6">
        <v>0.50523591004297397</v>
      </c>
      <c r="C6">
        <v>1.5157077301289199</v>
      </c>
      <c r="D6">
        <v>2.5261795502148701</v>
      </c>
      <c r="E6">
        <v>3.5366513703008202</v>
      </c>
      <c r="F6">
        <v>4.5471231903867704</v>
      </c>
      <c r="G6">
        <v>5.5575950104727099</v>
      </c>
      <c r="H6">
        <v>6.56806683055866</v>
      </c>
      <c r="I6">
        <v>7.5785386506446102</v>
      </c>
      <c r="J6">
        <v>8.5890104707305603</v>
      </c>
      <c r="K6">
        <v>9.5994822908164998</v>
      </c>
      <c r="L6">
        <v>10.6099541109025</v>
      </c>
      <c r="M6">
        <v>11.6204259309884</v>
      </c>
      <c r="N6">
        <v>12.630897751074301</v>
      </c>
      <c r="O6">
        <v>13.6413695711603</v>
      </c>
      <c r="P6">
        <v>14.651841391246201</v>
      </c>
      <c r="Q6">
        <v>15.662313211332201</v>
      </c>
      <c r="R6">
        <v>16.672785031418101</v>
      </c>
      <c r="S6">
        <v>17.683256851504101</v>
      </c>
      <c r="T6">
        <v>18.693728671590002</v>
      </c>
      <c r="U6">
        <v>19.704200491676001</v>
      </c>
      <c r="V6">
        <v>20.714672311761898</v>
      </c>
      <c r="W6">
        <v>21.725144131847902</v>
      </c>
      <c r="X6">
        <v>22.735615951933799</v>
      </c>
      <c r="Y6">
        <v>23.746087772019798</v>
      </c>
    </row>
    <row r="13" spans="1:25" x14ac:dyDescent="0.2">
      <c r="B13" t="s">
        <v>129</v>
      </c>
      <c r="C13" t="s">
        <v>128</v>
      </c>
      <c r="D13" t="s">
        <v>127</v>
      </c>
      <c r="E13" t="s">
        <v>126</v>
      </c>
      <c r="F13" t="s">
        <v>125</v>
      </c>
    </row>
    <row r="14" spans="1:25" x14ac:dyDescent="0.2">
      <c r="A14" t="s">
        <v>124</v>
      </c>
      <c r="B14">
        <v>3</v>
      </c>
      <c r="C14">
        <v>0</v>
      </c>
      <c r="D14">
        <v>8.8890398669342993E-2</v>
      </c>
      <c r="E14">
        <v>8.8890398669342993E-2</v>
      </c>
      <c r="F14">
        <v>0.50523591004297397</v>
      </c>
    </row>
    <row r="15" spans="1:25" x14ac:dyDescent="0.2">
      <c r="A15" t="s">
        <v>123</v>
      </c>
      <c r="B15">
        <v>3</v>
      </c>
      <c r="C15">
        <v>1</v>
      </c>
      <c r="D15">
        <v>8.8890398669342993E-2</v>
      </c>
      <c r="E15">
        <v>8.8890398669342993E-2</v>
      </c>
      <c r="F15">
        <v>1.5157077301289199</v>
      </c>
    </row>
    <row r="16" spans="1:25" x14ac:dyDescent="0.2">
      <c r="A16" t="s">
        <v>122</v>
      </c>
      <c r="B16">
        <v>3</v>
      </c>
      <c r="C16">
        <v>2</v>
      </c>
      <c r="D16">
        <v>8.8890398669342993E-2</v>
      </c>
      <c r="E16">
        <v>0.17778079733868599</v>
      </c>
      <c r="F16">
        <v>2.5261795502148701</v>
      </c>
    </row>
    <row r="17" spans="1:6" x14ac:dyDescent="0.2">
      <c r="A17" t="s">
        <v>121</v>
      </c>
      <c r="B17">
        <v>3</v>
      </c>
      <c r="C17">
        <v>3</v>
      </c>
      <c r="D17">
        <v>8.8890398669342993E-2</v>
      </c>
      <c r="E17">
        <v>0.26667119600802902</v>
      </c>
      <c r="F17">
        <v>3.5366513703008202</v>
      </c>
    </row>
    <row r="18" spans="1:6" x14ac:dyDescent="0.2">
      <c r="A18" t="s">
        <v>120</v>
      </c>
      <c r="B18">
        <v>3</v>
      </c>
      <c r="C18">
        <v>4</v>
      </c>
      <c r="D18">
        <v>8.8890398669342993E-2</v>
      </c>
      <c r="E18">
        <v>0.35556159467737197</v>
      </c>
      <c r="F18">
        <v>4.5471231903867704</v>
      </c>
    </row>
    <row r="19" spans="1:6" x14ac:dyDescent="0.2">
      <c r="A19" t="s">
        <v>119</v>
      </c>
      <c r="B19">
        <v>3</v>
      </c>
      <c r="C19">
        <v>5</v>
      </c>
      <c r="D19">
        <v>8.8890398669342993E-2</v>
      </c>
      <c r="E19">
        <v>0.44445199334671498</v>
      </c>
      <c r="F19">
        <v>5.5575950104727099</v>
      </c>
    </row>
    <row r="20" spans="1:6" x14ac:dyDescent="0.2">
      <c r="A20" t="s">
        <v>118</v>
      </c>
      <c r="B20">
        <v>3</v>
      </c>
      <c r="C20">
        <v>6</v>
      </c>
      <c r="D20">
        <v>8.8890398669342993E-2</v>
      </c>
      <c r="E20">
        <v>0.53334239201605804</v>
      </c>
      <c r="F20">
        <v>6.56806683055866</v>
      </c>
    </row>
    <row r="21" spans="1:6" x14ac:dyDescent="0.2">
      <c r="A21" t="s">
        <v>117</v>
      </c>
      <c r="B21">
        <v>3</v>
      </c>
      <c r="C21">
        <v>7</v>
      </c>
      <c r="D21">
        <v>8.8890398669342993E-2</v>
      </c>
      <c r="E21">
        <v>0.62223279068540105</v>
      </c>
      <c r="F21">
        <v>7.5785386506446102</v>
      </c>
    </row>
    <row r="22" spans="1:6" x14ac:dyDescent="0.2">
      <c r="A22" t="s">
        <v>116</v>
      </c>
      <c r="B22">
        <v>3</v>
      </c>
      <c r="C22">
        <v>8</v>
      </c>
      <c r="D22">
        <v>8.8890398669342993E-2</v>
      </c>
      <c r="E22">
        <v>0.71112318935474395</v>
      </c>
      <c r="F22">
        <v>8.5890104707305603</v>
      </c>
    </row>
    <row r="23" spans="1:6" x14ac:dyDescent="0.2">
      <c r="A23" t="s">
        <v>115</v>
      </c>
      <c r="B23">
        <v>3</v>
      </c>
      <c r="C23">
        <v>9</v>
      </c>
      <c r="D23">
        <v>8.8890398669342993E-2</v>
      </c>
      <c r="E23">
        <v>0.80001358802408695</v>
      </c>
      <c r="F23">
        <v>9.5994822908164998</v>
      </c>
    </row>
    <row r="24" spans="1:6" x14ac:dyDescent="0.2">
      <c r="A24" t="s">
        <v>114</v>
      </c>
      <c r="B24">
        <v>3</v>
      </c>
      <c r="C24">
        <v>10</v>
      </c>
      <c r="D24">
        <v>8.8890398669342993E-2</v>
      </c>
      <c r="E24">
        <v>0.88890398669342996</v>
      </c>
      <c r="F24">
        <v>10.6099541109025</v>
      </c>
    </row>
    <row r="25" spans="1:6" x14ac:dyDescent="0.2">
      <c r="A25" t="s">
        <v>113</v>
      </c>
      <c r="B25">
        <v>3</v>
      </c>
      <c r="C25">
        <v>11</v>
      </c>
      <c r="D25">
        <v>8.8890398669342993E-2</v>
      </c>
      <c r="E25">
        <v>0.97779438536277297</v>
      </c>
      <c r="F25">
        <v>11.6204259309884</v>
      </c>
    </row>
    <row r="26" spans="1:6" x14ac:dyDescent="0.2">
      <c r="A26" t="s">
        <v>112</v>
      </c>
      <c r="B26">
        <v>3</v>
      </c>
      <c r="C26">
        <v>12</v>
      </c>
      <c r="D26">
        <v>8.8890398669342993E-2</v>
      </c>
      <c r="E26">
        <v>1.0666847840321201</v>
      </c>
      <c r="F26">
        <v>12.630897751074301</v>
      </c>
    </row>
    <row r="27" spans="1:6" x14ac:dyDescent="0.2">
      <c r="A27" t="s">
        <v>111</v>
      </c>
      <c r="B27">
        <v>3</v>
      </c>
      <c r="C27">
        <v>13</v>
      </c>
      <c r="D27">
        <v>8.8890398669342993E-2</v>
      </c>
      <c r="E27">
        <v>1.15557518270146</v>
      </c>
      <c r="F27">
        <v>13.6413695711603</v>
      </c>
    </row>
    <row r="28" spans="1:6" x14ac:dyDescent="0.2">
      <c r="A28" t="s">
        <v>110</v>
      </c>
      <c r="B28">
        <v>3</v>
      </c>
      <c r="C28">
        <v>14</v>
      </c>
      <c r="D28">
        <v>8.8890398669342993E-2</v>
      </c>
      <c r="E28">
        <v>1.2444655813708001</v>
      </c>
      <c r="F28">
        <v>14.651841391246201</v>
      </c>
    </row>
    <row r="29" spans="1:6" x14ac:dyDescent="0.2">
      <c r="A29" t="s">
        <v>109</v>
      </c>
      <c r="B29">
        <v>3</v>
      </c>
      <c r="C29">
        <v>15</v>
      </c>
      <c r="D29">
        <v>8.8890398669342993E-2</v>
      </c>
      <c r="E29">
        <v>1.33335598004014</v>
      </c>
      <c r="F29">
        <v>15.662313211332201</v>
      </c>
    </row>
    <row r="30" spans="1:6" x14ac:dyDescent="0.2">
      <c r="A30" t="s">
        <v>108</v>
      </c>
      <c r="B30">
        <v>3</v>
      </c>
      <c r="C30">
        <v>16</v>
      </c>
      <c r="D30">
        <v>8.8890398669342993E-2</v>
      </c>
      <c r="E30">
        <v>1.4222463787094899</v>
      </c>
      <c r="F30">
        <v>16.672785031418101</v>
      </c>
    </row>
    <row r="31" spans="1:6" x14ac:dyDescent="0.2">
      <c r="A31" t="s">
        <v>107</v>
      </c>
      <c r="B31">
        <v>3</v>
      </c>
      <c r="C31">
        <v>17</v>
      </c>
      <c r="D31">
        <v>8.8890398669342993E-2</v>
      </c>
      <c r="E31">
        <v>1.51113677737883</v>
      </c>
      <c r="F31">
        <v>17.683256851504101</v>
      </c>
    </row>
    <row r="32" spans="1:6" x14ac:dyDescent="0.2">
      <c r="A32" t="s">
        <v>106</v>
      </c>
      <c r="B32">
        <v>3</v>
      </c>
      <c r="C32">
        <v>18</v>
      </c>
      <c r="D32">
        <v>8.8890398669342993E-2</v>
      </c>
      <c r="E32">
        <v>1.6000271760481699</v>
      </c>
      <c r="F32">
        <v>18.693728671590002</v>
      </c>
    </row>
    <row r="33" spans="1:6" x14ac:dyDescent="0.2">
      <c r="A33" t="s">
        <v>105</v>
      </c>
      <c r="B33">
        <v>3</v>
      </c>
      <c r="C33">
        <v>19</v>
      </c>
      <c r="D33">
        <v>8.8890398669342993E-2</v>
      </c>
      <c r="E33">
        <v>1.68891757471752</v>
      </c>
      <c r="F33">
        <v>19.704200491676001</v>
      </c>
    </row>
    <row r="34" spans="1:6" x14ac:dyDescent="0.2">
      <c r="A34" t="s">
        <v>104</v>
      </c>
      <c r="B34">
        <v>3</v>
      </c>
      <c r="C34">
        <v>20</v>
      </c>
      <c r="D34">
        <v>8.8890398669342993E-2</v>
      </c>
      <c r="E34">
        <v>1.7778079733868599</v>
      </c>
      <c r="F34">
        <v>20.714672311761898</v>
      </c>
    </row>
    <row r="35" spans="1:6" x14ac:dyDescent="0.2">
      <c r="A35" t="s">
        <v>103</v>
      </c>
      <c r="B35">
        <v>3</v>
      </c>
      <c r="C35">
        <v>21</v>
      </c>
      <c r="D35">
        <v>8.8890398669342993E-2</v>
      </c>
      <c r="E35">
        <v>1.8666983720562</v>
      </c>
      <c r="F35">
        <v>21.725144131847902</v>
      </c>
    </row>
    <row r="36" spans="1:6" x14ac:dyDescent="0.2">
      <c r="A36" t="s">
        <v>102</v>
      </c>
      <c r="B36">
        <v>3</v>
      </c>
      <c r="C36">
        <v>22</v>
      </c>
      <c r="D36">
        <v>8.8890398669342993E-2</v>
      </c>
      <c r="E36">
        <v>1.9555887707255499</v>
      </c>
      <c r="F36">
        <v>22.735615951933799</v>
      </c>
    </row>
    <row r="37" spans="1:6" x14ac:dyDescent="0.2">
      <c r="A37" t="s">
        <v>101</v>
      </c>
      <c r="B37">
        <v>3</v>
      </c>
      <c r="C37">
        <v>23</v>
      </c>
      <c r="D37">
        <v>8.8890398669342993E-2</v>
      </c>
      <c r="E37">
        <v>2.0444791693948901</v>
      </c>
      <c r="F37">
        <v>23.746087772019798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0841-5B85-E048-8271-FF6007FD90C7}">
  <dimension ref="A1:BJ433"/>
  <sheetViews>
    <sheetView showGridLines="0" topLeftCell="A227" zoomScale="50" workbookViewId="0">
      <selection activeCell="F29" sqref="F29"/>
    </sheetView>
  </sheetViews>
  <sheetFormatPr baseColWidth="10" defaultRowHeight="16" x14ac:dyDescent="0.2"/>
  <sheetData>
    <row r="1" spans="2:60" x14ac:dyDescent="0.2">
      <c r="B1" t="s">
        <v>0</v>
      </c>
    </row>
    <row r="2" spans="2:60" x14ac:dyDescent="0.2">
      <c r="C2">
        <v>1964</v>
      </c>
    </row>
    <row r="3" spans="2:60" x14ac:dyDescent="0.2">
      <c r="B3" t="s">
        <v>1</v>
      </c>
    </row>
    <row r="4" spans="2:60" x14ac:dyDescent="0.2">
      <c r="C4">
        <v>1982</v>
      </c>
    </row>
    <row r="5" spans="2:60" x14ac:dyDescent="0.2">
      <c r="B5" t="s">
        <v>2</v>
      </c>
    </row>
    <row r="6" spans="2:60" x14ac:dyDescent="0.2">
      <c r="C6">
        <v>1994</v>
      </c>
    </row>
    <row r="7" spans="2:60" x14ac:dyDescent="0.2">
      <c r="B7" t="s">
        <v>3</v>
      </c>
    </row>
    <row r="8" spans="2:60" x14ac:dyDescent="0.2">
      <c r="B8">
        <v>2022</v>
      </c>
    </row>
    <row r="9" spans="2:60" x14ac:dyDescent="0.2">
      <c r="B9" t="s">
        <v>4</v>
      </c>
    </row>
    <row r="10" spans="2:60" x14ac:dyDescent="0.2">
      <c r="B10">
        <v>1</v>
      </c>
    </row>
    <row r="11" spans="2:60" x14ac:dyDescent="0.2">
      <c r="B11" t="s">
        <v>5</v>
      </c>
    </row>
    <row r="12" spans="2:60" x14ac:dyDescent="0.2">
      <c r="B12">
        <v>15</v>
      </c>
    </row>
    <row r="13" spans="2:60" x14ac:dyDescent="0.2">
      <c r="B13" t="s">
        <v>6</v>
      </c>
    </row>
    <row r="14" spans="2:60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60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60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</row>
    <row r="17" spans="2:60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</row>
    <row r="18" spans="2:60" x14ac:dyDescent="0.2">
      <c r="B18" t="s">
        <v>8</v>
      </c>
    </row>
    <row r="19" spans="2:60" x14ac:dyDescent="0.2"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2:60" x14ac:dyDescent="0.2"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2:60" x14ac:dyDescent="0.2"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2:60" x14ac:dyDescent="0.2"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2:60" x14ac:dyDescent="0.2"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2:60" x14ac:dyDescent="0.2"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2:60" x14ac:dyDescent="0.2"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2:60" x14ac:dyDescent="0.2"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2:60" x14ac:dyDescent="0.2"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2:60" x14ac:dyDescent="0.2"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2:60" x14ac:dyDescent="0.2"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2:60" x14ac:dyDescent="0.2"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2:60" x14ac:dyDescent="0.2"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2:60" x14ac:dyDescent="0.2"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2:16" x14ac:dyDescent="0.2"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2:16" x14ac:dyDescent="0.2"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2:16" x14ac:dyDescent="0.2"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2:16" x14ac:dyDescent="0.2"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2:16" x14ac:dyDescent="0.2"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2:16" x14ac:dyDescent="0.2"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2:16" x14ac:dyDescent="0.2"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2:16" x14ac:dyDescent="0.2"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2:16" x14ac:dyDescent="0.2"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2:16" x14ac:dyDescent="0.2"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2:16" x14ac:dyDescent="0.2"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2:16" x14ac:dyDescent="0.2"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2:16" x14ac:dyDescent="0.2"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2:16" x14ac:dyDescent="0.2">
      <c r="B46">
        <v>6.6E-3</v>
      </c>
      <c r="C46">
        <v>0.149613</v>
      </c>
      <c r="D46">
        <v>0.28829315</v>
      </c>
      <c r="E46">
        <v>0.48516767500000002</v>
      </c>
      <c r="F46">
        <v>0.60584149600000003</v>
      </c>
      <c r="G46">
        <v>0.729371624</v>
      </c>
      <c r="H46">
        <v>0.84409696499999998</v>
      </c>
      <c r="I46">
        <v>0.88269347099999995</v>
      </c>
      <c r="J46">
        <v>1.0163191540000001</v>
      </c>
      <c r="K46">
        <v>1.1243584170000001</v>
      </c>
      <c r="L46">
        <v>1.1410804450000001</v>
      </c>
      <c r="M46">
        <v>1.2315332560000001</v>
      </c>
      <c r="N46">
        <v>1.2218712199999999</v>
      </c>
      <c r="O46">
        <v>1.2947968000000001</v>
      </c>
      <c r="P46">
        <v>1.2516128019999999</v>
      </c>
    </row>
    <row r="47" spans="2:16" x14ac:dyDescent="0.2">
      <c r="B47">
        <v>6.6E-3</v>
      </c>
      <c r="C47">
        <v>0.179094</v>
      </c>
      <c r="D47">
        <v>0.39680313</v>
      </c>
      <c r="E47">
        <v>0.46469743200000002</v>
      </c>
      <c r="F47">
        <v>0.65119010099999997</v>
      </c>
      <c r="G47">
        <v>0.71367562500000004</v>
      </c>
      <c r="H47">
        <v>0.81854259799999995</v>
      </c>
      <c r="I47">
        <v>0.98578653500000002</v>
      </c>
      <c r="J47">
        <v>1.0304195469999999</v>
      </c>
      <c r="K47">
        <v>1.199785801</v>
      </c>
      <c r="L47">
        <v>1.236505467</v>
      </c>
      <c r="M47">
        <v>1.2692402199999999</v>
      </c>
      <c r="N47">
        <v>1.193139554</v>
      </c>
      <c r="O47">
        <v>1.3574297799999999</v>
      </c>
      <c r="P47">
        <v>1.4313864999999999</v>
      </c>
    </row>
    <row r="48" spans="2:16" x14ac:dyDescent="0.2">
      <c r="B48">
        <v>6.6E-3</v>
      </c>
      <c r="C48">
        <v>0.33130999999999999</v>
      </c>
      <c r="D48">
        <v>0.49472775000000002</v>
      </c>
      <c r="E48">
        <v>0.61207145399999996</v>
      </c>
      <c r="F48">
        <v>0.65181736899999998</v>
      </c>
      <c r="G48">
        <v>0.77485801799999998</v>
      </c>
      <c r="H48">
        <v>0.93447572700000003</v>
      </c>
      <c r="I48">
        <v>1.062411234</v>
      </c>
      <c r="J48">
        <v>1.19773405</v>
      </c>
      <c r="K48">
        <v>1.24041873</v>
      </c>
      <c r="L48">
        <v>1.4233353900000001</v>
      </c>
      <c r="M48">
        <v>1.53983216</v>
      </c>
      <c r="N48">
        <v>1.57572931</v>
      </c>
      <c r="O48">
        <v>1.60870209</v>
      </c>
      <c r="P48">
        <v>1.50768835</v>
      </c>
    </row>
    <row r="49" spans="2:16" x14ac:dyDescent="0.2">
      <c r="B49">
        <v>6.6E-3</v>
      </c>
      <c r="C49">
        <v>0.23309099999999999</v>
      </c>
      <c r="D49">
        <v>0.400050503</v>
      </c>
      <c r="E49">
        <v>0.65162642199999998</v>
      </c>
      <c r="F49">
        <v>0.73239009600000005</v>
      </c>
      <c r="G49">
        <v>0.74580283599999997</v>
      </c>
      <c r="H49">
        <v>0.72697250000000002</v>
      </c>
      <c r="I49">
        <v>1.07004583</v>
      </c>
      <c r="J49">
        <v>1.3798941499999999</v>
      </c>
      <c r="K49">
        <v>1.3248626699999999</v>
      </c>
      <c r="L49">
        <v>1.3350201159999999</v>
      </c>
      <c r="M49">
        <v>1.4090071500000001</v>
      </c>
      <c r="N49">
        <v>1.397040133</v>
      </c>
      <c r="O49">
        <v>1.2778383900000001</v>
      </c>
      <c r="P49">
        <v>1.3697934899999999</v>
      </c>
    </row>
    <row r="50" spans="2:16" x14ac:dyDescent="0.2">
      <c r="B50">
        <v>6.6E-3</v>
      </c>
      <c r="C50">
        <v>0.15348000000000001</v>
      </c>
      <c r="D50">
        <v>0.38561153399999998</v>
      </c>
      <c r="E50">
        <v>0.50526448899999998</v>
      </c>
      <c r="F50">
        <v>0.72852211200000005</v>
      </c>
      <c r="G50">
        <v>0.84324485699999996</v>
      </c>
      <c r="H50">
        <v>0.84729560900000001</v>
      </c>
      <c r="I50">
        <v>0.96959189300000004</v>
      </c>
      <c r="J50">
        <v>1.231843043</v>
      </c>
      <c r="K50">
        <v>1.2963015950000001</v>
      </c>
      <c r="L50">
        <v>1.4006776999999999</v>
      </c>
      <c r="M50">
        <v>1.4019511099999999</v>
      </c>
      <c r="N50">
        <v>1.3922330999999999</v>
      </c>
      <c r="O50">
        <v>1.094947991</v>
      </c>
      <c r="P50">
        <v>1.3055071600000001</v>
      </c>
    </row>
    <row r="51" spans="2:16" x14ac:dyDescent="0.2">
      <c r="B51">
        <v>6.6E-3</v>
      </c>
      <c r="C51">
        <v>0.29288900000000001</v>
      </c>
      <c r="D51">
        <v>0.335606389</v>
      </c>
      <c r="E51">
        <v>0.44507442699999999</v>
      </c>
      <c r="F51">
        <v>0.684364427</v>
      </c>
      <c r="G51">
        <v>0.79676502800000004</v>
      </c>
      <c r="H51">
        <v>0.94837943999999996</v>
      </c>
      <c r="I51">
        <v>0.95551914199999999</v>
      </c>
      <c r="J51">
        <v>1.02546574</v>
      </c>
      <c r="K51">
        <v>1.0996979069999999</v>
      </c>
      <c r="L51">
        <v>1.418002059</v>
      </c>
      <c r="M51">
        <v>1.48923278</v>
      </c>
      <c r="N51">
        <v>1.52059129</v>
      </c>
      <c r="O51">
        <v>1.70190128</v>
      </c>
      <c r="P51">
        <v>1.60196253</v>
      </c>
    </row>
    <row r="52" spans="2:16" x14ac:dyDescent="0.2">
      <c r="B52">
        <v>6.6E-3</v>
      </c>
      <c r="C52">
        <v>0.18718399999999999</v>
      </c>
      <c r="D52">
        <v>0.32671750999999999</v>
      </c>
      <c r="E52">
        <v>0.47686995100000001</v>
      </c>
      <c r="F52">
        <v>0.55904552100000005</v>
      </c>
      <c r="G52">
        <v>0.74756441299999998</v>
      </c>
      <c r="H52">
        <v>0.88880778500000002</v>
      </c>
      <c r="I52">
        <v>1.074088782</v>
      </c>
      <c r="J52">
        <v>1.09517763</v>
      </c>
      <c r="K52">
        <v>1.2356582039999999</v>
      </c>
      <c r="L52">
        <v>1.286725055</v>
      </c>
      <c r="M52">
        <v>1.3997346399999999</v>
      </c>
      <c r="N52">
        <v>1.56127113</v>
      </c>
      <c r="O52">
        <v>1.36341636</v>
      </c>
      <c r="P52">
        <v>1.3377541470000001</v>
      </c>
    </row>
    <row r="53" spans="2:16" x14ac:dyDescent="0.2">
      <c r="B53">
        <v>6.6E-3</v>
      </c>
      <c r="C53">
        <v>0.19053600000000001</v>
      </c>
      <c r="D53">
        <v>0.369383672</v>
      </c>
      <c r="E53">
        <v>0.58930249599999995</v>
      </c>
      <c r="F53">
        <v>0.61837613899999999</v>
      </c>
      <c r="G53">
        <v>0.62162803099999997</v>
      </c>
      <c r="H53">
        <v>0.77956834100000005</v>
      </c>
      <c r="I53">
        <v>1.040015819</v>
      </c>
      <c r="J53">
        <v>1.1692864000000001</v>
      </c>
      <c r="K53">
        <v>1.27585814</v>
      </c>
      <c r="L53">
        <v>1.3161312439999999</v>
      </c>
      <c r="M53">
        <v>1.4277181000000001</v>
      </c>
      <c r="N53">
        <v>1.4483634700000001</v>
      </c>
      <c r="O53">
        <v>1.4369743399999999</v>
      </c>
      <c r="P53">
        <v>1.5283707769999999</v>
      </c>
    </row>
    <row r="54" spans="2:16" x14ac:dyDescent="0.2">
      <c r="B54">
        <v>6.6E-3</v>
      </c>
      <c r="C54">
        <v>0.187805</v>
      </c>
      <c r="D54">
        <v>0.40445582000000002</v>
      </c>
      <c r="E54">
        <v>0.50701592600000001</v>
      </c>
      <c r="F54">
        <v>0.64339166299999995</v>
      </c>
      <c r="G54">
        <v>0.70229428299999996</v>
      </c>
      <c r="H54">
        <v>0.72863191599999999</v>
      </c>
      <c r="I54">
        <v>0.89366223199999995</v>
      </c>
      <c r="J54">
        <v>1.0377291630000001</v>
      </c>
      <c r="K54">
        <v>1.2527238300000001</v>
      </c>
      <c r="L54">
        <v>1.223967714</v>
      </c>
      <c r="M54">
        <v>1.42241993</v>
      </c>
      <c r="N54">
        <v>0.99486979600000003</v>
      </c>
      <c r="O54">
        <v>0.61644297000000003</v>
      </c>
      <c r="P54">
        <v>1.23864456</v>
      </c>
    </row>
    <row r="55" spans="2:16" x14ac:dyDescent="0.2">
      <c r="B55">
        <v>6.6E-3</v>
      </c>
      <c r="C55">
        <v>0.21770800000000001</v>
      </c>
      <c r="D55">
        <v>0.35296691499999999</v>
      </c>
      <c r="E55">
        <v>0.52565662700000004</v>
      </c>
      <c r="F55">
        <v>0.62991624999999996</v>
      </c>
      <c r="G55">
        <v>0.73173843199999999</v>
      </c>
      <c r="H55">
        <v>0.77970764199999998</v>
      </c>
      <c r="I55">
        <v>0.80663755599999998</v>
      </c>
      <c r="J55">
        <v>0.96790506899999995</v>
      </c>
      <c r="K55">
        <v>1.0148428819999999</v>
      </c>
      <c r="L55">
        <v>1.25287595</v>
      </c>
      <c r="M55">
        <v>1.286417827</v>
      </c>
      <c r="N55">
        <v>1.1081370800000001</v>
      </c>
      <c r="O55">
        <v>1.0838821000000001</v>
      </c>
      <c r="P55">
        <v>1.35876186</v>
      </c>
    </row>
    <row r="56" spans="2:16" x14ac:dyDescent="0.2">
      <c r="B56">
        <v>6.4999999999999997E-3</v>
      </c>
      <c r="C56">
        <v>0.22672500000000001</v>
      </c>
      <c r="D56">
        <v>0.32898713000000002</v>
      </c>
      <c r="E56">
        <v>0.50477653899999997</v>
      </c>
      <c r="F56">
        <v>0.66791167900000004</v>
      </c>
      <c r="G56">
        <v>0.78550354499999997</v>
      </c>
      <c r="H56">
        <v>0.96381427799999997</v>
      </c>
      <c r="I56">
        <v>0.98564040900000005</v>
      </c>
      <c r="J56">
        <v>1.061105349</v>
      </c>
      <c r="K56">
        <v>1.1328634900000001</v>
      </c>
      <c r="L56">
        <v>1.31951532</v>
      </c>
      <c r="M56">
        <v>1.4111078699999999</v>
      </c>
      <c r="N56">
        <v>1.5682545000000001</v>
      </c>
      <c r="O56">
        <v>1.4723921900000001</v>
      </c>
      <c r="P56">
        <v>1.4949214799999999</v>
      </c>
    </row>
    <row r="57" spans="2:16" x14ac:dyDescent="0.2">
      <c r="B57">
        <v>6.7000000000000002E-3</v>
      </c>
      <c r="C57">
        <v>0.231265</v>
      </c>
      <c r="D57">
        <v>0.38494263299999998</v>
      </c>
      <c r="E57">
        <v>0.50982239100000004</v>
      </c>
      <c r="F57">
        <v>0.66734292299999998</v>
      </c>
      <c r="G57">
        <v>0.79884399800000006</v>
      </c>
      <c r="H57">
        <v>0.91085177500000003</v>
      </c>
      <c r="I57">
        <v>1.0257405319999999</v>
      </c>
      <c r="J57">
        <v>1.11296386</v>
      </c>
      <c r="K57">
        <v>1.10152103</v>
      </c>
      <c r="L57">
        <v>1.2835165900000001</v>
      </c>
      <c r="M57">
        <v>1.44217266</v>
      </c>
      <c r="N57">
        <v>1.57874939</v>
      </c>
      <c r="O57">
        <v>1.2897122089999999</v>
      </c>
      <c r="P57">
        <v>1.56780282</v>
      </c>
    </row>
    <row r="58" spans="2:16" x14ac:dyDescent="0.2">
      <c r="B58">
        <v>6.4999999999999997E-3</v>
      </c>
      <c r="C58">
        <v>0.27606999999999998</v>
      </c>
      <c r="D58">
        <v>0.48924121300000001</v>
      </c>
      <c r="E58">
        <v>0.548784202</v>
      </c>
      <c r="F58">
        <v>0.65156124400000004</v>
      </c>
      <c r="G58">
        <v>0.76883900900000002</v>
      </c>
      <c r="H58">
        <v>0.86300357699999997</v>
      </c>
      <c r="I58">
        <v>0.95278432000000002</v>
      </c>
      <c r="J58">
        <v>1.0856497089999999</v>
      </c>
      <c r="K58">
        <v>1.20152919</v>
      </c>
      <c r="L58">
        <v>1.2115767</v>
      </c>
      <c r="M58">
        <v>1.1944533100000001</v>
      </c>
      <c r="N58">
        <v>1.3740637419999999</v>
      </c>
      <c r="O58">
        <v>1.3546630040000001</v>
      </c>
      <c r="P58">
        <v>1.7094415700000001</v>
      </c>
    </row>
    <row r="59" spans="2:16" x14ac:dyDescent="0.2">
      <c r="B59">
        <v>6.7000000000000002E-3</v>
      </c>
      <c r="C59">
        <v>0.13478499999999999</v>
      </c>
      <c r="D59">
        <v>0.408485451</v>
      </c>
      <c r="E59">
        <v>0.58389089800000005</v>
      </c>
      <c r="F59">
        <v>0.64124721299999998</v>
      </c>
      <c r="G59">
        <v>0.759872306</v>
      </c>
      <c r="H59">
        <v>0.88763152499999998</v>
      </c>
      <c r="I59">
        <v>0.92437661100000001</v>
      </c>
      <c r="J59">
        <v>1.035504964</v>
      </c>
      <c r="K59">
        <v>1.176251988</v>
      </c>
      <c r="L59">
        <v>1.126812073</v>
      </c>
      <c r="M59">
        <v>1.1667789529999999</v>
      </c>
      <c r="N59">
        <v>1.3094972570000001</v>
      </c>
      <c r="O59">
        <v>1.2536242049999999</v>
      </c>
      <c r="P59">
        <v>1.184688376</v>
      </c>
    </row>
    <row r="60" spans="2:16" x14ac:dyDescent="0.2">
      <c r="B60">
        <v>6.6E-3</v>
      </c>
      <c r="C60">
        <v>0.28263899999999997</v>
      </c>
      <c r="D60">
        <v>0.35106987299999998</v>
      </c>
      <c r="E60">
        <v>0.50822721199999998</v>
      </c>
      <c r="F60">
        <v>0.64109120500000005</v>
      </c>
      <c r="G60">
        <v>0.74170981300000005</v>
      </c>
      <c r="H60">
        <v>0.88013402100000004</v>
      </c>
      <c r="I60">
        <v>0.95995541600000001</v>
      </c>
      <c r="J60">
        <v>1.0616913210000001</v>
      </c>
      <c r="K60">
        <v>1.074204224</v>
      </c>
      <c r="L60">
        <v>1.2162803040000001</v>
      </c>
      <c r="M60">
        <v>1.2679849000000001</v>
      </c>
      <c r="N60">
        <v>1.2174879199999999</v>
      </c>
      <c r="O60">
        <v>1.0755048039999999</v>
      </c>
      <c r="P60">
        <v>1.3422823960000001</v>
      </c>
    </row>
    <row r="61" spans="2:16" x14ac:dyDescent="0.2">
      <c r="B61">
        <v>6.6E-3</v>
      </c>
      <c r="C61">
        <v>0.174065</v>
      </c>
      <c r="D61">
        <v>0.30552192</v>
      </c>
      <c r="E61">
        <v>0.44837701400000002</v>
      </c>
      <c r="F61">
        <v>0.60639937499999996</v>
      </c>
      <c r="G61">
        <v>0.755330685</v>
      </c>
      <c r="H61">
        <v>0.85766536500000001</v>
      </c>
      <c r="I61">
        <v>0.95863133499999997</v>
      </c>
      <c r="J61">
        <v>1.060309814</v>
      </c>
      <c r="K61">
        <v>1.1166167199999999</v>
      </c>
      <c r="L61">
        <v>1.1901030269999999</v>
      </c>
      <c r="M61">
        <v>1.2182009540000001</v>
      </c>
      <c r="N61">
        <v>1.279676942</v>
      </c>
      <c r="O61">
        <v>1.384136684</v>
      </c>
      <c r="P61">
        <v>1.41707779</v>
      </c>
    </row>
    <row r="62" spans="2:16" x14ac:dyDescent="0.2">
      <c r="B62">
        <v>6.6333329999999999E-3</v>
      </c>
      <c r="C62">
        <v>0.154728</v>
      </c>
      <c r="D62">
        <v>0.34900604699999999</v>
      </c>
      <c r="E62">
        <v>0.50743312200000001</v>
      </c>
      <c r="F62">
        <v>0.64234526400000003</v>
      </c>
      <c r="G62">
        <v>0.78293435600000005</v>
      </c>
      <c r="H62">
        <v>0.96053357299999997</v>
      </c>
      <c r="I62">
        <v>1.100323808</v>
      </c>
      <c r="J62">
        <v>1.1921782999999999</v>
      </c>
      <c r="K62">
        <v>1.26649122</v>
      </c>
      <c r="L62">
        <v>1.32689268</v>
      </c>
      <c r="M62">
        <v>1.4877258090000001</v>
      </c>
      <c r="N62">
        <v>1.4437879039999999</v>
      </c>
      <c r="O62">
        <v>1.72854413</v>
      </c>
      <c r="P62">
        <v>1.5117810300000001</v>
      </c>
    </row>
    <row r="63" spans="2:16" x14ac:dyDescent="0.2">
      <c r="B63">
        <v>6.6111110000000002E-3</v>
      </c>
      <c r="C63">
        <v>0.2076326</v>
      </c>
      <c r="D63">
        <v>0.32822214500000002</v>
      </c>
      <c r="E63">
        <v>0.51871347000000001</v>
      </c>
      <c r="F63">
        <v>0.65268943199999996</v>
      </c>
      <c r="G63">
        <v>0.77393674899999998</v>
      </c>
      <c r="H63">
        <v>0.89990537800000003</v>
      </c>
      <c r="I63">
        <v>1.0542269799999999</v>
      </c>
      <c r="J63">
        <v>1.1165658999999999</v>
      </c>
      <c r="K63">
        <v>1.2888614</v>
      </c>
      <c r="L63">
        <v>1.4524206200000001</v>
      </c>
      <c r="M63">
        <v>1.5277045600000001</v>
      </c>
      <c r="N63">
        <v>1.5604298599999999</v>
      </c>
      <c r="O63">
        <v>1.87355184</v>
      </c>
      <c r="P63">
        <v>1.64468809</v>
      </c>
    </row>
    <row r="64" spans="2:16" x14ac:dyDescent="0.2">
      <c r="B64">
        <v>6.6044440000000001E-3</v>
      </c>
      <c r="C64">
        <v>0.135797</v>
      </c>
      <c r="D64">
        <v>0.33960644099999998</v>
      </c>
      <c r="E64">
        <v>0.52513007599999995</v>
      </c>
      <c r="F64">
        <v>0.70476810999999995</v>
      </c>
      <c r="G64">
        <v>0.87862653999999996</v>
      </c>
      <c r="H64">
        <v>0.99941708900000004</v>
      </c>
      <c r="I64">
        <v>1.1304915200000001</v>
      </c>
      <c r="J64">
        <v>1.39828687</v>
      </c>
      <c r="K64">
        <v>1.4792251999999999</v>
      </c>
      <c r="L64">
        <v>1.5578807400000001</v>
      </c>
      <c r="M64">
        <v>1.5761519799999999</v>
      </c>
      <c r="N64">
        <v>1.8069385200000001</v>
      </c>
      <c r="O64">
        <v>2.0257022899999999</v>
      </c>
      <c r="P64">
        <v>2.22207877</v>
      </c>
    </row>
    <row r="65" spans="2:17" x14ac:dyDescent="0.2">
      <c r="B65">
        <v>4.9767699999999998E-2</v>
      </c>
      <c r="C65">
        <v>0.17485600000000001</v>
      </c>
      <c r="D65">
        <v>0.38077297100000002</v>
      </c>
      <c r="E65">
        <v>0.48998927599999997</v>
      </c>
      <c r="F65">
        <v>0.66753034899999997</v>
      </c>
      <c r="G65">
        <v>0.909046943</v>
      </c>
      <c r="H65">
        <v>1.114264972</v>
      </c>
      <c r="I65">
        <v>1.2768558800000001</v>
      </c>
      <c r="J65">
        <v>1.37360813</v>
      </c>
      <c r="K65">
        <v>1.5857564900000001</v>
      </c>
      <c r="L65">
        <v>1.6790191999999999</v>
      </c>
      <c r="M65">
        <v>1.92345261</v>
      </c>
      <c r="N65">
        <v>1.94790431</v>
      </c>
      <c r="O65">
        <v>2.0770388099999999</v>
      </c>
      <c r="P65">
        <v>2.2711612200000002</v>
      </c>
    </row>
    <row r="66" spans="2:17" x14ac:dyDescent="0.2">
      <c r="B66">
        <v>3.0688206999999999E-2</v>
      </c>
      <c r="C66">
        <v>0.204737208</v>
      </c>
      <c r="D66">
        <v>0.290306334</v>
      </c>
      <c r="E66">
        <v>0.50827671799999996</v>
      </c>
      <c r="F66">
        <v>0.66555235000000001</v>
      </c>
      <c r="G66">
        <v>0.80944137599999999</v>
      </c>
      <c r="H66">
        <v>0.97145934199999995</v>
      </c>
      <c r="I66">
        <v>1.2237681199999999</v>
      </c>
      <c r="J66">
        <v>1.3421732</v>
      </c>
      <c r="K66">
        <v>1.51301507</v>
      </c>
      <c r="L66">
        <v>1.58174035</v>
      </c>
      <c r="M66">
        <v>1.6233379100000001</v>
      </c>
      <c r="N66">
        <v>2.0795694600000001</v>
      </c>
      <c r="O66">
        <v>1.70723085</v>
      </c>
      <c r="P66">
        <v>2.2422366299999998</v>
      </c>
    </row>
    <row r="67" spans="2:17" x14ac:dyDescent="0.2">
      <c r="B67">
        <v>2.9020117000000002E-2</v>
      </c>
      <c r="C67">
        <v>0.14197272499999999</v>
      </c>
      <c r="D67">
        <v>0.27060829199999997</v>
      </c>
      <c r="E67">
        <v>0.4094757</v>
      </c>
      <c r="F67">
        <v>0.64321348700000003</v>
      </c>
      <c r="G67">
        <v>0.82413792299999999</v>
      </c>
      <c r="H67">
        <v>0.97391986900000005</v>
      </c>
      <c r="I67">
        <v>1.1697351229999999</v>
      </c>
      <c r="J67">
        <v>1.3028178500000001</v>
      </c>
      <c r="K67">
        <v>1.50945146</v>
      </c>
      <c r="L67">
        <v>1.5988688200000001</v>
      </c>
      <c r="M67">
        <v>1.63667487</v>
      </c>
      <c r="N67">
        <v>1.68001259</v>
      </c>
      <c r="O67">
        <v>2.0311515600000001</v>
      </c>
      <c r="P67">
        <v>2.0621331700000001</v>
      </c>
    </row>
    <row r="68" spans="2:17" x14ac:dyDescent="0.2">
      <c r="B68">
        <v>9.4955100000000001E-2</v>
      </c>
      <c r="C68">
        <v>0.1439405</v>
      </c>
      <c r="D68">
        <v>0.28956505500000002</v>
      </c>
      <c r="E68">
        <v>0.442138315</v>
      </c>
      <c r="F68">
        <v>0.56446202099999998</v>
      </c>
      <c r="G68">
        <v>0.78057166099999997</v>
      </c>
      <c r="H68">
        <v>1.1301076400000001</v>
      </c>
      <c r="I68">
        <v>1.2814719800000001</v>
      </c>
      <c r="J68">
        <v>1.43958081</v>
      </c>
      <c r="K68">
        <v>1.68472541</v>
      </c>
      <c r="L68">
        <v>1.8273518799999999</v>
      </c>
      <c r="M68">
        <v>1.7857340799999999</v>
      </c>
      <c r="N68">
        <v>1.93390415</v>
      </c>
      <c r="O68">
        <v>2.1590829899999999</v>
      </c>
      <c r="P68">
        <v>2.1821825499999998</v>
      </c>
    </row>
    <row r="69" spans="2:17" x14ac:dyDescent="0.2">
      <c r="B69">
        <v>1.4342608999999999E-2</v>
      </c>
      <c r="C69">
        <v>0.19287000000000001</v>
      </c>
      <c r="D69">
        <v>0.31882131699999999</v>
      </c>
      <c r="E69">
        <v>0.45413167599999998</v>
      </c>
      <c r="F69">
        <v>0.616878649</v>
      </c>
      <c r="G69">
        <v>0.75125587400000005</v>
      </c>
      <c r="H69">
        <v>0.89385630599999999</v>
      </c>
      <c r="I69">
        <v>1.1563452000000001</v>
      </c>
      <c r="J69">
        <v>1.30671643</v>
      </c>
      <c r="K69">
        <v>1.386354753</v>
      </c>
      <c r="L69">
        <v>1.6691979400000001</v>
      </c>
      <c r="M69">
        <v>1.77334777</v>
      </c>
      <c r="N69">
        <v>1.70424223</v>
      </c>
      <c r="O69">
        <v>1.62338903</v>
      </c>
      <c r="P69">
        <v>2.2152338399999998</v>
      </c>
    </row>
    <row r="70" spans="2:17" x14ac:dyDescent="0.2">
      <c r="B70">
        <v>2.5182262E-2</v>
      </c>
      <c r="C70">
        <v>0.18132380300000001</v>
      </c>
      <c r="D70">
        <v>0.40399529099999998</v>
      </c>
      <c r="E70">
        <v>0.46221148099999998</v>
      </c>
      <c r="F70">
        <v>0.57057961999999995</v>
      </c>
      <c r="G70">
        <v>0.690256019</v>
      </c>
      <c r="H70">
        <v>0.78607375499999999</v>
      </c>
      <c r="I70">
        <v>0.88670813100000001</v>
      </c>
      <c r="J70">
        <v>1.1407205549999999</v>
      </c>
      <c r="K70">
        <v>1.1952961479999999</v>
      </c>
      <c r="L70">
        <v>1.3154064700000001</v>
      </c>
      <c r="M70">
        <v>1.67091711</v>
      </c>
      <c r="N70">
        <v>1.3892029100000001</v>
      </c>
      <c r="O70">
        <v>1.5591618199999999</v>
      </c>
      <c r="P70">
        <v>2.60007725</v>
      </c>
    </row>
    <row r="71" spans="2:17" x14ac:dyDescent="0.2">
      <c r="B71">
        <v>2.5182262E-2</v>
      </c>
      <c r="C71">
        <v>0.18132380300000001</v>
      </c>
      <c r="D71">
        <v>0.40855888600000001</v>
      </c>
      <c r="E71">
        <v>0.531116861</v>
      </c>
      <c r="F71">
        <v>0.55702500899999996</v>
      </c>
      <c r="G71">
        <v>0.64597199100000002</v>
      </c>
      <c r="H71">
        <v>0.73182072899999995</v>
      </c>
      <c r="I71">
        <v>0.79973596300000005</v>
      </c>
      <c r="J71">
        <v>0.94050463900000003</v>
      </c>
      <c r="K71">
        <v>1.0434106350000001</v>
      </c>
      <c r="L71">
        <v>1.1779871079999999</v>
      </c>
      <c r="M71">
        <v>0.78776003999999999</v>
      </c>
      <c r="N71">
        <v>0.91117820999999999</v>
      </c>
      <c r="O71">
        <v>1.683923327</v>
      </c>
      <c r="P71">
        <v>1.42947008</v>
      </c>
    </row>
    <row r="72" spans="2:17" x14ac:dyDescent="0.2">
      <c r="B72">
        <v>2.5182262E-2</v>
      </c>
      <c r="C72">
        <v>0.19111972099999999</v>
      </c>
      <c r="D72">
        <v>0.40830735899999998</v>
      </c>
      <c r="E72">
        <v>0.49851599499999999</v>
      </c>
      <c r="F72">
        <v>0.65028662000000004</v>
      </c>
      <c r="G72">
        <v>0.69372113400000002</v>
      </c>
      <c r="H72">
        <v>0.751851661</v>
      </c>
      <c r="I72">
        <v>0.82740700899999997</v>
      </c>
      <c r="J72">
        <v>0.89392201699999996</v>
      </c>
      <c r="K72">
        <v>0.91115468600000005</v>
      </c>
      <c r="L72">
        <v>1.0275039130000001</v>
      </c>
      <c r="M72">
        <v>0.96131835099999996</v>
      </c>
      <c r="N72">
        <v>0.31221233700000001</v>
      </c>
      <c r="O72">
        <v>0.70114785300000004</v>
      </c>
      <c r="P72">
        <v>0.68767493999999996</v>
      </c>
    </row>
    <row r="73" spans="2:17" x14ac:dyDescent="0.2">
      <c r="B73">
        <v>2.5182262E-2</v>
      </c>
      <c r="C73">
        <v>0.18622176200000001</v>
      </c>
      <c r="D73">
        <v>0.37724519299999998</v>
      </c>
      <c r="E73">
        <v>0.46675246799999998</v>
      </c>
      <c r="F73">
        <v>0.57318186599999998</v>
      </c>
      <c r="G73">
        <v>0.73369985000000004</v>
      </c>
      <c r="H73">
        <v>0.80881347100000001</v>
      </c>
      <c r="I73">
        <v>0.85316995100000004</v>
      </c>
      <c r="J73">
        <v>0.90635076800000003</v>
      </c>
      <c r="K73">
        <v>1.0388272270000001</v>
      </c>
      <c r="L73">
        <v>0.93559379600000003</v>
      </c>
      <c r="M73">
        <v>1.1100717659999999</v>
      </c>
      <c r="N73">
        <v>0.56831772999999997</v>
      </c>
      <c r="O73">
        <v>1.454110485</v>
      </c>
      <c r="P73">
        <v>1.1296406000000001</v>
      </c>
    </row>
    <row r="74" spans="2:17" x14ac:dyDescent="0.2">
      <c r="B74">
        <v>2.5182262E-2</v>
      </c>
      <c r="C74">
        <v>0.18622176200000001</v>
      </c>
      <c r="D74">
        <v>0.42191158099999998</v>
      </c>
      <c r="E74">
        <v>0.56524664599999996</v>
      </c>
      <c r="F74">
        <v>0.64322527600000001</v>
      </c>
      <c r="G74">
        <v>0.75939756199999997</v>
      </c>
      <c r="H74">
        <v>0.87848334299999997</v>
      </c>
      <c r="I74">
        <v>0.96227578499999999</v>
      </c>
      <c r="J74">
        <v>1.0067980059999999</v>
      </c>
      <c r="K74">
        <v>1.0646750519999999</v>
      </c>
      <c r="L74">
        <v>1.0349850410000001</v>
      </c>
      <c r="M74">
        <v>1.181891891</v>
      </c>
      <c r="N74">
        <v>0.75417247200000004</v>
      </c>
      <c r="O74">
        <v>1.454110485</v>
      </c>
      <c r="P74">
        <v>1.592853037</v>
      </c>
    </row>
    <row r="75" spans="2:17" x14ac:dyDescent="0.2">
      <c r="B75">
        <v>2.5182262E-2</v>
      </c>
      <c r="C75">
        <v>0.18622176200000001</v>
      </c>
      <c r="D75">
        <v>0.38727853299999998</v>
      </c>
      <c r="E75">
        <v>0.52157879600000001</v>
      </c>
      <c r="F75">
        <v>0.63198342600000001</v>
      </c>
      <c r="G75">
        <v>0.71557153600000001</v>
      </c>
      <c r="H75">
        <v>0.79921120300000004</v>
      </c>
      <c r="I75">
        <v>0.95508144399999995</v>
      </c>
      <c r="J75">
        <v>1.005954392</v>
      </c>
      <c r="K75">
        <v>1.0402579350000001</v>
      </c>
      <c r="L75">
        <v>1.18923468</v>
      </c>
      <c r="M75">
        <v>1.0724506680000001</v>
      </c>
      <c r="N75">
        <v>1.2083771459999999</v>
      </c>
      <c r="O75">
        <v>0.96073876999999996</v>
      </c>
      <c r="P75">
        <v>1.592853037</v>
      </c>
    </row>
    <row r="76" spans="2:17" x14ac:dyDescent="0.2">
      <c r="B76">
        <v>2.5182262E-2</v>
      </c>
      <c r="C76">
        <v>0.18622176200000001</v>
      </c>
      <c r="D76">
        <v>0.393063</v>
      </c>
      <c r="E76">
        <v>0.479856</v>
      </c>
      <c r="F76">
        <v>0.57371499999999997</v>
      </c>
      <c r="G76">
        <v>0.68978200000000001</v>
      </c>
      <c r="H76">
        <v>0.75687300000000002</v>
      </c>
      <c r="I76">
        <v>0.84131599999999995</v>
      </c>
      <c r="J76">
        <v>1.0106580000000001</v>
      </c>
      <c r="K76">
        <v>1.1298109999999999</v>
      </c>
      <c r="L76">
        <v>1.1597489999999999</v>
      </c>
      <c r="M76">
        <v>1.2693300000000001</v>
      </c>
      <c r="N76">
        <v>1.2144999999999999</v>
      </c>
      <c r="O76">
        <v>1.4</v>
      </c>
      <c r="P76">
        <v>1.408169</v>
      </c>
    </row>
    <row r="77" spans="2:17" x14ac:dyDescent="0.2">
      <c r="B77">
        <v>2.5182262E-2</v>
      </c>
      <c r="C77">
        <v>0.18622176200000001</v>
      </c>
      <c r="D77">
        <v>0.39375700000000002</v>
      </c>
      <c r="E77">
        <v>0.548346</v>
      </c>
      <c r="F77">
        <v>0.62629199999999996</v>
      </c>
      <c r="G77">
        <v>0.73193699999999995</v>
      </c>
      <c r="H77">
        <v>0.84151600000000004</v>
      </c>
      <c r="I77">
        <v>0.91081199999999995</v>
      </c>
      <c r="J77">
        <v>0.99766600000000005</v>
      </c>
      <c r="K77">
        <v>1.1259079999999999</v>
      </c>
      <c r="L77">
        <v>1.1419649999999999</v>
      </c>
      <c r="M77">
        <v>1.1716150000000001</v>
      </c>
      <c r="N77">
        <v>1.2553080000000001</v>
      </c>
      <c r="O77">
        <v>1.3325880000000001</v>
      </c>
      <c r="P77">
        <v>1.4724969999999999</v>
      </c>
    </row>
    <row r="78" spans="2:17" x14ac:dyDescent="0.2">
      <c r="B78" t="s">
        <v>9</v>
      </c>
    </row>
    <row r="79" spans="2:17" x14ac:dyDescent="0.2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2:17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3:17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3:17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3:17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3:17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3:17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3:17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3:17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3:17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3:17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3:17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3:17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3:17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3:17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3:17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3:17" x14ac:dyDescent="0.2"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3:17" x14ac:dyDescent="0.2"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2:60" x14ac:dyDescent="0.2"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2:60" x14ac:dyDescent="0.2"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2:60" x14ac:dyDescent="0.2"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2:60" x14ac:dyDescent="0.2">
      <c r="C132">
        <v>8.4881665999999995E-2</v>
      </c>
      <c r="D132">
        <v>0.195868126</v>
      </c>
      <c r="E132">
        <v>0.31376278800000001</v>
      </c>
      <c r="F132">
        <v>0.459295544</v>
      </c>
      <c r="G132">
        <v>0.58862360199999997</v>
      </c>
      <c r="H132">
        <v>0.69781833100000001</v>
      </c>
      <c r="I132">
        <v>0.79679873899999998</v>
      </c>
      <c r="J132">
        <v>0.91486126300000004</v>
      </c>
      <c r="K132">
        <v>1.0569570109999999</v>
      </c>
      <c r="L132">
        <v>1.147231476</v>
      </c>
      <c r="M132">
        <v>1.290106451</v>
      </c>
      <c r="N132">
        <v>1.3879178889999999</v>
      </c>
      <c r="O132">
        <v>1.4316667599999999</v>
      </c>
      <c r="P132">
        <v>1.4070027190000001</v>
      </c>
      <c r="Q132">
        <v>1.522866931</v>
      </c>
    </row>
    <row r="133" spans="2:60" x14ac:dyDescent="0.2">
      <c r="C133">
        <v>8.4881665999999995E-2</v>
      </c>
      <c r="D133">
        <v>0.195868126</v>
      </c>
      <c r="E133">
        <v>0.31376278800000001</v>
      </c>
      <c r="F133">
        <v>0.459295544</v>
      </c>
      <c r="G133">
        <v>0.58862360199999997</v>
      </c>
      <c r="H133">
        <v>0.69781833100000001</v>
      </c>
      <c r="I133">
        <v>0.79679873899999998</v>
      </c>
      <c r="J133">
        <v>0.91486126300000004</v>
      </c>
      <c r="K133">
        <v>1.0569570109999999</v>
      </c>
      <c r="L133">
        <v>1.147231476</v>
      </c>
      <c r="M133">
        <v>1.290106451</v>
      </c>
      <c r="N133">
        <v>1.3879178889999999</v>
      </c>
      <c r="O133">
        <v>1.4316667599999999</v>
      </c>
      <c r="P133">
        <v>1.4070027190000001</v>
      </c>
      <c r="Q133">
        <v>1.522866931</v>
      </c>
    </row>
    <row r="134" spans="2:60" x14ac:dyDescent="0.2">
      <c r="C134">
        <v>8.4881665999999995E-2</v>
      </c>
      <c r="D134">
        <v>0.195868126</v>
      </c>
      <c r="E134">
        <v>0.31376278800000001</v>
      </c>
      <c r="F134">
        <v>0.459295544</v>
      </c>
      <c r="G134">
        <v>0.58862360199999997</v>
      </c>
      <c r="H134">
        <v>0.69781833100000001</v>
      </c>
      <c r="I134">
        <v>0.79679873899999998</v>
      </c>
      <c r="J134">
        <v>0.91486126300000004</v>
      </c>
      <c r="K134">
        <v>1.0569570109999999</v>
      </c>
      <c r="L134">
        <v>1.147231476</v>
      </c>
      <c r="M134">
        <v>1.290106451</v>
      </c>
      <c r="N134">
        <v>1.3879178889999999</v>
      </c>
      <c r="O134">
        <v>1.4316667599999999</v>
      </c>
      <c r="P134">
        <v>1.4070027190000001</v>
      </c>
      <c r="Q134">
        <v>1.522866931</v>
      </c>
    </row>
    <row r="135" spans="2:60" x14ac:dyDescent="0.2">
      <c r="C135">
        <v>8.4881665999999995E-2</v>
      </c>
      <c r="D135">
        <v>0.195868126</v>
      </c>
      <c r="E135">
        <v>0.31376278800000001</v>
      </c>
      <c r="F135">
        <v>0.459295544</v>
      </c>
      <c r="G135">
        <v>0.58862360199999997</v>
      </c>
      <c r="H135">
        <v>0.69781833100000001</v>
      </c>
      <c r="I135">
        <v>0.79679873899999998</v>
      </c>
      <c r="J135">
        <v>0.91486126300000004</v>
      </c>
      <c r="K135">
        <v>1.0569570109999999</v>
      </c>
      <c r="L135">
        <v>1.147231476</v>
      </c>
      <c r="M135">
        <v>1.290106451</v>
      </c>
      <c r="N135">
        <v>1.3879178889999999</v>
      </c>
      <c r="O135">
        <v>1.4316667599999999</v>
      </c>
      <c r="P135">
        <v>1.4070027190000001</v>
      </c>
      <c r="Q135">
        <v>1.522866931</v>
      </c>
    </row>
    <row r="136" spans="2:60" x14ac:dyDescent="0.2">
      <c r="C136">
        <v>8.4881665999999995E-2</v>
      </c>
      <c r="D136">
        <v>0.195868126</v>
      </c>
      <c r="E136">
        <v>0.31376278800000001</v>
      </c>
      <c r="F136">
        <v>0.459295544</v>
      </c>
      <c r="G136">
        <v>0.58862360199999997</v>
      </c>
      <c r="H136">
        <v>0.69781833100000001</v>
      </c>
      <c r="I136">
        <v>0.79679873899999998</v>
      </c>
      <c r="J136">
        <v>0.91486126300000004</v>
      </c>
      <c r="K136">
        <v>1.0569570109999999</v>
      </c>
      <c r="L136">
        <v>1.147231476</v>
      </c>
      <c r="M136">
        <v>1.290106451</v>
      </c>
      <c r="N136">
        <v>1.3879178889999999</v>
      </c>
      <c r="O136">
        <v>1.4316667599999999</v>
      </c>
      <c r="P136">
        <v>1.4070027190000001</v>
      </c>
      <c r="Q136">
        <v>1.522866931</v>
      </c>
    </row>
    <row r="137" spans="2:60" x14ac:dyDescent="0.2">
      <c r="C137">
        <v>8.4881665999999995E-2</v>
      </c>
      <c r="D137">
        <v>0.195868126</v>
      </c>
      <c r="E137">
        <v>0.31376278800000001</v>
      </c>
      <c r="F137">
        <v>0.459295544</v>
      </c>
      <c r="G137">
        <v>0.58862360199999997</v>
      </c>
      <c r="H137">
        <v>0.69781833100000001</v>
      </c>
      <c r="I137">
        <v>0.79679873899999998</v>
      </c>
      <c r="J137">
        <v>0.91486126300000004</v>
      </c>
      <c r="K137">
        <v>1.0569570109999999</v>
      </c>
      <c r="L137">
        <v>1.147231476</v>
      </c>
      <c r="M137">
        <v>1.290106451</v>
      </c>
      <c r="N137">
        <v>1.3879178889999999</v>
      </c>
      <c r="O137">
        <v>1.4316667599999999</v>
      </c>
      <c r="P137">
        <v>1.4070027190000001</v>
      </c>
      <c r="Q137">
        <v>1.522866931</v>
      </c>
    </row>
    <row r="138" spans="2:60" x14ac:dyDescent="0.2">
      <c r="B138" t="s">
        <v>10</v>
      </c>
      <c r="C138">
        <v>1965</v>
      </c>
      <c r="D138">
        <v>1966</v>
      </c>
      <c r="E138">
        <v>1967</v>
      </c>
      <c r="F138">
        <v>1968</v>
      </c>
      <c r="G138">
        <v>1969</v>
      </c>
      <c r="H138">
        <v>1970</v>
      </c>
      <c r="I138">
        <v>1971</v>
      </c>
      <c r="J138">
        <v>1972</v>
      </c>
      <c r="K138">
        <v>1973</v>
      </c>
      <c r="L138">
        <v>1974</v>
      </c>
      <c r="M138">
        <v>1975</v>
      </c>
      <c r="N138">
        <v>1976</v>
      </c>
      <c r="O138">
        <v>1977</v>
      </c>
      <c r="P138">
        <v>1978</v>
      </c>
      <c r="Q138">
        <v>1979</v>
      </c>
      <c r="R138">
        <v>1980</v>
      </c>
      <c r="S138">
        <v>1981</v>
      </c>
      <c r="T138">
        <v>1982</v>
      </c>
      <c r="U138">
        <v>1983</v>
      </c>
      <c r="V138">
        <v>1984</v>
      </c>
      <c r="W138">
        <v>1985</v>
      </c>
      <c r="X138">
        <v>1986</v>
      </c>
      <c r="Y138">
        <v>1987</v>
      </c>
      <c r="Z138">
        <v>1988</v>
      </c>
      <c r="AA138">
        <v>1989</v>
      </c>
      <c r="AB138">
        <v>1990</v>
      </c>
      <c r="AC138">
        <v>1991</v>
      </c>
      <c r="AD138">
        <v>1992</v>
      </c>
      <c r="AE138">
        <v>1993</v>
      </c>
      <c r="AF138">
        <v>1994</v>
      </c>
      <c r="AG138">
        <v>1995</v>
      </c>
      <c r="AH138">
        <v>1996</v>
      </c>
      <c r="AI138">
        <v>1997</v>
      </c>
      <c r="AJ138">
        <v>1998</v>
      </c>
      <c r="AK138">
        <v>1999</v>
      </c>
      <c r="AL138">
        <v>2000</v>
      </c>
      <c r="AM138">
        <v>2001</v>
      </c>
      <c r="AN138">
        <v>2002</v>
      </c>
      <c r="AO138">
        <v>2003</v>
      </c>
      <c r="AP138">
        <v>2004</v>
      </c>
      <c r="AQ138">
        <v>2005</v>
      </c>
      <c r="AR138">
        <v>2006</v>
      </c>
      <c r="AS138">
        <v>2007</v>
      </c>
      <c r="AT138">
        <v>2008</v>
      </c>
      <c r="AU138">
        <v>2009</v>
      </c>
      <c r="AV138">
        <v>2010</v>
      </c>
      <c r="AW138">
        <v>2011</v>
      </c>
      <c r="AX138">
        <v>2012</v>
      </c>
      <c r="AY138">
        <v>2013</v>
      </c>
      <c r="AZ138">
        <v>2014</v>
      </c>
      <c r="BA138">
        <v>2015</v>
      </c>
      <c r="BB138">
        <v>2016</v>
      </c>
      <c r="BC138">
        <v>2017</v>
      </c>
      <c r="BD138">
        <v>2018</v>
      </c>
      <c r="BE138">
        <v>2019</v>
      </c>
      <c r="BF138">
        <v>2020</v>
      </c>
      <c r="BG138">
        <v>2021</v>
      </c>
      <c r="BH138">
        <v>2022</v>
      </c>
    </row>
    <row r="139" spans="2:60" x14ac:dyDescent="0.2">
      <c r="B139">
        <v>174.792</v>
      </c>
      <c r="C139">
        <v>230.55099999999999</v>
      </c>
      <c r="D139">
        <v>261.678</v>
      </c>
      <c r="E139">
        <v>550.36199999999997</v>
      </c>
      <c r="F139">
        <v>702.18100000000004</v>
      </c>
      <c r="G139">
        <v>862.78899999999999</v>
      </c>
      <c r="H139">
        <v>1256.5650000000001</v>
      </c>
      <c r="I139">
        <v>1743.7629999999999</v>
      </c>
      <c r="J139">
        <v>1874.5340000000001</v>
      </c>
      <c r="K139">
        <v>1758.9190000000001</v>
      </c>
      <c r="L139">
        <v>1588.39</v>
      </c>
      <c r="M139">
        <v>1356.7360000000001</v>
      </c>
      <c r="N139">
        <v>1177.8219999999999</v>
      </c>
      <c r="O139">
        <v>978.37</v>
      </c>
      <c r="P139">
        <v>979.43100000000004</v>
      </c>
      <c r="Q139">
        <v>935.71400000000006</v>
      </c>
      <c r="R139">
        <v>958.28</v>
      </c>
      <c r="S139">
        <v>973.50199999999995</v>
      </c>
      <c r="T139">
        <v>955.96400000000006</v>
      </c>
      <c r="U139">
        <v>981.45</v>
      </c>
      <c r="V139">
        <v>1092.0550000000001</v>
      </c>
      <c r="W139">
        <v>1139.6759999999999</v>
      </c>
      <c r="X139">
        <v>1141.9929999999999</v>
      </c>
      <c r="Y139">
        <v>859.41600000000005</v>
      </c>
      <c r="Z139">
        <v>1228.721</v>
      </c>
      <c r="AA139">
        <v>1229.5999999999999</v>
      </c>
      <c r="AB139">
        <v>1455.193</v>
      </c>
      <c r="AC139">
        <v>1195.6639299999999</v>
      </c>
      <c r="AD139">
        <v>1390.30916</v>
      </c>
      <c r="AE139">
        <v>1326.60896</v>
      </c>
      <c r="AF139">
        <v>1329.3730599999999</v>
      </c>
      <c r="AG139">
        <v>1264.2468899999999</v>
      </c>
      <c r="AH139">
        <v>1192.7810899999999</v>
      </c>
      <c r="AI139">
        <v>1124.4330500000001</v>
      </c>
      <c r="AJ139">
        <v>1102.15914</v>
      </c>
      <c r="AK139">
        <v>989.68030999999996</v>
      </c>
      <c r="AL139">
        <v>1132.70985</v>
      </c>
      <c r="AM139">
        <v>1387.1970200000001</v>
      </c>
      <c r="AN139">
        <v>1480.77611</v>
      </c>
      <c r="AO139">
        <v>1490.779227</v>
      </c>
      <c r="AP139">
        <v>1480.5516689999999</v>
      </c>
      <c r="AQ139">
        <v>1483.0218090000001</v>
      </c>
      <c r="AR139">
        <v>1488.0310449999999</v>
      </c>
      <c r="AS139">
        <v>1354.5017889999999</v>
      </c>
      <c r="AT139">
        <v>990.57806800000003</v>
      </c>
      <c r="AU139">
        <v>810.78434600000003</v>
      </c>
      <c r="AV139">
        <v>810.1859078</v>
      </c>
      <c r="AW139">
        <v>1199.0406250000001</v>
      </c>
      <c r="AX139">
        <v>1205.221865</v>
      </c>
      <c r="AY139">
        <v>1270.7704679999999</v>
      </c>
      <c r="AZ139">
        <v>1297.422339</v>
      </c>
      <c r="BA139">
        <v>1321.583785</v>
      </c>
      <c r="BB139">
        <v>1352.6807960000001</v>
      </c>
      <c r="BC139">
        <v>1359.182092</v>
      </c>
      <c r="BD139">
        <v>1379.2872689999999</v>
      </c>
      <c r="BE139">
        <v>1409.3371380000001</v>
      </c>
      <c r="BF139">
        <v>1367.2290399999999</v>
      </c>
      <c r="BG139">
        <v>1376.257582</v>
      </c>
      <c r="BH139">
        <v>1110</v>
      </c>
    </row>
    <row r="140" spans="2:60" x14ac:dyDescent="0.2">
      <c r="B140" t="s">
        <v>11</v>
      </c>
      <c r="C140">
        <v>1000</v>
      </c>
      <c r="D140">
        <v>1195.6639299999999</v>
      </c>
      <c r="E140">
        <v>1390.30916</v>
      </c>
      <c r="F140">
        <v>1326.60896</v>
      </c>
      <c r="G140">
        <v>1329.3730599999999</v>
      </c>
      <c r="H140">
        <v>1264.2468899999999</v>
      </c>
      <c r="I140">
        <v>1192.7810899999999</v>
      </c>
      <c r="J140">
        <v>1124.4330500000001</v>
      </c>
      <c r="K140">
        <v>1102.15914</v>
      </c>
      <c r="L140">
        <v>989.68030999999996</v>
      </c>
      <c r="M140">
        <v>1132.70985</v>
      </c>
      <c r="N140">
        <v>1387.1970200000001</v>
      </c>
      <c r="O140">
        <v>1480.77611</v>
      </c>
      <c r="P140">
        <v>1490.779227</v>
      </c>
      <c r="Q140">
        <v>1480.5516689999999</v>
      </c>
      <c r="R140">
        <v>1483.0218090000001</v>
      </c>
      <c r="S140">
        <v>1488.0310449999999</v>
      </c>
      <c r="T140">
        <v>1354.5017889999999</v>
      </c>
      <c r="U140">
        <v>990.57806800000003</v>
      </c>
      <c r="V140">
        <v>810.78434600000003</v>
      </c>
      <c r="W140">
        <v>810.1859078</v>
      </c>
      <c r="X140">
        <v>1199.0406250000001</v>
      </c>
      <c r="Y140">
        <v>1205.221865</v>
      </c>
      <c r="Z140">
        <v>1270.7704679999999</v>
      </c>
      <c r="AA140">
        <v>1297.422339</v>
      </c>
      <c r="AB140">
        <v>1321.583785</v>
      </c>
      <c r="AC140">
        <v>1352.6807960000001</v>
      </c>
      <c r="AD140">
        <v>1359.182092</v>
      </c>
      <c r="AE140">
        <v>1379.2872689999999</v>
      </c>
      <c r="AF140">
        <v>1409.3371380000001</v>
      </c>
      <c r="AG140">
        <v>1367.2290399999999</v>
      </c>
      <c r="AH140">
        <v>1375</v>
      </c>
    </row>
    <row r="141" spans="2:60" x14ac:dyDescent="0.2">
      <c r="B141">
        <v>0.56384999999999996</v>
      </c>
      <c r="C141">
        <v>0.38424999999999998</v>
      </c>
      <c r="D141">
        <v>0.35361999999999999</v>
      </c>
      <c r="E141">
        <v>0.67945999999999995</v>
      </c>
      <c r="F141">
        <v>0.62695000000000001</v>
      </c>
      <c r="G141">
        <v>0.60335000000000005</v>
      </c>
      <c r="H141">
        <v>1.0384800000000001</v>
      </c>
      <c r="I141">
        <v>1.5569299999999999</v>
      </c>
      <c r="J141">
        <v>1.5365</v>
      </c>
      <c r="K141">
        <v>1.7244299999999999</v>
      </c>
      <c r="L141">
        <v>1.5726599999999999</v>
      </c>
      <c r="M141">
        <v>1.49092</v>
      </c>
      <c r="N141">
        <v>1.28024</v>
      </c>
      <c r="O141">
        <v>1.526946667</v>
      </c>
      <c r="P141">
        <v>1.5219494440000001</v>
      </c>
      <c r="Q141">
        <v>1.5195243519999999</v>
      </c>
      <c r="R141">
        <v>1.48537341</v>
      </c>
      <c r="S141">
        <v>1.48537341</v>
      </c>
      <c r="T141">
        <v>1.48537341</v>
      </c>
      <c r="U141">
        <v>1.48537341</v>
      </c>
      <c r="V141">
        <v>1.48537341</v>
      </c>
      <c r="W141">
        <v>1.48537341</v>
      </c>
      <c r="X141">
        <v>1.48537341</v>
      </c>
      <c r="Y141">
        <v>1.48537341</v>
      </c>
      <c r="Z141">
        <v>1.48537341</v>
      </c>
      <c r="AA141">
        <v>1.48537341</v>
      </c>
      <c r="AB141">
        <v>1.48537341</v>
      </c>
      <c r="AC141">
        <v>1.48537341</v>
      </c>
      <c r="AD141">
        <v>1.48537341</v>
      </c>
      <c r="AE141">
        <v>1.48537341</v>
      </c>
      <c r="AF141">
        <v>1.48537341</v>
      </c>
      <c r="AG141">
        <v>1.48537341</v>
      </c>
      <c r="AH141">
        <v>1.48537341</v>
      </c>
      <c r="AI141">
        <v>1.48537341</v>
      </c>
      <c r="AJ141">
        <v>1.48537341</v>
      </c>
      <c r="AK141">
        <v>1.48537341</v>
      </c>
      <c r="AL141">
        <v>1.48537341</v>
      </c>
      <c r="AM141">
        <v>1.48537341</v>
      </c>
      <c r="AN141">
        <v>1.48537341</v>
      </c>
      <c r="AO141">
        <v>1.5</v>
      </c>
      <c r="AP141">
        <v>1.5</v>
      </c>
      <c r="AQ141">
        <v>1.5</v>
      </c>
      <c r="AR141">
        <v>1.5</v>
      </c>
      <c r="AS141">
        <v>1.5</v>
      </c>
      <c r="AT141">
        <v>1.5</v>
      </c>
      <c r="AU141">
        <v>1.5</v>
      </c>
      <c r="AV141">
        <v>1.5</v>
      </c>
      <c r="AW141">
        <v>1.5</v>
      </c>
      <c r="AX141">
        <v>1.5</v>
      </c>
      <c r="AY141">
        <v>1.5</v>
      </c>
      <c r="AZ141">
        <v>1.5</v>
      </c>
      <c r="BA141">
        <v>1.5</v>
      </c>
      <c r="BB141">
        <v>1.5</v>
      </c>
      <c r="BC141">
        <v>1.5</v>
      </c>
      <c r="BD141">
        <v>1.5</v>
      </c>
      <c r="BE141">
        <v>1.5</v>
      </c>
      <c r="BF141">
        <v>1.5</v>
      </c>
      <c r="BG141">
        <v>1.5</v>
      </c>
      <c r="BH141">
        <v>1.5</v>
      </c>
    </row>
    <row r="142" spans="2:60" x14ac:dyDescent="0.2">
      <c r="B142" t="s">
        <v>12</v>
      </c>
    </row>
    <row r="143" spans="2:60" x14ac:dyDescent="0.2">
      <c r="B143">
        <v>12</v>
      </c>
    </row>
    <row r="144" spans="2:60" x14ac:dyDescent="0.2">
      <c r="B144" t="s">
        <v>13</v>
      </c>
    </row>
    <row r="145" spans="2:21" x14ac:dyDescent="0.2">
      <c r="B145">
        <v>1965</v>
      </c>
      <c r="C145">
        <v>1966</v>
      </c>
      <c r="D145">
        <v>1967</v>
      </c>
      <c r="E145">
        <v>1968</v>
      </c>
      <c r="F145">
        <v>1969</v>
      </c>
      <c r="G145">
        <v>1970</v>
      </c>
      <c r="H145">
        <v>1971</v>
      </c>
      <c r="I145">
        <v>1972</v>
      </c>
      <c r="J145">
        <v>1973</v>
      </c>
      <c r="K145">
        <v>1974</v>
      </c>
      <c r="L145">
        <v>1975</v>
      </c>
      <c r="M145">
        <v>1976</v>
      </c>
    </row>
    <row r="146" spans="2:21" x14ac:dyDescent="0.2">
      <c r="B146" t="s">
        <v>14</v>
      </c>
    </row>
    <row r="147" spans="2:21" x14ac:dyDescent="0.2">
      <c r="B147">
        <v>2816.4374280000002</v>
      </c>
      <c r="C147">
        <v>3473.5804750000002</v>
      </c>
      <c r="D147">
        <v>3802.169891</v>
      </c>
      <c r="E147">
        <v>5257.3046009999998</v>
      </c>
      <c r="F147">
        <v>6712.4684180000004</v>
      </c>
      <c r="G147">
        <v>5679.8098280000004</v>
      </c>
      <c r="H147">
        <v>5257.3312830000004</v>
      </c>
      <c r="I147">
        <v>5726.7434839999996</v>
      </c>
      <c r="J147">
        <v>4787.923949</v>
      </c>
      <c r="K147">
        <v>4740.9925880000001</v>
      </c>
      <c r="L147">
        <v>4271.5744599999998</v>
      </c>
      <c r="M147">
        <v>4318.5230579999998</v>
      </c>
    </row>
    <row r="148" spans="2:21" x14ac:dyDescent="0.2">
      <c r="B148" t="s">
        <v>15</v>
      </c>
    </row>
    <row r="149" spans="2:21" x14ac:dyDescent="0.2">
      <c r="B149">
        <v>563.28748559999997</v>
      </c>
      <c r="C149">
        <v>694.716095</v>
      </c>
      <c r="D149">
        <v>760.43397809999999</v>
      </c>
      <c r="E149">
        <v>1051.46092</v>
      </c>
      <c r="F149">
        <v>1342.493684</v>
      </c>
      <c r="G149">
        <v>1135.9619660000001</v>
      </c>
      <c r="H149">
        <v>1051.466257</v>
      </c>
      <c r="I149">
        <v>1145.3486969999999</v>
      </c>
      <c r="J149">
        <v>957.58478979999995</v>
      </c>
      <c r="K149">
        <v>948.19851759999995</v>
      </c>
      <c r="L149">
        <v>854.31489190000002</v>
      </c>
      <c r="M149">
        <v>863.70461160000002</v>
      </c>
    </row>
    <row r="150" spans="2:21" x14ac:dyDescent="0.2">
      <c r="B150" t="s">
        <v>16</v>
      </c>
    </row>
    <row r="151" spans="2:21" x14ac:dyDescent="0.2">
      <c r="B151">
        <v>16</v>
      </c>
    </row>
    <row r="152" spans="2:21" x14ac:dyDescent="0.2">
      <c r="B152" t="s">
        <v>17</v>
      </c>
    </row>
    <row r="153" spans="2:21" x14ac:dyDescent="0.2">
      <c r="C153">
        <v>2006</v>
      </c>
      <c r="D153">
        <v>2007</v>
      </c>
      <c r="E153">
        <v>2008</v>
      </c>
      <c r="F153">
        <v>2009</v>
      </c>
      <c r="G153">
        <v>2010</v>
      </c>
      <c r="H153">
        <v>2011</v>
      </c>
      <c r="I153">
        <v>2012</v>
      </c>
      <c r="J153">
        <v>2013</v>
      </c>
      <c r="K153">
        <v>2014</v>
      </c>
      <c r="L153">
        <v>2015</v>
      </c>
      <c r="M153">
        <v>2016</v>
      </c>
      <c r="N153">
        <v>2017</v>
      </c>
      <c r="O153">
        <v>2018</v>
      </c>
      <c r="P153">
        <v>2019</v>
      </c>
      <c r="Q153">
        <v>2021</v>
      </c>
      <c r="R153">
        <v>2022</v>
      </c>
    </row>
    <row r="154" spans="2:21" x14ac:dyDescent="0.2">
      <c r="B154" t="s">
        <v>18</v>
      </c>
    </row>
    <row r="155" spans="2:21" x14ac:dyDescent="0.2">
      <c r="C155">
        <v>0.55500000000000005</v>
      </c>
      <c r="D155">
        <v>0.63800000000000001</v>
      </c>
      <c r="E155">
        <v>0.316</v>
      </c>
      <c r="F155">
        <v>0.28499999999999998</v>
      </c>
      <c r="G155">
        <v>0.67900000000000005</v>
      </c>
      <c r="H155">
        <v>0.54300000000000004</v>
      </c>
      <c r="I155">
        <v>0.66100000000000003</v>
      </c>
      <c r="J155">
        <v>0.69399999999999995</v>
      </c>
      <c r="K155">
        <v>0.89700000000000002</v>
      </c>
      <c r="L155">
        <v>0.95299999999999996</v>
      </c>
      <c r="M155">
        <v>0.77600000000000002</v>
      </c>
      <c r="N155">
        <v>0.73</v>
      </c>
      <c r="O155">
        <v>0.67200000000000004</v>
      </c>
      <c r="P155">
        <v>0.68</v>
      </c>
      <c r="Q155">
        <v>0.93589999999999995</v>
      </c>
      <c r="R155">
        <v>1.089</v>
      </c>
    </row>
    <row r="156" spans="2:21" x14ac:dyDescent="0.2">
      <c r="B156" t="s">
        <v>19</v>
      </c>
      <c r="C156" s="1">
        <v>0.28000000000000003</v>
      </c>
      <c r="D156" s="1">
        <v>0.47</v>
      </c>
      <c r="E156" s="1">
        <v>0.35</v>
      </c>
      <c r="F156" s="1">
        <v>0.65</v>
      </c>
      <c r="G156" s="1">
        <v>0.46</v>
      </c>
      <c r="H156" s="1">
        <v>0.31</v>
      </c>
      <c r="I156" s="1">
        <v>0.34</v>
      </c>
      <c r="J156" s="1">
        <v>0.21</v>
      </c>
      <c r="K156" s="1">
        <v>0.23</v>
      </c>
      <c r="L156" s="1">
        <v>0.25</v>
      </c>
      <c r="M156" s="1">
        <v>0.2</v>
      </c>
      <c r="N156" s="1">
        <v>0.18</v>
      </c>
      <c r="O156" s="1">
        <v>0.18</v>
      </c>
      <c r="P156" s="1">
        <v>0.17</v>
      </c>
      <c r="Q156" s="1">
        <v>0.23</v>
      </c>
      <c r="R156">
        <v>0.24437500000000001</v>
      </c>
      <c r="S156">
        <v>4.3200000000000002E-2</v>
      </c>
      <c r="T156">
        <v>4.5900000000000003E-2</v>
      </c>
      <c r="U156">
        <v>1.0625</v>
      </c>
    </row>
    <row r="157" spans="2:21" x14ac:dyDescent="0.2">
      <c r="C157">
        <v>0.152651606</v>
      </c>
      <c r="D157">
        <v>0.29762883499999998</v>
      </c>
      <c r="E157">
        <v>0.109581256</v>
      </c>
      <c r="F157">
        <v>0.184905022</v>
      </c>
      <c r="G157">
        <v>0.31419211400000002</v>
      </c>
      <c r="H157">
        <v>0.16750743000000001</v>
      </c>
      <c r="I157">
        <v>0.222802313</v>
      </c>
      <c r="J157">
        <v>0.145969559</v>
      </c>
      <c r="K157">
        <v>0.20704961599999999</v>
      </c>
      <c r="L157">
        <v>0.23436673099999999</v>
      </c>
      <c r="M157">
        <v>0.15275407499999999</v>
      </c>
      <c r="N157">
        <v>0.13464405600000001</v>
      </c>
      <c r="O157">
        <v>0.12177181199999999</v>
      </c>
      <c r="P157">
        <v>0.11698705700000001</v>
      </c>
      <c r="Q157">
        <v>0.21804765100000001</v>
      </c>
      <c r="R157">
        <v>0.26612437500000002</v>
      </c>
    </row>
    <row r="158" spans="2:21" x14ac:dyDescent="0.2">
      <c r="B158" t="s">
        <v>20</v>
      </c>
    </row>
    <row r="159" spans="2:21" x14ac:dyDescent="0.2">
      <c r="B159">
        <v>1.9380752000000001E-2</v>
      </c>
      <c r="C159">
        <v>0.10145982200000001</v>
      </c>
      <c r="D159">
        <v>0.24414475499999999</v>
      </c>
      <c r="E159">
        <v>0.37814567100000002</v>
      </c>
      <c r="F159">
        <v>0.52699222899999998</v>
      </c>
      <c r="G159">
        <v>0.65206661499999996</v>
      </c>
      <c r="H159">
        <v>0.76360385099999994</v>
      </c>
      <c r="I159">
        <v>0.84666801899999999</v>
      </c>
      <c r="J159">
        <v>0.93351983299999997</v>
      </c>
      <c r="K159">
        <v>0.97143749400000001</v>
      </c>
      <c r="L159">
        <v>1.0011509190000001</v>
      </c>
      <c r="M159">
        <v>1.1495346909999999</v>
      </c>
      <c r="N159">
        <v>1.2116872009999999</v>
      </c>
      <c r="O159">
        <v>1.281049807</v>
      </c>
      <c r="P159">
        <v>1.179917849</v>
      </c>
    </row>
    <row r="160" spans="2:21" x14ac:dyDescent="0.2">
      <c r="B160">
        <v>1.8495648999999999E-2</v>
      </c>
      <c r="C160">
        <v>8.7193363999999995E-2</v>
      </c>
      <c r="D160">
        <v>0.279247415</v>
      </c>
      <c r="E160">
        <v>0.43718783300000003</v>
      </c>
      <c r="F160">
        <v>0.58248880300000005</v>
      </c>
      <c r="G160">
        <v>0.68663239899999995</v>
      </c>
      <c r="H160">
        <v>0.78823631599999999</v>
      </c>
      <c r="I160">
        <v>0.87099972599999997</v>
      </c>
      <c r="J160">
        <v>0.970100191</v>
      </c>
      <c r="K160">
        <v>1.1027085160000001</v>
      </c>
      <c r="L160">
        <v>1.1056714510000001</v>
      </c>
      <c r="M160">
        <v>1.2369484479999999</v>
      </c>
      <c r="N160">
        <v>1.2354868450000001</v>
      </c>
      <c r="O160">
        <v>1.749460306</v>
      </c>
      <c r="P160">
        <v>1.230626606</v>
      </c>
    </row>
    <row r="161" spans="2:16" x14ac:dyDescent="0.2">
      <c r="B161">
        <v>2.2553568E-2</v>
      </c>
      <c r="C161">
        <v>8.3533376000000006E-2</v>
      </c>
      <c r="D161">
        <v>0.21397105999999999</v>
      </c>
      <c r="E161">
        <v>0.40660791499999999</v>
      </c>
      <c r="F161">
        <v>0.57580060799999999</v>
      </c>
      <c r="G161">
        <v>0.68906324200000002</v>
      </c>
      <c r="H161">
        <v>0.80522349299999996</v>
      </c>
      <c r="I161">
        <v>0.98197084899999998</v>
      </c>
      <c r="J161">
        <v>0.96832022399999995</v>
      </c>
      <c r="K161">
        <v>1.262557586</v>
      </c>
      <c r="L161">
        <v>1.2472124309999999</v>
      </c>
      <c r="M161">
        <v>1.2466489679999999</v>
      </c>
      <c r="N161">
        <v>1.389705798</v>
      </c>
      <c r="O161">
        <v>1.6380326970000001</v>
      </c>
      <c r="P161">
        <v>1.2469683009999999</v>
      </c>
    </row>
    <row r="162" spans="2:16" x14ac:dyDescent="0.2">
      <c r="B162">
        <v>2.0319990999999999E-2</v>
      </c>
      <c r="C162">
        <v>0.10850145999999999</v>
      </c>
      <c r="D162">
        <v>0.24195861900000001</v>
      </c>
      <c r="E162">
        <v>0.41645069600000001</v>
      </c>
      <c r="F162">
        <v>0.64661924500000001</v>
      </c>
      <c r="G162">
        <v>0.78533266300000004</v>
      </c>
      <c r="H162">
        <v>0.95014345300000003</v>
      </c>
      <c r="I162">
        <v>1.0306215750000001</v>
      </c>
      <c r="J162">
        <v>1.0640246280000001</v>
      </c>
      <c r="K162">
        <v>1.3283554529999999</v>
      </c>
      <c r="L162">
        <v>1.326541881</v>
      </c>
      <c r="M162">
        <v>1.5470371329999999</v>
      </c>
      <c r="N162">
        <v>1.5565858539999999</v>
      </c>
      <c r="O162">
        <v>1.5368162080000001</v>
      </c>
      <c r="P162">
        <v>1.7437159609999999</v>
      </c>
    </row>
    <row r="163" spans="2:16" x14ac:dyDescent="0.2">
      <c r="B163">
        <v>3.1689083999999999E-2</v>
      </c>
      <c r="C163">
        <v>0.11734314799999999</v>
      </c>
      <c r="D163">
        <v>0.221257593</v>
      </c>
      <c r="E163">
        <v>0.44114833799999997</v>
      </c>
      <c r="F163">
        <v>0.56523318099999997</v>
      </c>
      <c r="G163">
        <v>0.72191307000000005</v>
      </c>
      <c r="H163">
        <v>0.93679943799999998</v>
      </c>
      <c r="I163">
        <v>1.3365648569999999</v>
      </c>
      <c r="J163">
        <v>1.574484153</v>
      </c>
      <c r="K163">
        <v>1.6224372220000001</v>
      </c>
      <c r="L163">
        <v>1.692529159</v>
      </c>
      <c r="M163">
        <v>1.895356839</v>
      </c>
      <c r="N163">
        <v>1.9269976470000001</v>
      </c>
      <c r="O163">
        <v>1.9414515240000001</v>
      </c>
      <c r="P163">
        <v>1.96177442</v>
      </c>
    </row>
    <row r="164" spans="2:16" x14ac:dyDescent="0.2">
      <c r="B164">
        <v>2.9375575000000001E-2</v>
      </c>
      <c r="C164">
        <v>0.106631395</v>
      </c>
      <c r="D164">
        <v>0.20897274199999999</v>
      </c>
      <c r="E164">
        <v>0.40841345800000001</v>
      </c>
      <c r="F164">
        <v>0.54885837500000001</v>
      </c>
      <c r="G164">
        <v>0.70586089699999999</v>
      </c>
      <c r="H164">
        <v>0.88746961899999999</v>
      </c>
      <c r="I164">
        <v>1.1324740360000001</v>
      </c>
      <c r="J164">
        <v>1.4220402940000001</v>
      </c>
      <c r="K164">
        <v>1.444774336</v>
      </c>
      <c r="L164">
        <v>1.510418611</v>
      </c>
      <c r="M164">
        <v>1.6415487989999999</v>
      </c>
      <c r="N164">
        <v>1.6941674689999999</v>
      </c>
      <c r="O164">
        <v>1.853097483</v>
      </c>
      <c r="P164">
        <v>1.8597176419999999</v>
      </c>
    </row>
    <row r="165" spans="2:16" x14ac:dyDescent="0.2">
      <c r="B165">
        <v>2.7062065E-2</v>
      </c>
      <c r="C165">
        <v>9.5919641999999999E-2</v>
      </c>
      <c r="D165">
        <v>0.196687891</v>
      </c>
      <c r="E165">
        <v>0.37567857900000001</v>
      </c>
      <c r="F165">
        <v>0.53248356900000005</v>
      </c>
      <c r="G165">
        <v>0.68980872500000001</v>
      </c>
      <c r="H165">
        <v>0.83813980099999996</v>
      </c>
      <c r="I165">
        <v>0.92838321599999996</v>
      </c>
      <c r="J165">
        <v>1.269596435</v>
      </c>
      <c r="K165">
        <v>1.2671114489999999</v>
      </c>
      <c r="L165">
        <v>1.3283080629999999</v>
      </c>
      <c r="M165">
        <v>1.3877407589999999</v>
      </c>
      <c r="N165">
        <v>1.461337291</v>
      </c>
      <c r="O165">
        <v>1.764743441</v>
      </c>
      <c r="P165">
        <v>1.757660864</v>
      </c>
    </row>
    <row r="166" spans="2:16" x14ac:dyDescent="0.2">
      <c r="B166">
        <v>2.9375575000000001E-2</v>
      </c>
      <c r="C166">
        <v>0.106631395</v>
      </c>
      <c r="D166">
        <v>0.20897274199999999</v>
      </c>
      <c r="E166">
        <v>0.40841345800000001</v>
      </c>
      <c r="F166">
        <v>0.54885837500000001</v>
      </c>
      <c r="G166">
        <v>0.70586089699999999</v>
      </c>
      <c r="H166">
        <v>0.88746961899999999</v>
      </c>
      <c r="I166">
        <v>1.1324740360000001</v>
      </c>
      <c r="J166">
        <v>1.4220402940000001</v>
      </c>
      <c r="K166">
        <v>1.444774336</v>
      </c>
      <c r="L166">
        <v>1.510418611</v>
      </c>
      <c r="M166">
        <v>1.6415487989999999</v>
      </c>
      <c r="N166">
        <v>1.6941674689999999</v>
      </c>
      <c r="O166">
        <v>1.853097483</v>
      </c>
      <c r="P166">
        <v>1.8597176419999999</v>
      </c>
    </row>
    <row r="167" spans="2:16" x14ac:dyDescent="0.2">
      <c r="B167">
        <v>2.5225422000000001E-2</v>
      </c>
      <c r="C167">
        <v>0.13456103799999999</v>
      </c>
      <c r="D167">
        <v>0.22362502000000001</v>
      </c>
      <c r="E167">
        <v>0.39429725100000002</v>
      </c>
      <c r="F167">
        <v>0.54727595100000004</v>
      </c>
      <c r="G167">
        <v>0.69453373399999996</v>
      </c>
      <c r="H167">
        <v>0.76282845600000004</v>
      </c>
      <c r="I167">
        <v>0.99709786499999997</v>
      </c>
      <c r="J167">
        <v>1.142014088</v>
      </c>
      <c r="K167">
        <v>1.2663642900000001</v>
      </c>
      <c r="L167">
        <v>1.4441065390000001</v>
      </c>
      <c r="M167">
        <v>1.7110011249999999</v>
      </c>
      <c r="N167">
        <v>1.9030163040000001</v>
      </c>
      <c r="O167">
        <v>1.7945568460000001</v>
      </c>
      <c r="P167">
        <v>1.7766869240000001</v>
      </c>
    </row>
    <row r="168" spans="2:16" x14ac:dyDescent="0.2">
      <c r="B168">
        <v>2.2663922E-2</v>
      </c>
      <c r="C168">
        <v>7.6370721000000003E-2</v>
      </c>
      <c r="D168">
        <v>0.20628748999999999</v>
      </c>
      <c r="E168">
        <v>0.38888217200000003</v>
      </c>
      <c r="F168">
        <v>0.57437083799999999</v>
      </c>
      <c r="G168">
        <v>0.62703836000000002</v>
      </c>
      <c r="H168">
        <v>0.80576405200000001</v>
      </c>
      <c r="I168">
        <v>0.94094098999999998</v>
      </c>
      <c r="J168">
        <v>1.0459384430000001</v>
      </c>
      <c r="K168">
        <v>1.065510102</v>
      </c>
      <c r="L168">
        <v>1.30555602</v>
      </c>
      <c r="M168">
        <v>1.6099144869999999</v>
      </c>
      <c r="N168">
        <v>1.4115746499999999</v>
      </c>
      <c r="O168">
        <v>1.6114570420000001</v>
      </c>
      <c r="P168">
        <v>2.2200154310000002</v>
      </c>
    </row>
    <row r="169" spans="2:16" x14ac:dyDescent="0.2">
      <c r="B169">
        <v>3.3300215000000001E-2</v>
      </c>
      <c r="C169">
        <v>0.109915022</v>
      </c>
      <c r="D169">
        <v>0.26589982299999998</v>
      </c>
      <c r="E169">
        <v>0.48098001200000001</v>
      </c>
      <c r="F169">
        <v>0.53885808499999999</v>
      </c>
      <c r="G169">
        <v>0.63233835000000005</v>
      </c>
      <c r="H169">
        <v>0.69664412799999997</v>
      </c>
      <c r="I169">
        <v>0.78559349499999998</v>
      </c>
      <c r="J169">
        <v>0.84670904400000002</v>
      </c>
      <c r="K169">
        <v>0.96047921300000005</v>
      </c>
      <c r="L169">
        <v>1.166773547</v>
      </c>
      <c r="M169">
        <v>1.3694739359999999</v>
      </c>
      <c r="N169">
        <v>1.6232018939999999</v>
      </c>
      <c r="O169">
        <v>1.6847912089999999</v>
      </c>
      <c r="P169">
        <v>1.738218</v>
      </c>
    </row>
    <row r="170" spans="2:16" x14ac:dyDescent="0.2">
      <c r="B170">
        <v>2.1695848E-2</v>
      </c>
      <c r="C170">
        <v>9.8126926000000003E-2</v>
      </c>
      <c r="D170">
        <v>0.19830637300000001</v>
      </c>
      <c r="E170">
        <v>0.39827524800000003</v>
      </c>
      <c r="F170">
        <v>0.52798778899999999</v>
      </c>
      <c r="G170">
        <v>0.595204387</v>
      </c>
      <c r="H170">
        <v>0.68596759900000004</v>
      </c>
      <c r="I170">
        <v>0.73654037900000002</v>
      </c>
      <c r="J170">
        <v>0.81809528600000003</v>
      </c>
      <c r="K170">
        <v>0.81914845199999997</v>
      </c>
      <c r="L170">
        <v>0.94734698799999995</v>
      </c>
      <c r="M170">
        <v>0.81578620099999999</v>
      </c>
      <c r="N170">
        <v>1.182831599</v>
      </c>
      <c r="O170">
        <v>1.3194748160000001</v>
      </c>
      <c r="P170">
        <v>1.5784266300000001</v>
      </c>
    </row>
    <row r="171" spans="2:16" x14ac:dyDescent="0.2">
      <c r="B171">
        <v>2.9279013E-2</v>
      </c>
      <c r="C171">
        <v>0.113887513</v>
      </c>
      <c r="D171">
        <v>0.25112267500000002</v>
      </c>
      <c r="E171">
        <v>0.40643369000000001</v>
      </c>
      <c r="F171">
        <v>0.51202235500000004</v>
      </c>
      <c r="G171">
        <v>0.59579568500000002</v>
      </c>
      <c r="H171">
        <v>0.67860015600000001</v>
      </c>
      <c r="I171">
        <v>0.72186286099999997</v>
      </c>
      <c r="J171">
        <v>0.81782518000000004</v>
      </c>
      <c r="K171">
        <v>0.874899121</v>
      </c>
      <c r="L171">
        <v>0.97760769599999997</v>
      </c>
      <c r="M171">
        <v>1.044707584</v>
      </c>
      <c r="N171">
        <v>1.1519333899999999</v>
      </c>
      <c r="O171">
        <v>1.389053393</v>
      </c>
      <c r="P171">
        <v>1.6261733949999999</v>
      </c>
    </row>
    <row r="172" spans="2:16" x14ac:dyDescent="0.2">
      <c r="B172">
        <v>2.9279013E-2</v>
      </c>
      <c r="C172">
        <v>0.113887513</v>
      </c>
      <c r="D172">
        <v>0.25112267500000002</v>
      </c>
      <c r="E172">
        <v>0.40643369000000001</v>
      </c>
      <c r="F172">
        <v>0.51202235500000004</v>
      </c>
      <c r="G172">
        <v>0.59579568500000002</v>
      </c>
      <c r="H172">
        <v>0.67860015600000001</v>
      </c>
      <c r="I172">
        <v>0.72186286099999997</v>
      </c>
      <c r="J172">
        <v>0.81782518000000004</v>
      </c>
      <c r="K172">
        <v>0.874899121</v>
      </c>
      <c r="L172">
        <v>0.97760769599999997</v>
      </c>
      <c r="M172">
        <v>1.044707584</v>
      </c>
      <c r="N172">
        <v>1.1519333899999999</v>
      </c>
      <c r="O172">
        <v>1.389053393</v>
      </c>
      <c r="P172">
        <v>1.6261733949999999</v>
      </c>
    </row>
    <row r="173" spans="2:16" x14ac:dyDescent="0.2">
      <c r="B173">
        <v>1.8974039000000002E-2</v>
      </c>
      <c r="C173">
        <v>0.10028049</v>
      </c>
      <c r="D173">
        <v>0.20869992300000001</v>
      </c>
      <c r="E173">
        <v>0.36956144800000001</v>
      </c>
      <c r="F173">
        <v>0.48770335999999997</v>
      </c>
      <c r="G173">
        <v>0.61428291400000001</v>
      </c>
      <c r="H173">
        <v>0.70489551399999995</v>
      </c>
      <c r="I173">
        <v>0.76874035399999996</v>
      </c>
      <c r="J173">
        <v>0.89059718099999996</v>
      </c>
      <c r="K173">
        <v>1.0320896150000001</v>
      </c>
      <c r="L173">
        <v>0.975926501</v>
      </c>
      <c r="M173">
        <v>1.0844194890000001</v>
      </c>
      <c r="N173">
        <v>1.34031024</v>
      </c>
      <c r="O173">
        <v>1.2279804139999999</v>
      </c>
      <c r="P173">
        <v>2.0478092769999998</v>
      </c>
    </row>
    <row r="174" spans="2:16" x14ac:dyDescent="0.2">
      <c r="B174">
        <v>1.8974039000000002E-2</v>
      </c>
      <c r="C174">
        <v>0.10028049</v>
      </c>
      <c r="D174">
        <v>0.20869992300000001</v>
      </c>
      <c r="E174">
        <v>0.36956144800000001</v>
      </c>
      <c r="F174">
        <v>0.48770335999999997</v>
      </c>
      <c r="G174">
        <v>0.61428291400000001</v>
      </c>
      <c r="H174">
        <v>0.70489551399999995</v>
      </c>
      <c r="I174">
        <v>0.76874035399999996</v>
      </c>
      <c r="J174">
        <v>0.89059718099999996</v>
      </c>
      <c r="K174">
        <v>1.0320896150000001</v>
      </c>
      <c r="L174">
        <v>0.975926501</v>
      </c>
      <c r="M174">
        <v>1.0844194890000001</v>
      </c>
      <c r="N174">
        <v>1.34031024</v>
      </c>
      <c r="O174">
        <v>1.2279804139999999</v>
      </c>
      <c r="P174">
        <v>2.0478092769999998</v>
      </c>
    </row>
    <row r="175" spans="2:16" x14ac:dyDescent="0.2">
      <c r="B175" t="s">
        <v>21</v>
      </c>
    </row>
    <row r="176" spans="2:16" x14ac:dyDescent="0.2">
      <c r="B176">
        <v>3</v>
      </c>
    </row>
    <row r="177" spans="1:59" x14ac:dyDescent="0.2">
      <c r="B177" t="s">
        <v>22</v>
      </c>
    </row>
    <row r="178" spans="1:59" x14ac:dyDescent="0.2">
      <c r="B178">
        <v>1</v>
      </c>
      <c r="C178">
        <v>1</v>
      </c>
      <c r="D178">
        <v>1</v>
      </c>
    </row>
    <row r="179" spans="1:59" x14ac:dyDescent="0.2">
      <c r="B179" t="s">
        <v>23</v>
      </c>
    </row>
    <row r="180" spans="1:59" x14ac:dyDescent="0.2">
      <c r="B180">
        <v>45</v>
      </c>
    </row>
    <row r="181" spans="1:59" x14ac:dyDescent="0.2">
      <c r="B181" t="s">
        <v>24</v>
      </c>
    </row>
    <row r="182" spans="1:59" x14ac:dyDescent="0.2">
      <c r="B182">
        <f>COUNT(B190:AS190)</f>
        <v>27</v>
      </c>
    </row>
    <row r="183" spans="1:59" x14ac:dyDescent="0.2">
      <c r="B183" t="s">
        <v>25</v>
      </c>
    </row>
    <row r="184" spans="1:59" x14ac:dyDescent="0.2">
      <c r="B184">
        <v>18</v>
      </c>
    </row>
    <row r="185" spans="1:59" x14ac:dyDescent="0.2">
      <c r="B185" t="s">
        <v>26</v>
      </c>
    </row>
    <row r="186" spans="1:59" x14ac:dyDescent="0.2">
      <c r="A186" t="s">
        <v>42</v>
      </c>
      <c r="B186">
        <v>1964</v>
      </c>
      <c r="C186">
        <v>1965</v>
      </c>
      <c r="D186">
        <v>1966</v>
      </c>
      <c r="E186">
        <v>1967</v>
      </c>
      <c r="F186">
        <v>1968</v>
      </c>
      <c r="G186">
        <v>1969</v>
      </c>
      <c r="H186">
        <v>1970</v>
      </c>
      <c r="I186">
        <v>1971</v>
      </c>
      <c r="J186">
        <v>1972</v>
      </c>
      <c r="K186">
        <v>1973</v>
      </c>
      <c r="L186">
        <v>1974</v>
      </c>
      <c r="M186">
        <v>1975</v>
      </c>
      <c r="N186">
        <v>1976</v>
      </c>
      <c r="O186">
        <v>1977</v>
      </c>
      <c r="P186">
        <v>1978</v>
      </c>
      <c r="Q186">
        <v>1979</v>
      </c>
      <c r="R186">
        <v>1980</v>
      </c>
      <c r="S186">
        <v>1981</v>
      </c>
      <c r="T186">
        <v>1982</v>
      </c>
      <c r="U186">
        <v>1983</v>
      </c>
      <c r="V186">
        <v>1984</v>
      </c>
      <c r="W186">
        <v>1985</v>
      </c>
      <c r="X186">
        <v>1986</v>
      </c>
      <c r="Y186">
        <v>1987</v>
      </c>
      <c r="Z186">
        <v>1988</v>
      </c>
      <c r="AA186">
        <v>1989</v>
      </c>
      <c r="AB186">
        <v>1990</v>
      </c>
      <c r="AC186">
        <v>1991</v>
      </c>
      <c r="AD186">
        <v>1992</v>
      </c>
      <c r="AE186">
        <v>1993</v>
      </c>
      <c r="AF186">
        <v>1994</v>
      </c>
      <c r="AG186">
        <v>1995</v>
      </c>
      <c r="AH186">
        <v>1996</v>
      </c>
      <c r="AI186">
        <v>1997</v>
      </c>
      <c r="AJ186">
        <v>1998</v>
      </c>
      <c r="AK186">
        <v>1999</v>
      </c>
      <c r="AL186">
        <v>2000</v>
      </c>
      <c r="AM186">
        <v>2001</v>
      </c>
      <c r="AN186">
        <v>2002</v>
      </c>
      <c r="AO186">
        <v>2003</v>
      </c>
      <c r="AP186">
        <v>2004</v>
      </c>
      <c r="AQ186">
        <v>2005</v>
      </c>
      <c r="AR186">
        <v>2006</v>
      </c>
      <c r="AS186">
        <v>2007</v>
      </c>
      <c r="AT186">
        <v>2008</v>
      </c>
      <c r="AU186">
        <v>2009</v>
      </c>
      <c r="AV186">
        <v>2010</v>
      </c>
      <c r="AW186">
        <v>2011</v>
      </c>
      <c r="AX186">
        <v>2012</v>
      </c>
      <c r="AY186">
        <v>2013</v>
      </c>
      <c r="AZ186">
        <v>2014</v>
      </c>
      <c r="BA186">
        <v>2015</v>
      </c>
      <c r="BB186">
        <v>2016</v>
      </c>
      <c r="BC186">
        <v>2017</v>
      </c>
      <c r="BD186">
        <v>2018</v>
      </c>
      <c r="BE186">
        <v>2019</v>
      </c>
      <c r="BF186">
        <v>2020</v>
      </c>
      <c r="BG186">
        <v>2021</v>
      </c>
    </row>
    <row r="187" spans="1:59" x14ac:dyDescent="0.2">
      <c r="B187">
        <v>1964</v>
      </c>
      <c r="C187">
        <v>1965</v>
      </c>
      <c r="D187">
        <v>1966</v>
      </c>
      <c r="E187">
        <v>1967</v>
      </c>
      <c r="F187">
        <v>1968</v>
      </c>
      <c r="G187">
        <v>1969</v>
      </c>
      <c r="H187">
        <v>1970</v>
      </c>
      <c r="I187">
        <v>1971</v>
      </c>
      <c r="J187">
        <v>1972</v>
      </c>
      <c r="K187">
        <v>1973</v>
      </c>
      <c r="L187">
        <v>1974</v>
      </c>
      <c r="M187">
        <v>1975</v>
      </c>
      <c r="N187">
        <v>1976</v>
      </c>
      <c r="O187">
        <v>1977</v>
      </c>
      <c r="P187">
        <v>1978</v>
      </c>
      <c r="Q187">
        <v>1979</v>
      </c>
      <c r="R187">
        <v>1980</v>
      </c>
      <c r="S187">
        <v>1981</v>
      </c>
      <c r="T187">
        <v>1982</v>
      </c>
      <c r="U187">
        <v>1983</v>
      </c>
      <c r="V187">
        <v>1984</v>
      </c>
      <c r="W187">
        <v>1985</v>
      </c>
      <c r="X187">
        <v>1986</v>
      </c>
      <c r="Y187">
        <v>1987</v>
      </c>
      <c r="Z187">
        <v>1988</v>
      </c>
      <c r="AA187">
        <v>1989</v>
      </c>
      <c r="AB187">
        <v>1990</v>
      </c>
      <c r="AC187">
        <v>1991</v>
      </c>
      <c r="AD187">
        <v>1992</v>
      </c>
      <c r="AE187">
        <v>1993</v>
      </c>
      <c r="AF187">
        <v>1994</v>
      </c>
      <c r="AG187">
        <v>1995</v>
      </c>
      <c r="AH187">
        <v>1996</v>
      </c>
      <c r="AI187">
        <v>1997</v>
      </c>
      <c r="AJ187">
        <v>1998</v>
      </c>
      <c r="AK187">
        <v>1999</v>
      </c>
      <c r="AL187">
        <v>2000</v>
      </c>
      <c r="AM187">
        <v>2001</v>
      </c>
      <c r="AN187">
        <v>2002</v>
      </c>
      <c r="AO187">
        <v>2003</v>
      </c>
      <c r="AZ187">
        <v>2014</v>
      </c>
      <c r="BA187">
        <v>2015</v>
      </c>
      <c r="BB187">
        <v>2016</v>
      </c>
      <c r="BC187">
        <v>2017</v>
      </c>
      <c r="BD187">
        <v>2018</v>
      </c>
    </row>
    <row r="188" spans="1:59" x14ac:dyDescent="0.2">
      <c r="B188" t="s">
        <v>27</v>
      </c>
    </row>
    <row r="189" spans="1:59" x14ac:dyDescent="0.2">
      <c r="A189" t="s">
        <v>42</v>
      </c>
      <c r="B189">
        <v>1982</v>
      </c>
      <c r="C189">
        <v>1983</v>
      </c>
      <c r="D189">
        <v>1984</v>
      </c>
      <c r="E189">
        <v>1985</v>
      </c>
      <c r="F189">
        <v>1986</v>
      </c>
      <c r="G189">
        <v>1987</v>
      </c>
      <c r="H189">
        <v>1988</v>
      </c>
      <c r="I189">
        <v>1989</v>
      </c>
      <c r="J189">
        <v>1990</v>
      </c>
      <c r="K189">
        <v>1991</v>
      </c>
      <c r="L189">
        <v>1992</v>
      </c>
      <c r="M189">
        <v>1993</v>
      </c>
      <c r="N189">
        <v>1994</v>
      </c>
      <c r="O189">
        <v>1995</v>
      </c>
      <c r="P189">
        <v>1996</v>
      </c>
      <c r="Q189">
        <v>1997</v>
      </c>
      <c r="R189">
        <v>1998</v>
      </c>
      <c r="S189">
        <v>1999</v>
      </c>
      <c r="T189">
        <v>2000</v>
      </c>
      <c r="U189">
        <v>2001</v>
      </c>
      <c r="V189">
        <v>2002</v>
      </c>
      <c r="W189">
        <v>2003</v>
      </c>
      <c r="X189">
        <v>2004</v>
      </c>
      <c r="Y189">
        <v>2005</v>
      </c>
      <c r="Z189">
        <v>2006</v>
      </c>
      <c r="AA189">
        <v>2007</v>
      </c>
      <c r="AB189">
        <v>2008</v>
      </c>
      <c r="AC189">
        <v>2009</v>
      </c>
      <c r="AD189">
        <v>2010</v>
      </c>
      <c r="AE189">
        <v>2011</v>
      </c>
      <c r="AF189">
        <v>2012</v>
      </c>
      <c r="AG189">
        <v>2013</v>
      </c>
      <c r="AH189">
        <v>2014</v>
      </c>
      <c r="AI189">
        <v>2015</v>
      </c>
      <c r="AJ189">
        <v>2016</v>
      </c>
      <c r="AK189">
        <v>2017</v>
      </c>
      <c r="AL189">
        <v>2018</v>
      </c>
      <c r="AM189">
        <v>2019</v>
      </c>
      <c r="AN189">
        <v>2021</v>
      </c>
      <c r="AO189">
        <v>2022</v>
      </c>
    </row>
    <row r="190" spans="1:59" x14ac:dyDescent="0.2">
      <c r="B190">
        <v>1982</v>
      </c>
      <c r="C190">
        <v>1983</v>
      </c>
      <c r="D190">
        <v>1984</v>
      </c>
      <c r="E190">
        <v>1985</v>
      </c>
      <c r="F190">
        <v>1986</v>
      </c>
      <c r="G190">
        <v>1987</v>
      </c>
      <c r="H190">
        <v>1988</v>
      </c>
      <c r="I190">
        <v>1989</v>
      </c>
      <c r="J190">
        <v>1990</v>
      </c>
      <c r="K190">
        <v>1991</v>
      </c>
      <c r="L190">
        <v>1992</v>
      </c>
      <c r="M190">
        <v>1993</v>
      </c>
      <c r="N190">
        <v>1994</v>
      </c>
      <c r="O190">
        <v>1995</v>
      </c>
      <c r="P190">
        <v>1996</v>
      </c>
      <c r="Q190">
        <v>1997</v>
      </c>
      <c r="R190">
        <v>1998</v>
      </c>
      <c r="S190">
        <v>1999</v>
      </c>
      <c r="T190">
        <v>2000</v>
      </c>
      <c r="U190">
        <v>2001</v>
      </c>
      <c r="V190">
        <v>2002</v>
      </c>
      <c r="W190">
        <v>2003</v>
      </c>
      <c r="AH190">
        <v>2014</v>
      </c>
      <c r="AI190">
        <v>2015</v>
      </c>
      <c r="AJ190">
        <v>2016</v>
      </c>
      <c r="AK190">
        <v>2017</v>
      </c>
      <c r="AL190">
        <v>2018</v>
      </c>
    </row>
    <row r="191" spans="1:59" x14ac:dyDescent="0.2">
      <c r="B191" t="s">
        <v>28</v>
      </c>
    </row>
    <row r="192" spans="1:59" x14ac:dyDescent="0.2">
      <c r="C192">
        <v>1994</v>
      </c>
      <c r="D192">
        <v>1996</v>
      </c>
      <c r="E192">
        <v>1997</v>
      </c>
      <c r="F192">
        <v>1999</v>
      </c>
      <c r="G192">
        <v>2000</v>
      </c>
      <c r="H192">
        <v>2002</v>
      </c>
      <c r="I192">
        <v>2004</v>
      </c>
      <c r="J192">
        <v>2006</v>
      </c>
      <c r="K192">
        <v>2007</v>
      </c>
      <c r="L192">
        <v>2008</v>
      </c>
      <c r="M192">
        <v>2009</v>
      </c>
      <c r="N192">
        <v>2010</v>
      </c>
      <c r="O192">
        <v>2012</v>
      </c>
      <c r="P192">
        <v>2014</v>
      </c>
      <c r="Q192">
        <v>2016</v>
      </c>
      <c r="R192">
        <v>2018</v>
      </c>
      <c r="S192">
        <v>2020</v>
      </c>
      <c r="T192">
        <v>2022</v>
      </c>
    </row>
    <row r="193" spans="2:62" x14ac:dyDescent="0.2">
      <c r="B193" t="s">
        <v>29</v>
      </c>
    </row>
    <row r="194" spans="2:62" x14ac:dyDescent="0.2">
      <c r="B194">
        <v>10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39</v>
      </c>
      <c r="Q194">
        <v>39</v>
      </c>
      <c r="R194">
        <v>39</v>
      </c>
      <c r="S194">
        <v>39</v>
      </c>
      <c r="T194">
        <v>39</v>
      </c>
      <c r="U194">
        <v>39</v>
      </c>
      <c r="V194">
        <v>39</v>
      </c>
      <c r="W194">
        <v>39</v>
      </c>
      <c r="X194">
        <v>39</v>
      </c>
      <c r="Y194">
        <v>39</v>
      </c>
      <c r="Z194">
        <v>39</v>
      </c>
      <c r="AA194">
        <v>39</v>
      </c>
      <c r="AB194">
        <v>39</v>
      </c>
      <c r="AC194">
        <v>129</v>
      </c>
      <c r="AD194">
        <v>125</v>
      </c>
      <c r="AE194">
        <v>106</v>
      </c>
      <c r="AF194">
        <v>149</v>
      </c>
      <c r="AG194">
        <v>92</v>
      </c>
      <c r="AH194">
        <v>107</v>
      </c>
      <c r="AI194">
        <v>116</v>
      </c>
      <c r="AJ194">
        <v>197</v>
      </c>
      <c r="AK194">
        <v>386</v>
      </c>
      <c r="AL194">
        <v>613</v>
      </c>
      <c r="AM194">
        <v>640</v>
      </c>
      <c r="AN194">
        <v>667</v>
      </c>
      <c r="AO194">
        <v>657</v>
      </c>
      <c r="AZ194">
        <v>631</v>
      </c>
      <c r="BA194">
        <v>683</v>
      </c>
      <c r="BB194">
        <v>689</v>
      </c>
      <c r="BC194">
        <v>676</v>
      </c>
      <c r="BD194">
        <v>611</v>
      </c>
    </row>
    <row r="195" spans="2:62" x14ac:dyDescent="0.2">
      <c r="B195" t="s">
        <v>30</v>
      </c>
      <c r="BI195">
        <v>620</v>
      </c>
      <c r="BJ195">
        <v>623</v>
      </c>
    </row>
    <row r="196" spans="2:62" x14ac:dyDescent="0.2">
      <c r="B196">
        <v>105</v>
      </c>
      <c r="C196">
        <v>126</v>
      </c>
      <c r="D196">
        <v>118</v>
      </c>
      <c r="E196">
        <v>125</v>
      </c>
      <c r="F196">
        <v>88</v>
      </c>
      <c r="G196">
        <v>105</v>
      </c>
      <c r="H196">
        <v>76</v>
      </c>
      <c r="I196">
        <v>80</v>
      </c>
      <c r="J196">
        <v>82</v>
      </c>
      <c r="K196">
        <v>71</v>
      </c>
      <c r="L196">
        <v>82</v>
      </c>
      <c r="M196">
        <v>90</v>
      </c>
      <c r="N196">
        <v>74</v>
      </c>
      <c r="O196">
        <v>75</v>
      </c>
      <c r="P196">
        <v>90</v>
      </c>
      <c r="Q196">
        <v>78</v>
      </c>
      <c r="R196">
        <v>82</v>
      </c>
      <c r="S196">
        <v>90</v>
      </c>
      <c r="T196">
        <v>101</v>
      </c>
      <c r="U196">
        <v>107</v>
      </c>
      <c r="V196">
        <v>110</v>
      </c>
      <c r="W196">
        <v>107</v>
      </c>
      <c r="AH196">
        <v>137</v>
      </c>
      <c r="AI196">
        <v>151</v>
      </c>
      <c r="AJ196">
        <v>115</v>
      </c>
      <c r="AK196">
        <v>105</v>
      </c>
      <c r="AL196">
        <v>100</v>
      </c>
    </row>
    <row r="197" spans="2:62" x14ac:dyDescent="0.2">
      <c r="B197" t="s">
        <v>31</v>
      </c>
    </row>
    <row r="198" spans="2:62" x14ac:dyDescent="0.2">
      <c r="B198">
        <v>43</v>
      </c>
      <c r="C198">
        <v>32</v>
      </c>
      <c r="D198">
        <v>49</v>
      </c>
      <c r="E198">
        <v>67</v>
      </c>
      <c r="F198">
        <v>70</v>
      </c>
      <c r="G198">
        <v>72</v>
      </c>
      <c r="H198">
        <v>51</v>
      </c>
      <c r="I198">
        <v>47</v>
      </c>
      <c r="J198">
        <v>39</v>
      </c>
      <c r="K198">
        <v>35</v>
      </c>
      <c r="L198">
        <v>26</v>
      </c>
      <c r="M198">
        <v>34</v>
      </c>
      <c r="N198">
        <v>44</v>
      </c>
      <c r="O198">
        <v>79</v>
      </c>
      <c r="P198">
        <v>61</v>
      </c>
      <c r="Q198">
        <v>50</v>
      </c>
      <c r="R198">
        <v>1</v>
      </c>
      <c r="S198">
        <v>25</v>
      </c>
    </row>
    <row r="199" spans="2:62" x14ac:dyDescent="0.2">
      <c r="B199" t="s">
        <v>32</v>
      </c>
    </row>
    <row r="200" spans="2:62" x14ac:dyDescent="0.2">
      <c r="B200">
        <v>2.5321E-2</v>
      </c>
      <c r="C200">
        <v>0.105571</v>
      </c>
      <c r="D200">
        <v>0.16556299999999999</v>
      </c>
      <c r="E200">
        <v>0.19361100000000001</v>
      </c>
      <c r="F200">
        <v>9.5441999999999999E-2</v>
      </c>
      <c r="G200">
        <v>0.26840700000000001</v>
      </c>
      <c r="H200">
        <v>0.120764</v>
      </c>
      <c r="I200">
        <v>2.5321E-2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2:62" x14ac:dyDescent="0.2">
      <c r="B201">
        <v>1.417E-2</v>
      </c>
      <c r="C201">
        <v>1.5327E-2</v>
      </c>
      <c r="D201">
        <v>0.20416400000000001</v>
      </c>
      <c r="E201">
        <v>0.55031799999999997</v>
      </c>
      <c r="F201">
        <v>0.13475999999999999</v>
      </c>
      <c r="G201">
        <v>3.3544999999999998E-2</v>
      </c>
      <c r="H201">
        <v>3.2389000000000001E-2</v>
      </c>
      <c r="I201">
        <v>1.5327E-2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2:62" x14ac:dyDescent="0.2">
      <c r="B202">
        <v>2.8427999999999998E-2</v>
      </c>
      <c r="C202">
        <v>0.16830200000000001</v>
      </c>
      <c r="D202">
        <v>5.7357999999999999E-2</v>
      </c>
      <c r="E202">
        <v>0.420126</v>
      </c>
      <c r="F202">
        <v>0.26490599999999997</v>
      </c>
      <c r="G202">
        <v>2.4150999999999999E-2</v>
      </c>
      <c r="H202">
        <v>2.6415000000000001E-2</v>
      </c>
      <c r="I202">
        <v>1.0314E-2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2:62" x14ac:dyDescent="0.2">
      <c r="B203">
        <v>9.4669999999999997E-3</v>
      </c>
      <c r="C203">
        <v>0.110178</v>
      </c>
      <c r="D203">
        <v>0.577515</v>
      </c>
      <c r="E203">
        <v>8.7692000000000006E-2</v>
      </c>
      <c r="F203">
        <v>0.16</v>
      </c>
      <c r="G203">
        <v>3.7988000000000001E-2</v>
      </c>
      <c r="H203">
        <v>1.1479E-2</v>
      </c>
      <c r="I203">
        <v>5.6800000000000002E-3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2:62" x14ac:dyDescent="0.2">
      <c r="B204">
        <v>3.2939000000000003E-2</v>
      </c>
      <c r="C204">
        <v>0.178617</v>
      </c>
      <c r="D204">
        <v>0.14021800000000001</v>
      </c>
      <c r="E204">
        <v>0.46851700000000002</v>
      </c>
      <c r="F204">
        <v>0.10736999999999999</v>
      </c>
      <c r="G204">
        <v>3.0572999999999999E-2</v>
      </c>
      <c r="H204">
        <v>3.6579E-2</v>
      </c>
      <c r="I204">
        <v>5.1869999999999998E-3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62" x14ac:dyDescent="0.2">
      <c r="B205">
        <v>1.4678E-2</v>
      </c>
      <c r="C205">
        <v>7.9766000000000004E-2</v>
      </c>
      <c r="D205">
        <v>0.459233</v>
      </c>
      <c r="E205">
        <v>0.31568400000000002</v>
      </c>
      <c r="F205">
        <v>0.10843</v>
      </c>
      <c r="G205">
        <v>2.3050000000000002E-3</v>
      </c>
      <c r="H205">
        <v>1.2142E-2</v>
      </c>
      <c r="I205">
        <v>7.7609999999999997E-3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2:62" x14ac:dyDescent="0.2">
      <c r="B206">
        <v>0.15676200000000001</v>
      </c>
      <c r="C206">
        <v>0.238147</v>
      </c>
      <c r="D206">
        <v>0.37426300000000001</v>
      </c>
      <c r="E206">
        <v>0.17669899999999999</v>
      </c>
      <c r="F206">
        <v>3.4247E-2</v>
      </c>
      <c r="G206">
        <v>1.1143E-2</v>
      </c>
      <c r="H206">
        <v>5.5710000000000004E-3</v>
      </c>
      <c r="I206">
        <v>3.1679999999999998E-3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2:62" x14ac:dyDescent="0.2">
      <c r="B207">
        <v>0.165462</v>
      </c>
      <c r="C207">
        <v>4.9415000000000001E-2</v>
      </c>
      <c r="D207">
        <v>0.27603</v>
      </c>
      <c r="E207">
        <v>0.18528700000000001</v>
      </c>
      <c r="F207">
        <v>0.27468900000000002</v>
      </c>
      <c r="G207">
        <v>2.6682999999999998E-2</v>
      </c>
      <c r="H207">
        <v>1.7514999999999999E-2</v>
      </c>
      <c r="I207">
        <v>4.9189999999999998E-3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2:62" x14ac:dyDescent="0.2">
      <c r="B208">
        <v>3.1427999999999998E-2</v>
      </c>
      <c r="C208">
        <v>0.15159600000000001</v>
      </c>
      <c r="D208">
        <v>0.349715</v>
      </c>
      <c r="E208">
        <v>0.28007900000000002</v>
      </c>
      <c r="F208">
        <v>0.11734700000000001</v>
      </c>
      <c r="G208">
        <v>4.6027999999999999E-2</v>
      </c>
      <c r="H208">
        <v>1.7471E-2</v>
      </c>
      <c r="I208">
        <v>6.3350000000000004E-3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2:16" x14ac:dyDescent="0.2">
      <c r="B209">
        <v>1.1129E-2</v>
      </c>
      <c r="C209">
        <v>0.100338</v>
      </c>
      <c r="D209">
        <v>0.121466</v>
      </c>
      <c r="E209">
        <v>0.26405400000000001</v>
      </c>
      <c r="F209">
        <v>0.202123</v>
      </c>
      <c r="G209">
        <v>0.13807</v>
      </c>
      <c r="H209">
        <v>7.6822000000000001E-2</v>
      </c>
      <c r="I209">
        <v>5.5642999999999998E-2</v>
      </c>
      <c r="J209">
        <v>2.4972000000000001E-2</v>
      </c>
      <c r="K209">
        <v>4.4980000000000003E-3</v>
      </c>
      <c r="L209">
        <v>5.6599999999999999E-4</v>
      </c>
      <c r="M209">
        <v>1.4999999999999999E-4</v>
      </c>
      <c r="N209">
        <v>3.2499999999999997E-5</v>
      </c>
      <c r="O209">
        <v>1.3799999999999999E-4</v>
      </c>
      <c r="P209">
        <v>0</v>
      </c>
    </row>
    <row r="210" spans="2:16" x14ac:dyDescent="0.2">
      <c r="B210">
        <v>2.4247000000000001E-2</v>
      </c>
      <c r="C210">
        <v>0.52727900000000005</v>
      </c>
      <c r="D210">
        <v>0.19487099999999999</v>
      </c>
      <c r="E210">
        <v>5.5426999999999997E-2</v>
      </c>
      <c r="F210">
        <v>7.4453000000000005E-2</v>
      </c>
      <c r="G210">
        <v>4.0191999999999999E-2</v>
      </c>
      <c r="H210">
        <v>2.5745000000000001E-2</v>
      </c>
      <c r="I210">
        <v>2.1690000000000001E-2</v>
      </c>
      <c r="J210">
        <v>2.1288999999999999E-2</v>
      </c>
      <c r="K210">
        <v>8.9540000000000002E-3</v>
      </c>
      <c r="L210">
        <v>3.6380000000000002E-3</v>
      </c>
      <c r="M210">
        <v>9.5E-4</v>
      </c>
      <c r="N210">
        <v>9.4799999999999995E-4</v>
      </c>
      <c r="O210">
        <v>1.6899999999999999E-4</v>
      </c>
      <c r="P210">
        <v>1.47E-4</v>
      </c>
    </row>
    <row r="211" spans="2:16" x14ac:dyDescent="0.2">
      <c r="B211">
        <v>8.5430000000000002E-3</v>
      </c>
      <c r="C211">
        <v>0.150288</v>
      </c>
      <c r="D211">
        <v>0.69184299999999999</v>
      </c>
      <c r="E211">
        <v>5.3185000000000003E-2</v>
      </c>
      <c r="F211">
        <v>1.4149E-2</v>
      </c>
      <c r="G211">
        <v>2.6572999999999999E-2</v>
      </c>
      <c r="H211">
        <v>2.5451999999999999E-2</v>
      </c>
      <c r="I211">
        <v>1.3868999999999999E-2</v>
      </c>
      <c r="J211">
        <v>8.1620000000000009E-3</v>
      </c>
      <c r="K211">
        <v>5.7470000000000004E-3</v>
      </c>
      <c r="L211">
        <v>1.421E-3</v>
      </c>
      <c r="M211">
        <v>5.62E-4</v>
      </c>
      <c r="N211">
        <v>9.0400000000000002E-5</v>
      </c>
      <c r="O211">
        <v>1.16E-4</v>
      </c>
      <c r="P211">
        <v>0</v>
      </c>
    </row>
    <row r="212" spans="2:16" x14ac:dyDescent="0.2">
      <c r="B212">
        <v>2.0000000000000001E-4</v>
      </c>
      <c r="C212">
        <v>0.120162</v>
      </c>
      <c r="D212">
        <v>0.45461600000000002</v>
      </c>
      <c r="E212">
        <v>0.30598599999999998</v>
      </c>
      <c r="F212">
        <v>3.0152000000000002E-2</v>
      </c>
      <c r="G212">
        <v>1.3916E-2</v>
      </c>
      <c r="H212">
        <v>1.9279000000000001E-2</v>
      </c>
      <c r="I212">
        <v>2.2363000000000001E-2</v>
      </c>
      <c r="J212">
        <v>1.7395999999999998E-2</v>
      </c>
      <c r="K212">
        <v>8.5719999999999998E-3</v>
      </c>
      <c r="L212">
        <v>3.9560000000000003E-3</v>
      </c>
      <c r="M212">
        <v>2.7060000000000001E-3</v>
      </c>
      <c r="N212">
        <v>6.9700000000000003E-4</v>
      </c>
      <c r="O212">
        <v>0</v>
      </c>
      <c r="P212">
        <v>0</v>
      </c>
    </row>
    <row r="213" spans="2:16" x14ac:dyDescent="0.2">
      <c r="B213">
        <v>3.7671999999999997E-2</v>
      </c>
      <c r="C213">
        <v>0.247673</v>
      </c>
      <c r="D213">
        <v>0.331098</v>
      </c>
      <c r="E213">
        <v>0.23990500000000001</v>
      </c>
      <c r="F213">
        <v>8.6128999999999997E-2</v>
      </c>
      <c r="G213">
        <v>1.9158000000000001E-2</v>
      </c>
      <c r="H213">
        <v>7.0299999999999998E-3</v>
      </c>
      <c r="I213">
        <v>1.0141000000000001E-2</v>
      </c>
      <c r="J213">
        <v>8.1110000000000002E-3</v>
      </c>
      <c r="K213">
        <v>6.5139999999999998E-3</v>
      </c>
      <c r="L213">
        <v>3.3600000000000001E-3</v>
      </c>
      <c r="M213">
        <v>1.6670000000000001E-3</v>
      </c>
      <c r="N213">
        <v>1.2290000000000001E-3</v>
      </c>
      <c r="O213">
        <v>2.4499999999999999E-4</v>
      </c>
      <c r="P213">
        <v>6.7799999999999995E-5</v>
      </c>
    </row>
    <row r="214" spans="2:16" x14ac:dyDescent="0.2">
      <c r="B214">
        <v>1.2042000000000001E-2</v>
      </c>
      <c r="C214">
        <v>0.186306</v>
      </c>
      <c r="D214">
        <v>0.308118</v>
      </c>
      <c r="E214">
        <v>0.26135900000000001</v>
      </c>
      <c r="F214">
        <v>0.15068000000000001</v>
      </c>
      <c r="G214">
        <v>4.0794999999999998E-2</v>
      </c>
      <c r="H214">
        <v>1.1771999999999999E-2</v>
      </c>
      <c r="I214">
        <v>7.0980000000000001E-3</v>
      </c>
      <c r="J214">
        <v>8.0470000000000003E-3</v>
      </c>
      <c r="K214">
        <v>6.4710000000000002E-3</v>
      </c>
      <c r="L214">
        <v>4.5589999999999997E-3</v>
      </c>
      <c r="M214">
        <v>1.7409999999999999E-3</v>
      </c>
      <c r="N214">
        <v>7.2199999999999999E-4</v>
      </c>
      <c r="O214">
        <v>2.2100000000000001E-4</v>
      </c>
      <c r="P214">
        <v>6.9200000000000002E-5</v>
      </c>
    </row>
    <row r="215" spans="2:16" x14ac:dyDescent="0.2">
      <c r="B215">
        <v>3.95E-2</v>
      </c>
      <c r="C215">
        <v>0.21152499999999999</v>
      </c>
      <c r="D215">
        <v>0.28037299999999998</v>
      </c>
      <c r="E215">
        <v>0.16364799999999999</v>
      </c>
      <c r="F215">
        <v>0.152892</v>
      </c>
      <c r="G215">
        <v>8.3939E-2</v>
      </c>
      <c r="H215">
        <v>2.1921E-2</v>
      </c>
      <c r="I215">
        <v>1.0012E-2</v>
      </c>
      <c r="J215">
        <v>1.3972999999999999E-2</v>
      </c>
      <c r="K215">
        <v>1.0706E-2</v>
      </c>
      <c r="L215">
        <v>6.862E-3</v>
      </c>
      <c r="M215">
        <v>3.0690000000000001E-3</v>
      </c>
      <c r="N215">
        <v>1.1529999999999999E-3</v>
      </c>
      <c r="O215">
        <v>2.0599999999999999E-4</v>
      </c>
      <c r="P215">
        <v>2.22E-4</v>
      </c>
    </row>
    <row r="216" spans="2:16" x14ac:dyDescent="0.2">
      <c r="B216">
        <v>4.0340000000000003E-3</v>
      </c>
      <c r="C216">
        <v>0.19093199999999999</v>
      </c>
      <c r="D216">
        <v>0.33992600000000001</v>
      </c>
      <c r="E216">
        <v>0.183116</v>
      </c>
      <c r="F216">
        <v>0.10412399999999999</v>
      </c>
      <c r="G216">
        <v>8.7117E-2</v>
      </c>
      <c r="H216">
        <v>3.4571999999999999E-2</v>
      </c>
      <c r="I216">
        <v>1.5525000000000001E-2</v>
      </c>
      <c r="J216">
        <v>8.9809999999999994E-3</v>
      </c>
      <c r="K216">
        <v>9.8770000000000004E-3</v>
      </c>
      <c r="L216">
        <v>1.0508E-2</v>
      </c>
      <c r="M216">
        <v>6.561E-3</v>
      </c>
      <c r="N216">
        <v>3.192E-3</v>
      </c>
      <c r="O216">
        <v>1.036E-3</v>
      </c>
      <c r="P216">
        <v>5.0000000000000001E-4</v>
      </c>
    </row>
    <row r="217" spans="2:16" x14ac:dyDescent="0.2">
      <c r="B217">
        <v>2.6200000000000003E-4</v>
      </c>
      <c r="C217">
        <v>3.3202000000000002E-2</v>
      </c>
      <c r="D217">
        <v>0.46571299999999999</v>
      </c>
      <c r="E217">
        <v>0.29335</v>
      </c>
      <c r="F217">
        <v>0.10438699999999999</v>
      </c>
      <c r="G217">
        <v>4.7308000000000003E-2</v>
      </c>
      <c r="H217">
        <v>2.3758000000000001E-2</v>
      </c>
      <c r="I217">
        <v>1.3610000000000001E-2</v>
      </c>
      <c r="J217">
        <v>7.4029999999999999E-3</v>
      </c>
      <c r="K217">
        <v>4.2989999999999999E-3</v>
      </c>
      <c r="L217">
        <v>3.4529999999999999E-3</v>
      </c>
      <c r="M217">
        <v>2.1150000000000001E-3</v>
      </c>
      <c r="N217">
        <v>6.9899999999999997E-4</v>
      </c>
      <c r="O217">
        <v>2.9E-4</v>
      </c>
      <c r="P217">
        <v>1.5200000000000001E-4</v>
      </c>
    </row>
    <row r="218" spans="2:16" x14ac:dyDescent="0.2">
      <c r="B218">
        <v>2.3700000000000001E-3</v>
      </c>
      <c r="C218">
        <v>1.2649000000000001E-2</v>
      </c>
      <c r="D218">
        <v>8.0549999999999997E-2</v>
      </c>
      <c r="E218">
        <v>0.58499100000000004</v>
      </c>
      <c r="F218">
        <v>0.21074300000000001</v>
      </c>
      <c r="G218">
        <v>5.1754000000000001E-2</v>
      </c>
      <c r="H218">
        <v>1.7953E-2</v>
      </c>
      <c r="I218">
        <v>1.7972999999999999E-2</v>
      </c>
      <c r="J218">
        <v>1.0743000000000001E-2</v>
      </c>
      <c r="K218">
        <v>4.5310000000000003E-3</v>
      </c>
      <c r="L218">
        <v>2.7039999999999998E-3</v>
      </c>
      <c r="M218">
        <v>1.5870000000000001E-3</v>
      </c>
      <c r="N218">
        <v>9.2800000000000001E-4</v>
      </c>
      <c r="O218">
        <v>3.4400000000000001E-4</v>
      </c>
      <c r="P218">
        <v>1.8000000000000001E-4</v>
      </c>
    </row>
    <row r="219" spans="2:16" x14ac:dyDescent="0.2">
      <c r="B219">
        <v>2.9060000000000002E-3</v>
      </c>
      <c r="C219">
        <v>6.7964999999999998E-2</v>
      </c>
      <c r="D219">
        <v>9.0430999999999997E-2</v>
      </c>
      <c r="E219">
        <v>0.17937800000000001</v>
      </c>
      <c r="F219">
        <v>0.46820899999999999</v>
      </c>
      <c r="G219">
        <v>0.12509300000000001</v>
      </c>
      <c r="H219">
        <v>2.3737999999999999E-2</v>
      </c>
      <c r="I219">
        <v>1.4167000000000001E-2</v>
      </c>
      <c r="J219">
        <v>1.1353E-2</v>
      </c>
      <c r="K219">
        <v>6.3619999999999996E-3</v>
      </c>
      <c r="L219">
        <v>4.3559999999999996E-3</v>
      </c>
      <c r="M219">
        <v>2.8080000000000002E-3</v>
      </c>
      <c r="N219">
        <v>2.0170000000000001E-3</v>
      </c>
      <c r="O219">
        <v>9.9700000000000006E-4</v>
      </c>
      <c r="P219">
        <v>2.1800000000000001E-4</v>
      </c>
    </row>
    <row r="220" spans="2:16" x14ac:dyDescent="0.2">
      <c r="B220">
        <v>1.0820000000000001E-3</v>
      </c>
      <c r="C220">
        <v>2.3623000000000002E-2</v>
      </c>
      <c r="D220">
        <v>4.5693999999999999E-2</v>
      </c>
      <c r="E220">
        <v>0.22206999999999999</v>
      </c>
      <c r="F220">
        <v>0.25354900000000002</v>
      </c>
      <c r="G220">
        <v>0.33724700000000002</v>
      </c>
      <c r="H220">
        <v>6.9013000000000005E-2</v>
      </c>
      <c r="I220">
        <v>1.8339999999999999E-2</v>
      </c>
      <c r="J220">
        <v>1.2938E-2</v>
      </c>
      <c r="K220">
        <v>8.0669999999999995E-3</v>
      </c>
      <c r="L220">
        <v>3.6600000000000001E-3</v>
      </c>
      <c r="M220">
        <v>1.299E-3</v>
      </c>
      <c r="N220">
        <v>1.5100000000000001E-3</v>
      </c>
      <c r="O220">
        <v>8.61E-4</v>
      </c>
      <c r="P220">
        <v>1.0460000000000001E-3</v>
      </c>
    </row>
    <row r="221" spans="2:16" x14ac:dyDescent="0.2">
      <c r="B221">
        <v>1.377E-3</v>
      </c>
      <c r="C221">
        <v>2.8742E-2</v>
      </c>
      <c r="D221">
        <v>0.198541</v>
      </c>
      <c r="E221">
        <v>6.3409999999999994E-2</v>
      </c>
      <c r="F221">
        <v>0.190469</v>
      </c>
      <c r="G221">
        <v>0.16742599999999999</v>
      </c>
      <c r="H221">
        <v>0.23080999999999999</v>
      </c>
      <c r="I221">
        <v>5.8574000000000001E-2</v>
      </c>
      <c r="J221">
        <v>1.9047999999999999E-2</v>
      </c>
      <c r="K221">
        <v>1.3448999999999999E-2</v>
      </c>
      <c r="L221">
        <v>1.2929E-2</v>
      </c>
      <c r="M221">
        <v>5.5529999999999998E-3</v>
      </c>
      <c r="N221">
        <v>4.9090000000000002E-3</v>
      </c>
      <c r="O221">
        <v>2.088E-3</v>
      </c>
      <c r="P221">
        <v>2.6749999999999999E-3</v>
      </c>
    </row>
    <row r="222" spans="2:16" x14ac:dyDescent="0.2">
      <c r="B222">
        <v>1.5139999999999999E-3</v>
      </c>
      <c r="C222">
        <v>4.2153999999999997E-2</v>
      </c>
      <c r="D222">
        <v>4.5221999999999998E-2</v>
      </c>
      <c r="E222">
        <v>0.36684699999999998</v>
      </c>
      <c r="F222">
        <v>0.10492600000000001</v>
      </c>
      <c r="G222">
        <v>0.18529300000000001</v>
      </c>
      <c r="H222">
        <v>0.108734</v>
      </c>
      <c r="I222">
        <v>0.105004</v>
      </c>
      <c r="J222">
        <v>2.9249000000000001E-2</v>
      </c>
      <c r="K222">
        <v>7.4400000000000004E-3</v>
      </c>
      <c r="L222">
        <v>1.637E-3</v>
      </c>
      <c r="M222">
        <v>1.2639999999999999E-3</v>
      </c>
      <c r="N222">
        <v>1.3200000000000001E-4</v>
      </c>
      <c r="O222">
        <v>5.8299999999999997E-4</v>
      </c>
      <c r="P222">
        <v>0</v>
      </c>
    </row>
    <row r="223" spans="2:16" x14ac:dyDescent="0.2">
      <c r="B223">
        <v>0</v>
      </c>
      <c r="C223">
        <v>1.4352999999999999E-2</v>
      </c>
      <c r="D223">
        <v>8.0902000000000002E-2</v>
      </c>
      <c r="E223">
        <v>5.6279000000000003E-2</v>
      </c>
      <c r="F223">
        <v>0.29985800000000001</v>
      </c>
      <c r="G223">
        <v>0.100715</v>
      </c>
      <c r="H223">
        <v>8.8820999999999997E-2</v>
      </c>
      <c r="I223">
        <v>6.5741999999999995E-2</v>
      </c>
      <c r="J223">
        <v>0.179309</v>
      </c>
      <c r="K223">
        <v>3.9206999999999999E-2</v>
      </c>
      <c r="L223">
        <v>2.8063999999999999E-2</v>
      </c>
      <c r="M223">
        <v>1.5557E-2</v>
      </c>
      <c r="N223">
        <v>2.0974E-2</v>
      </c>
      <c r="O223">
        <v>4.4209999999999996E-3</v>
      </c>
      <c r="P223">
        <v>5.7990000000000003E-3</v>
      </c>
    </row>
    <row r="224" spans="2:16" x14ac:dyDescent="0.2">
      <c r="B224">
        <v>0</v>
      </c>
      <c r="C224">
        <v>4.8669999999999998E-3</v>
      </c>
      <c r="D224">
        <v>0.20707800000000001</v>
      </c>
      <c r="E224">
        <v>0.19230800000000001</v>
      </c>
      <c r="F224">
        <v>0.115004</v>
      </c>
      <c r="G224">
        <v>0.24830199999999999</v>
      </c>
      <c r="H224">
        <v>0.10252699999999999</v>
      </c>
      <c r="I224">
        <v>4.7865999999999999E-2</v>
      </c>
      <c r="J224">
        <v>1.7871999999999999E-2</v>
      </c>
      <c r="K224">
        <v>4.4149000000000001E-2</v>
      </c>
      <c r="L224">
        <v>8.3239999999999998E-3</v>
      </c>
      <c r="M224">
        <v>4.6579999999999998E-3</v>
      </c>
      <c r="N224">
        <v>1.7149999999999999E-3</v>
      </c>
      <c r="O224">
        <v>2.506E-3</v>
      </c>
      <c r="P224">
        <v>2.8249999999999998E-3</v>
      </c>
    </row>
    <row r="225" spans="1:16" x14ac:dyDescent="0.2">
      <c r="B225">
        <v>0</v>
      </c>
      <c r="C225">
        <v>2.6710000000000002E-3</v>
      </c>
      <c r="D225">
        <v>3.0904000000000001E-2</v>
      </c>
      <c r="E225">
        <v>8.3527000000000004E-2</v>
      </c>
      <c r="F225">
        <v>0.25288300000000002</v>
      </c>
      <c r="G225">
        <v>9.3473000000000001E-2</v>
      </c>
      <c r="H225">
        <v>0.32077600000000001</v>
      </c>
      <c r="I225">
        <v>5.3997000000000003E-2</v>
      </c>
      <c r="J225">
        <v>5.8166000000000002E-2</v>
      </c>
      <c r="K225">
        <v>1.8176000000000001E-2</v>
      </c>
      <c r="L225">
        <v>7.2330000000000005E-2</v>
      </c>
      <c r="M225">
        <v>6.1019999999999998E-3</v>
      </c>
      <c r="N225">
        <v>2.235E-3</v>
      </c>
      <c r="O225">
        <v>1.436E-3</v>
      </c>
      <c r="P225">
        <v>3.3249999999999998E-3</v>
      </c>
    </row>
    <row r="226" spans="1:16" x14ac:dyDescent="0.2">
      <c r="B226">
        <v>7.5199999999999996E-4</v>
      </c>
      <c r="C226">
        <v>1.8901000000000001E-2</v>
      </c>
      <c r="D226">
        <v>3.2625000000000001E-2</v>
      </c>
      <c r="E226">
        <v>0.12570799999999999</v>
      </c>
      <c r="F226">
        <v>0.114964</v>
      </c>
      <c r="G226">
        <v>0.27363300000000002</v>
      </c>
      <c r="H226">
        <v>7.4005000000000001E-2</v>
      </c>
      <c r="I226">
        <v>0.21101500000000001</v>
      </c>
      <c r="J226">
        <v>3.7631999999999999E-2</v>
      </c>
      <c r="K226">
        <v>5.8368000000000003E-2</v>
      </c>
      <c r="L226">
        <v>5.1780000000000003E-3</v>
      </c>
      <c r="M226">
        <v>3.4402000000000002E-2</v>
      </c>
      <c r="N226">
        <v>4.8650000000000004E-3</v>
      </c>
      <c r="O226">
        <v>2.6770000000000001E-3</v>
      </c>
      <c r="P226">
        <v>5.2750000000000002E-3</v>
      </c>
    </row>
    <row r="227" spans="1:16" x14ac:dyDescent="0.2">
      <c r="B227">
        <v>961.94710410000005</v>
      </c>
      <c r="C227">
        <v>111618.5583</v>
      </c>
      <c r="D227">
        <v>43471.399100000002</v>
      </c>
      <c r="E227">
        <v>85059.543600000005</v>
      </c>
      <c r="F227">
        <v>156089.07440000001</v>
      </c>
      <c r="G227">
        <v>184518.81200000001</v>
      </c>
      <c r="H227">
        <v>500529.27500000002</v>
      </c>
      <c r="I227">
        <v>76163.120999999999</v>
      </c>
      <c r="J227">
        <v>289237.82199999999</v>
      </c>
      <c r="K227">
        <v>27988.148690000002</v>
      </c>
      <c r="L227">
        <v>139517.94029999999</v>
      </c>
      <c r="M227">
        <v>18327.78327</v>
      </c>
      <c r="N227">
        <v>93622.850900000005</v>
      </c>
      <c r="O227">
        <v>23296.670409999999</v>
      </c>
      <c r="P227">
        <v>53556.361199999999</v>
      </c>
    </row>
    <row r="228" spans="1:16" x14ac:dyDescent="0.2">
      <c r="B228">
        <v>1099.8528100000001</v>
      </c>
      <c r="C228">
        <v>84584.792600000001</v>
      </c>
      <c r="D228">
        <v>675091.478</v>
      </c>
      <c r="E228">
        <v>129937.86960000001</v>
      </c>
      <c r="F228">
        <v>79511.266300000003</v>
      </c>
      <c r="G228">
        <v>108563.2291</v>
      </c>
      <c r="H228">
        <v>133627.89309999999</v>
      </c>
      <c r="I228">
        <v>253377.19810000001</v>
      </c>
      <c r="J228">
        <v>102188.1272</v>
      </c>
      <c r="K228">
        <v>146854.71609999999</v>
      </c>
      <c r="L228">
        <v>57897.071000000004</v>
      </c>
      <c r="M228">
        <v>46297.903910000001</v>
      </c>
      <c r="N228">
        <v>13422.353450000001</v>
      </c>
      <c r="O228">
        <v>43780.926809999997</v>
      </c>
      <c r="P228">
        <v>34448.307800000002</v>
      </c>
    </row>
    <row r="229" spans="1:16" x14ac:dyDescent="0.2">
      <c r="B229">
        <v>66.021388200000004</v>
      </c>
      <c r="C229">
        <v>7418.8565280000003</v>
      </c>
      <c r="D229">
        <v>260252.80900000001</v>
      </c>
      <c r="E229">
        <v>1145526.398</v>
      </c>
      <c r="F229">
        <v>102874.0672</v>
      </c>
      <c r="G229">
        <v>66096.329400000002</v>
      </c>
      <c r="H229">
        <v>66302.082899999994</v>
      </c>
      <c r="I229">
        <v>56410.945399999997</v>
      </c>
      <c r="J229">
        <v>86091.787400000001</v>
      </c>
      <c r="K229">
        <v>21139.141370000001</v>
      </c>
      <c r="L229">
        <v>32649.831989999999</v>
      </c>
      <c r="M229">
        <v>12345.750019999999</v>
      </c>
      <c r="N229">
        <v>13456.07907</v>
      </c>
      <c r="O229">
        <v>6755.0585250000004</v>
      </c>
      <c r="P229">
        <v>16098.71205</v>
      </c>
    </row>
    <row r="230" spans="1:16" x14ac:dyDescent="0.2">
      <c r="B230">
        <v>747.89365199999997</v>
      </c>
      <c r="C230">
        <v>30153.403849999999</v>
      </c>
      <c r="D230">
        <v>55091.1247</v>
      </c>
      <c r="E230">
        <v>360794.58899999998</v>
      </c>
      <c r="F230">
        <v>1058595.0819999999</v>
      </c>
      <c r="G230">
        <v>175519.21410000001</v>
      </c>
      <c r="H230">
        <v>53476.9997</v>
      </c>
      <c r="I230">
        <v>19085.661759999999</v>
      </c>
      <c r="J230">
        <v>13127.18167</v>
      </c>
      <c r="K230">
        <v>20142.310270000002</v>
      </c>
      <c r="L230">
        <v>9706.2983039999999</v>
      </c>
      <c r="M230">
        <v>9372.0143599999992</v>
      </c>
      <c r="N230">
        <v>7547.7257399999999</v>
      </c>
      <c r="O230">
        <v>3961.0423129999999</v>
      </c>
      <c r="P230">
        <v>8288.7951560000001</v>
      </c>
    </row>
    <row r="231" spans="1:16" x14ac:dyDescent="0.2">
      <c r="B231">
        <v>0</v>
      </c>
      <c r="C231">
        <v>513.91798630000005</v>
      </c>
      <c r="D231">
        <v>72826.367299999998</v>
      </c>
      <c r="E231">
        <v>146636.33410000001</v>
      </c>
      <c r="F231">
        <v>395071.27</v>
      </c>
      <c r="G231">
        <v>760344.15300000005</v>
      </c>
      <c r="H231">
        <v>136140.41959999999</v>
      </c>
      <c r="I231">
        <v>34543.434150000001</v>
      </c>
      <c r="J231">
        <v>12260.48587</v>
      </c>
      <c r="K231">
        <v>7493.5222819999999</v>
      </c>
      <c r="L231">
        <v>17459.875169999999</v>
      </c>
      <c r="M231">
        <v>4998.4062080000003</v>
      </c>
      <c r="N231">
        <v>5807.4557649999997</v>
      </c>
      <c r="O231">
        <v>1655.5817790000001</v>
      </c>
      <c r="P231">
        <v>8911.1975519999996</v>
      </c>
    </row>
    <row r="232" spans="1:16" x14ac:dyDescent="0.2">
      <c r="B232">
        <v>0</v>
      </c>
      <c r="C232">
        <v>21638.913349999999</v>
      </c>
      <c r="D232">
        <v>48029.72262</v>
      </c>
      <c r="E232">
        <v>71707.218699999998</v>
      </c>
      <c r="F232">
        <v>160814.47039999999</v>
      </c>
      <c r="G232">
        <v>361545.239</v>
      </c>
      <c r="H232">
        <v>481247.19900000002</v>
      </c>
      <c r="I232">
        <v>184452.50200000001</v>
      </c>
      <c r="J232">
        <v>33603.529580000002</v>
      </c>
      <c r="K232">
        <v>13434.92023</v>
      </c>
      <c r="L232">
        <v>7939.7256159999997</v>
      </c>
      <c r="M232">
        <v>8805.0083340000001</v>
      </c>
      <c r="N232">
        <v>4330.5731219999998</v>
      </c>
      <c r="O232">
        <v>5829.1313630000004</v>
      </c>
      <c r="P232">
        <v>5298.5962280000003</v>
      </c>
    </row>
    <row r="233" spans="1:16" x14ac:dyDescent="0.2">
      <c r="B233">
        <v>1028.378637</v>
      </c>
      <c r="C233">
        <v>77611.102650000001</v>
      </c>
      <c r="D233">
        <v>40288.130230000002</v>
      </c>
      <c r="E233">
        <v>118864.6792</v>
      </c>
      <c r="F233">
        <v>454667.39500000002</v>
      </c>
      <c r="G233">
        <v>288671.07299999997</v>
      </c>
      <c r="H233">
        <v>256121.26699999999</v>
      </c>
      <c r="I233">
        <v>198356.58590000001</v>
      </c>
      <c r="J233">
        <v>63955.623070000001</v>
      </c>
      <c r="K233">
        <v>13321.498020000001</v>
      </c>
      <c r="L233">
        <v>5963.8749779999998</v>
      </c>
      <c r="M233">
        <v>4641.4892879999998</v>
      </c>
      <c r="N233">
        <v>2891.3032389999998</v>
      </c>
      <c r="O233">
        <v>4776.4236689999998</v>
      </c>
      <c r="P233">
        <v>9107.841289</v>
      </c>
    </row>
    <row r="234" spans="1:16" x14ac:dyDescent="0.2">
      <c r="B234">
        <v>287.80919599999999</v>
      </c>
      <c r="C234">
        <v>41976.380340000003</v>
      </c>
      <c r="D234">
        <v>84446.906900000002</v>
      </c>
      <c r="E234">
        <v>70424.204700000002</v>
      </c>
      <c r="F234">
        <v>153198.98730000001</v>
      </c>
      <c r="G234">
        <v>702101.39500000002</v>
      </c>
      <c r="H234">
        <v>199368.85699999999</v>
      </c>
      <c r="I234">
        <v>131594.4706</v>
      </c>
      <c r="J234">
        <v>110635.23119999999</v>
      </c>
      <c r="K234">
        <v>27766.080720000002</v>
      </c>
      <c r="L234">
        <v>6138.8368549999996</v>
      </c>
      <c r="M234">
        <v>5559.045803</v>
      </c>
      <c r="N234">
        <v>2551.8536650000001</v>
      </c>
      <c r="O234">
        <v>2499.155694</v>
      </c>
      <c r="P234">
        <v>4480.1357799999996</v>
      </c>
    </row>
    <row r="235" spans="1:16" x14ac:dyDescent="0.2">
      <c r="B235">
        <v>232.15520699999999</v>
      </c>
      <c r="C235">
        <v>10335.74813</v>
      </c>
      <c r="D235">
        <v>298418.049</v>
      </c>
      <c r="E235">
        <v>224808.46900000001</v>
      </c>
      <c r="F235">
        <v>102933.66559999999</v>
      </c>
      <c r="G235">
        <v>156862.69</v>
      </c>
      <c r="H235">
        <v>469265.25599999999</v>
      </c>
      <c r="I235">
        <v>130865.90889999999</v>
      </c>
      <c r="J235">
        <v>56445.650800000003</v>
      </c>
      <c r="K235">
        <v>33147.415399999998</v>
      </c>
      <c r="L235">
        <v>3956.6371600000002</v>
      </c>
      <c r="M235">
        <v>2181.584773</v>
      </c>
      <c r="N235">
        <v>855.98967370000003</v>
      </c>
      <c r="O235">
        <v>476.99982299999999</v>
      </c>
      <c r="P235">
        <v>2059.4016409999999</v>
      </c>
    </row>
    <row r="236" spans="1:16" x14ac:dyDescent="0.2">
      <c r="B236">
        <v>0</v>
      </c>
      <c r="C236">
        <v>16059.72731</v>
      </c>
      <c r="D236">
        <v>82361.482999999993</v>
      </c>
      <c r="E236">
        <v>428073.34700000001</v>
      </c>
      <c r="F236">
        <v>346165.68400000001</v>
      </c>
      <c r="G236">
        <v>106576.03230000001</v>
      </c>
      <c r="H236">
        <v>168216.73</v>
      </c>
      <c r="I236">
        <v>357357.42099999997</v>
      </c>
      <c r="J236">
        <v>84828.163499999995</v>
      </c>
      <c r="K236">
        <v>29693.388200000001</v>
      </c>
      <c r="L236">
        <v>22021.642319999999</v>
      </c>
      <c r="M236">
        <v>5240.3648839999996</v>
      </c>
      <c r="N236">
        <v>1416.733401</v>
      </c>
      <c r="O236">
        <v>608.05761199999995</v>
      </c>
      <c r="P236">
        <v>951.98711400000002</v>
      </c>
    </row>
    <row r="237" spans="1:16" x14ac:dyDescent="0.2">
      <c r="B237">
        <v>0</v>
      </c>
      <c r="C237">
        <v>3210.1916299999998</v>
      </c>
      <c r="D237">
        <v>42739.398399999998</v>
      </c>
      <c r="E237">
        <v>154340.122</v>
      </c>
      <c r="F237">
        <v>580465.44499999995</v>
      </c>
      <c r="G237">
        <v>414635.21500000003</v>
      </c>
      <c r="H237">
        <v>137048.818</v>
      </c>
      <c r="I237">
        <v>128873.5441</v>
      </c>
      <c r="J237">
        <v>157072.027</v>
      </c>
      <c r="K237">
        <v>57797.8681</v>
      </c>
      <c r="L237">
        <v>33609.301599999999</v>
      </c>
      <c r="M237">
        <v>16189.65813</v>
      </c>
      <c r="N237">
        <v>5480.3057319999998</v>
      </c>
      <c r="O237">
        <v>3088.136074</v>
      </c>
      <c r="P237">
        <v>1946.5224310000001</v>
      </c>
    </row>
    <row r="238" spans="1:16" x14ac:dyDescent="0.2">
      <c r="B238">
        <v>772.23282900000004</v>
      </c>
      <c r="C238">
        <v>46996.577899999997</v>
      </c>
      <c r="D238">
        <v>107938.3769</v>
      </c>
      <c r="E238">
        <v>217604.15</v>
      </c>
      <c r="F238">
        <v>287265.33299999998</v>
      </c>
      <c r="G238">
        <v>605725.76800000004</v>
      </c>
      <c r="H238">
        <v>267687.16100000002</v>
      </c>
      <c r="I238">
        <v>98365.051300000006</v>
      </c>
      <c r="J238">
        <v>85798.665900000007</v>
      </c>
      <c r="K238">
        <v>93829.629799999995</v>
      </c>
      <c r="L238">
        <v>34573.591399999998</v>
      </c>
      <c r="M238">
        <v>14387.52471</v>
      </c>
      <c r="N238">
        <v>11031.351699999999</v>
      </c>
      <c r="O238">
        <v>2952.5591209999998</v>
      </c>
      <c r="P238">
        <v>1813.278131</v>
      </c>
    </row>
    <row r="239" spans="1:16" x14ac:dyDescent="0.2">
      <c r="B239">
        <v>0</v>
      </c>
      <c r="C239">
        <v>14520.26993</v>
      </c>
      <c r="D239">
        <v>411355.62300000002</v>
      </c>
      <c r="E239">
        <v>323798.48599999998</v>
      </c>
      <c r="F239">
        <v>360044.66800000001</v>
      </c>
      <c r="G239">
        <v>301172.73300000001</v>
      </c>
      <c r="H239">
        <v>337260.16</v>
      </c>
      <c r="I239">
        <v>158394.55600000001</v>
      </c>
      <c r="J239">
        <v>49369.911200000002</v>
      </c>
      <c r="K239">
        <v>39240.136599999998</v>
      </c>
      <c r="L239">
        <v>35673.871099999997</v>
      </c>
      <c r="M239">
        <v>22912.768029999999</v>
      </c>
      <c r="N239">
        <v>6612.3774100000001</v>
      </c>
      <c r="O239">
        <v>3641.3360929999999</v>
      </c>
      <c r="P239">
        <v>3181.6738180000002</v>
      </c>
    </row>
    <row r="240" spans="1:16" x14ac:dyDescent="0.2">
      <c r="A240" t="s">
        <v>42</v>
      </c>
      <c r="B240">
        <v>0</v>
      </c>
      <c r="C240">
        <v>538.06971580000004</v>
      </c>
      <c r="D240">
        <v>89511.1924</v>
      </c>
      <c r="E240">
        <v>830288.54</v>
      </c>
      <c r="F240">
        <v>480166.755</v>
      </c>
      <c r="G240">
        <v>236578.17199999999</v>
      </c>
      <c r="H240">
        <v>169111.33900000001</v>
      </c>
      <c r="I240">
        <v>156124.49</v>
      </c>
      <c r="J240">
        <v>64895.669900000001</v>
      </c>
      <c r="K240">
        <v>16101.51259</v>
      </c>
      <c r="L240">
        <v>17042.816200000001</v>
      </c>
      <c r="M240">
        <v>25246.428820000001</v>
      </c>
      <c r="N240">
        <v>9437.9576350000007</v>
      </c>
      <c r="O240">
        <v>5912.1913610000001</v>
      </c>
      <c r="P240">
        <v>6865.4856749999999</v>
      </c>
    </row>
    <row r="241" spans="1:16" x14ac:dyDescent="0.2">
      <c r="A241" t="s">
        <v>42</v>
      </c>
      <c r="B241">
        <v>0</v>
      </c>
      <c r="C241">
        <v>4790.9620050000003</v>
      </c>
      <c r="D241">
        <v>52097.869400000003</v>
      </c>
      <c r="E241">
        <v>392459.527</v>
      </c>
      <c r="F241">
        <v>862931.97</v>
      </c>
      <c r="G241">
        <v>484147.50300000003</v>
      </c>
      <c r="H241">
        <v>159304.57279999999</v>
      </c>
      <c r="I241">
        <v>68014.676500000001</v>
      </c>
      <c r="J241">
        <v>66555.640799999994</v>
      </c>
      <c r="K241">
        <v>30070.457200000001</v>
      </c>
      <c r="L241">
        <v>9988.0773399999998</v>
      </c>
      <c r="M241">
        <v>9133.0954079999992</v>
      </c>
      <c r="N241">
        <v>3190.5438210000002</v>
      </c>
      <c r="O241">
        <v>2480.0766239999998</v>
      </c>
      <c r="P241">
        <v>3404.1279720000002</v>
      </c>
    </row>
    <row r="242" spans="1:16" x14ac:dyDescent="0.2">
      <c r="A242" t="s">
        <v>42</v>
      </c>
      <c r="B242">
        <v>0</v>
      </c>
      <c r="C242">
        <v>9883.5303100000001</v>
      </c>
      <c r="D242">
        <v>84090.577099999995</v>
      </c>
      <c r="E242">
        <v>295468.19400000002</v>
      </c>
      <c r="F242">
        <v>619009.89800000004</v>
      </c>
      <c r="G242">
        <v>597021.13399999996</v>
      </c>
      <c r="H242">
        <v>278308.99099999998</v>
      </c>
      <c r="I242">
        <v>107234.2268</v>
      </c>
      <c r="J242">
        <v>47969.024599999997</v>
      </c>
      <c r="K242">
        <v>38327.597500000003</v>
      </c>
      <c r="L242">
        <v>17682.172040000001</v>
      </c>
      <c r="M242">
        <v>8232.8895979999998</v>
      </c>
      <c r="N242">
        <v>8302.7885420000002</v>
      </c>
      <c r="O242">
        <v>5315.3554050000002</v>
      </c>
      <c r="P242">
        <v>7209.4224190000004</v>
      </c>
    </row>
    <row r="243" spans="1:16" x14ac:dyDescent="0.2">
      <c r="A243" t="s">
        <v>42</v>
      </c>
      <c r="B243">
        <v>1657.65417</v>
      </c>
      <c r="C243">
        <v>15719.0141</v>
      </c>
      <c r="D243">
        <v>59123.715900000003</v>
      </c>
      <c r="E243">
        <v>139024.80110000001</v>
      </c>
      <c r="F243">
        <v>389022.24900000001</v>
      </c>
      <c r="G243">
        <v>511477.44400000002</v>
      </c>
      <c r="H243">
        <v>300480.92200000002</v>
      </c>
      <c r="I243">
        <v>136947.23809999999</v>
      </c>
      <c r="J243">
        <v>47559.076399999998</v>
      </c>
      <c r="K243">
        <v>27484.3406</v>
      </c>
      <c r="L243">
        <v>21847.872240000001</v>
      </c>
      <c r="M243">
        <v>8909.3995900000009</v>
      </c>
      <c r="N243">
        <v>6524.109195</v>
      </c>
      <c r="O243">
        <v>3401.786779</v>
      </c>
      <c r="P243">
        <v>10780.54722</v>
      </c>
    </row>
    <row r="244" spans="1:16" x14ac:dyDescent="0.2">
      <c r="A244" t="s">
        <v>42</v>
      </c>
      <c r="B244">
        <v>0</v>
      </c>
      <c r="C244">
        <v>25164.477999999999</v>
      </c>
      <c r="D244">
        <v>58760.848400000003</v>
      </c>
      <c r="E244">
        <v>79141.547900000005</v>
      </c>
      <c r="F244">
        <v>146859.69099999999</v>
      </c>
      <c r="G244">
        <v>309364.39799999999</v>
      </c>
      <c r="H244">
        <v>242047.10399999999</v>
      </c>
      <c r="I244">
        <v>148584.826</v>
      </c>
      <c r="J244">
        <v>84191.663199999995</v>
      </c>
      <c r="K244">
        <v>22155.4401</v>
      </c>
      <c r="L244">
        <v>17548.43217</v>
      </c>
      <c r="M244">
        <v>14420.776809999999</v>
      </c>
      <c r="N244">
        <v>8624.3413600000003</v>
      </c>
      <c r="O244">
        <v>2766.660316</v>
      </c>
      <c r="P244">
        <v>12641.796560000001</v>
      </c>
    </row>
    <row r="245" spans="1:16" x14ac:dyDescent="0.2">
      <c r="A245" t="s">
        <v>42</v>
      </c>
      <c r="B245">
        <v>0</v>
      </c>
      <c r="C245">
        <v>1314.4983950000001</v>
      </c>
      <c r="D245">
        <v>175347.64300000001</v>
      </c>
      <c r="E245">
        <v>200379.20800000001</v>
      </c>
      <c r="F245">
        <v>82471.420299999998</v>
      </c>
      <c r="G245">
        <v>114329.8441</v>
      </c>
      <c r="H245">
        <v>124190.56540000001</v>
      </c>
      <c r="I245">
        <v>104217.1651</v>
      </c>
      <c r="J245">
        <v>66572.547600000005</v>
      </c>
      <c r="K245">
        <v>40175.6947</v>
      </c>
      <c r="L245">
        <v>23511.255980000002</v>
      </c>
      <c r="M245">
        <v>7608.2133670000003</v>
      </c>
      <c r="N245">
        <v>7458.6743379999998</v>
      </c>
      <c r="O245">
        <v>2706.7472480000001</v>
      </c>
      <c r="P245">
        <v>8720.9530290000002</v>
      </c>
    </row>
    <row r="246" spans="1:16" x14ac:dyDescent="0.2">
      <c r="A246" t="s">
        <v>42</v>
      </c>
      <c r="B246">
        <v>1078.509421</v>
      </c>
      <c r="C246">
        <v>26428.943070000001</v>
      </c>
      <c r="D246">
        <v>31817.169440000001</v>
      </c>
      <c r="E246">
        <v>558813.99699999997</v>
      </c>
      <c r="F246">
        <v>220263.01500000001</v>
      </c>
      <c r="G246">
        <v>54684.167399999998</v>
      </c>
      <c r="H246">
        <v>42964.398099999999</v>
      </c>
      <c r="I246">
        <v>57622.763400000003</v>
      </c>
      <c r="J246">
        <v>51727.3776</v>
      </c>
      <c r="K246">
        <v>31791.267500000002</v>
      </c>
      <c r="L246">
        <v>15948.921770000001</v>
      </c>
      <c r="M246">
        <v>8623.5509600000005</v>
      </c>
      <c r="N246">
        <v>5953.9270770000003</v>
      </c>
      <c r="O246">
        <v>4370.8710620000002</v>
      </c>
      <c r="P246">
        <v>5098.7530500000003</v>
      </c>
    </row>
    <row r="247" spans="1:16" x14ac:dyDescent="0.2">
      <c r="A247" t="s">
        <v>42</v>
      </c>
      <c r="B247">
        <v>381.19999799999999</v>
      </c>
      <c r="C247">
        <v>10338.56984</v>
      </c>
      <c r="D247">
        <v>193133.85</v>
      </c>
      <c r="E247">
        <v>115252.44010000001</v>
      </c>
      <c r="F247">
        <v>808358.777</v>
      </c>
      <c r="G247">
        <v>284415.935</v>
      </c>
      <c r="H247">
        <v>63501.076999999997</v>
      </c>
      <c r="I247">
        <v>37475.159399999997</v>
      </c>
      <c r="J247">
        <v>38456.908100000001</v>
      </c>
      <c r="K247">
        <v>41370.624799999998</v>
      </c>
      <c r="L247">
        <v>25778.84287</v>
      </c>
      <c r="M247">
        <v>12452.66697</v>
      </c>
      <c r="N247">
        <v>1756.4840529999999</v>
      </c>
      <c r="O247">
        <v>3971.5638720000002</v>
      </c>
      <c r="P247">
        <v>4324.0444310000003</v>
      </c>
    </row>
    <row r="248" spans="1:16" x14ac:dyDescent="0.2">
      <c r="A248" t="s">
        <v>42</v>
      </c>
      <c r="B248">
        <v>0</v>
      </c>
      <c r="C248">
        <v>22243.438539999999</v>
      </c>
      <c r="D248">
        <v>116627.6266</v>
      </c>
      <c r="E248">
        <v>945755.45700000005</v>
      </c>
      <c r="F248">
        <v>172612.98499999999</v>
      </c>
      <c r="G248">
        <v>432128.28</v>
      </c>
      <c r="H248">
        <v>141412.3792</v>
      </c>
      <c r="I248">
        <v>36643.327499999999</v>
      </c>
      <c r="J248">
        <v>17413.948</v>
      </c>
      <c r="K248">
        <v>14589.02865</v>
      </c>
      <c r="L248">
        <v>15902.95306</v>
      </c>
      <c r="M248">
        <v>13475.815350000001</v>
      </c>
      <c r="N248">
        <v>7399.7497789999998</v>
      </c>
      <c r="O248">
        <v>6135.5083759999998</v>
      </c>
      <c r="P248">
        <v>3327.688666</v>
      </c>
    </row>
    <row r="249" spans="1:16" x14ac:dyDescent="0.2">
      <c r="A249" t="s">
        <v>42</v>
      </c>
      <c r="B249">
        <v>1842.4785870000001</v>
      </c>
      <c r="C249">
        <v>970.48942390000002</v>
      </c>
      <c r="D249">
        <v>63881.217400000001</v>
      </c>
      <c r="E249">
        <v>342052.79599999997</v>
      </c>
      <c r="F249">
        <v>954909.875</v>
      </c>
      <c r="G249">
        <v>194237.78400000001</v>
      </c>
      <c r="H249">
        <v>156382.97560000001</v>
      </c>
      <c r="I249">
        <v>69902.266300000003</v>
      </c>
      <c r="J249">
        <v>20657.132000000001</v>
      </c>
      <c r="K249">
        <v>12736.765149999999</v>
      </c>
      <c r="L249">
        <v>12742.32294</v>
      </c>
      <c r="M249">
        <v>10838.97387</v>
      </c>
      <c r="N249">
        <v>7823.574912</v>
      </c>
      <c r="O249">
        <v>4800.2520629999999</v>
      </c>
      <c r="P249">
        <v>5698.6998530000001</v>
      </c>
    </row>
    <row r="250" spans="1:16" x14ac:dyDescent="0.2">
      <c r="B250">
        <v>0</v>
      </c>
      <c r="C250">
        <v>1.0558069E-2</v>
      </c>
      <c r="D250">
        <v>1.9607843E-2</v>
      </c>
      <c r="E250">
        <v>6.0708898999999997E-2</v>
      </c>
      <c r="F250">
        <v>0.24660633500000001</v>
      </c>
      <c r="G250">
        <v>0.43174962300000003</v>
      </c>
      <c r="H250">
        <v>0.140648567</v>
      </c>
      <c r="I250">
        <v>5.1282051000000002E-2</v>
      </c>
      <c r="J250">
        <v>1.6591252000000001E-2</v>
      </c>
      <c r="K250">
        <v>5.2790349999999996E-3</v>
      </c>
      <c r="L250">
        <v>4.1478130000000002E-3</v>
      </c>
      <c r="M250">
        <v>2.6395170000000001E-3</v>
      </c>
      <c r="N250">
        <v>3.0165909999999999E-3</v>
      </c>
      <c r="O250">
        <v>1.5082959999999999E-3</v>
      </c>
      <c r="P250">
        <v>5.6561090000000003E-3</v>
      </c>
    </row>
    <row r="251" spans="1:16" x14ac:dyDescent="0.2">
      <c r="B251">
        <v>0</v>
      </c>
      <c r="C251">
        <v>6.1120539999999996E-3</v>
      </c>
      <c r="D251">
        <v>0.21528013600000001</v>
      </c>
      <c r="E251">
        <v>0.13174872700000001</v>
      </c>
      <c r="F251">
        <v>0.12461799699999999</v>
      </c>
      <c r="G251">
        <v>0.20441426100000001</v>
      </c>
      <c r="H251">
        <v>0.247198642</v>
      </c>
      <c r="I251">
        <v>3.9388794999999997E-2</v>
      </c>
      <c r="J251">
        <v>1.7317486999999999E-2</v>
      </c>
      <c r="K251">
        <v>4.7538199999999997E-3</v>
      </c>
      <c r="L251">
        <v>2.716469E-3</v>
      </c>
      <c r="M251">
        <v>6.7911700000000002E-4</v>
      </c>
      <c r="N251">
        <v>1.358234E-3</v>
      </c>
      <c r="O251">
        <v>1.697793E-3</v>
      </c>
      <c r="P251">
        <v>2.716469E-3</v>
      </c>
    </row>
    <row r="252" spans="1:16" x14ac:dyDescent="0.2">
      <c r="B252">
        <v>0</v>
      </c>
      <c r="C252">
        <v>0</v>
      </c>
      <c r="D252">
        <v>1.5307939E-2</v>
      </c>
      <c r="E252">
        <v>0.53684585299999998</v>
      </c>
      <c r="F252">
        <v>0.203275187</v>
      </c>
      <c r="G252">
        <v>7.3691704999999996E-2</v>
      </c>
      <c r="H252">
        <v>8.3659664999999994E-2</v>
      </c>
      <c r="I252">
        <v>6.4791741E-2</v>
      </c>
      <c r="J252">
        <v>1.4239943E-2</v>
      </c>
      <c r="K252">
        <v>2.1359909999999998E-3</v>
      </c>
      <c r="L252">
        <v>3.2039870000000002E-3</v>
      </c>
      <c r="M252">
        <v>3.5599900000000002E-4</v>
      </c>
      <c r="N252">
        <v>7.1199700000000002E-4</v>
      </c>
      <c r="O252">
        <v>0</v>
      </c>
      <c r="P252">
        <v>1.7799929999999999E-3</v>
      </c>
    </row>
    <row r="253" spans="1:16" x14ac:dyDescent="0.2">
      <c r="B253">
        <v>0</v>
      </c>
      <c r="C253">
        <v>6.2952500000000003E-4</v>
      </c>
      <c r="D253">
        <v>6.924772E-3</v>
      </c>
      <c r="E253">
        <v>0.19641170899999999</v>
      </c>
      <c r="F253">
        <v>0.46049732500000001</v>
      </c>
      <c r="G253">
        <v>0.15989927600000001</v>
      </c>
      <c r="H253">
        <v>6.5470570000000006E-2</v>
      </c>
      <c r="I253">
        <v>6.0119609999999997E-2</v>
      </c>
      <c r="J253">
        <v>3.5253383999999999E-2</v>
      </c>
      <c r="K253">
        <v>1.0387158000000001E-2</v>
      </c>
      <c r="L253">
        <v>2.2033360000000002E-3</v>
      </c>
      <c r="M253">
        <v>1.573812E-3</v>
      </c>
      <c r="N253">
        <v>0</v>
      </c>
      <c r="O253">
        <v>3.1476200000000001E-4</v>
      </c>
      <c r="P253">
        <v>3.1476200000000001E-4</v>
      </c>
    </row>
    <row r="254" spans="1:16" x14ac:dyDescent="0.2">
      <c r="B254">
        <v>0</v>
      </c>
      <c r="C254">
        <v>1.021798E-3</v>
      </c>
      <c r="D254">
        <v>3.4059900000000002E-4</v>
      </c>
      <c r="E254">
        <v>3.0653950999999999E-2</v>
      </c>
      <c r="F254">
        <v>0.48739781999999998</v>
      </c>
      <c r="G254">
        <v>0.29564032699999998</v>
      </c>
      <c r="H254">
        <v>0.104904632</v>
      </c>
      <c r="I254">
        <v>4.4277929000000001E-2</v>
      </c>
      <c r="J254">
        <v>2.8269755000000001E-2</v>
      </c>
      <c r="K254">
        <v>5.1089919999999997E-3</v>
      </c>
      <c r="L254">
        <v>1.3623979999999999E-3</v>
      </c>
      <c r="M254">
        <v>3.4059900000000002E-4</v>
      </c>
      <c r="N254">
        <v>0</v>
      </c>
      <c r="O254">
        <v>0</v>
      </c>
      <c r="P254">
        <v>6.8119899999999995E-4</v>
      </c>
    </row>
    <row r="255" spans="1:16" x14ac:dyDescent="0.2">
      <c r="A255" t="s">
        <v>42</v>
      </c>
      <c r="B255">
        <v>693.62497699999994</v>
      </c>
      <c r="C255">
        <v>10887.45269</v>
      </c>
      <c r="D255">
        <v>12297.513360000001</v>
      </c>
      <c r="E255">
        <v>18344.931860000001</v>
      </c>
      <c r="F255">
        <v>157441.76800000001</v>
      </c>
      <c r="G255">
        <v>915850.174</v>
      </c>
      <c r="H255">
        <v>422035.3</v>
      </c>
      <c r="I255">
        <v>93086.930800000002</v>
      </c>
      <c r="J255">
        <v>52090.31</v>
      </c>
      <c r="K255">
        <v>52936.330499999996</v>
      </c>
      <c r="L255">
        <v>10048.64867</v>
      </c>
      <c r="M255">
        <v>2904.0748079999998</v>
      </c>
      <c r="N255">
        <v>842.06770600000004</v>
      </c>
      <c r="O255">
        <v>0</v>
      </c>
      <c r="P255">
        <v>0</v>
      </c>
    </row>
    <row r="256" spans="1:16" x14ac:dyDescent="0.2">
      <c r="A256" t="s">
        <v>42</v>
      </c>
      <c r="B256">
        <v>3728.8726080000001</v>
      </c>
      <c r="C256">
        <v>245895.18299999999</v>
      </c>
      <c r="D256">
        <v>85609.421400000007</v>
      </c>
      <c r="E256">
        <v>99166.550900000002</v>
      </c>
      <c r="F256">
        <v>134148.42540000001</v>
      </c>
      <c r="G256">
        <v>548488.01800000004</v>
      </c>
      <c r="H256">
        <v>598282.245</v>
      </c>
      <c r="I256">
        <v>126607.57520000001</v>
      </c>
      <c r="J256">
        <v>53007.337899999999</v>
      </c>
      <c r="K256">
        <v>37834.4061</v>
      </c>
      <c r="L256">
        <v>27031.319230000001</v>
      </c>
      <c r="M256">
        <v>6894.1412019999998</v>
      </c>
      <c r="N256">
        <v>1734.7607869999999</v>
      </c>
      <c r="O256">
        <v>1168.1563120000001</v>
      </c>
      <c r="P256">
        <v>0</v>
      </c>
    </row>
    <row r="257" spans="1:41" x14ac:dyDescent="0.2">
      <c r="A257" t="s">
        <v>42</v>
      </c>
      <c r="B257">
        <v>0</v>
      </c>
      <c r="C257">
        <v>111342.1894</v>
      </c>
      <c r="D257">
        <v>1295656.83</v>
      </c>
      <c r="E257">
        <v>144027.05869999999</v>
      </c>
      <c r="F257">
        <v>109954.85890000001</v>
      </c>
      <c r="G257">
        <v>107116.4918</v>
      </c>
      <c r="H257">
        <v>309318.57199999999</v>
      </c>
      <c r="I257">
        <v>295756.43400000001</v>
      </c>
      <c r="J257">
        <v>72064.777900000001</v>
      </c>
      <c r="K257">
        <v>26519.324199999999</v>
      </c>
      <c r="L257">
        <v>16136.35852</v>
      </c>
      <c r="M257">
        <v>8500.6318699999993</v>
      </c>
      <c r="N257">
        <v>2049.838765</v>
      </c>
      <c r="O257">
        <v>0</v>
      </c>
      <c r="P257">
        <v>420.166248</v>
      </c>
    </row>
    <row r="258" spans="1:41" x14ac:dyDescent="0.2">
      <c r="B258" t="s">
        <v>33</v>
      </c>
      <c r="C258">
        <v>1983</v>
      </c>
      <c r="D258">
        <v>1984</v>
      </c>
      <c r="E258">
        <v>1985</v>
      </c>
      <c r="F258">
        <v>1986</v>
      </c>
      <c r="G258">
        <v>1987</v>
      </c>
      <c r="H258">
        <v>1988</v>
      </c>
      <c r="I258">
        <v>1989</v>
      </c>
      <c r="J258">
        <v>1990</v>
      </c>
      <c r="K258">
        <v>1991</v>
      </c>
      <c r="L258">
        <v>1992</v>
      </c>
      <c r="M258">
        <v>1993</v>
      </c>
      <c r="N258">
        <v>1994</v>
      </c>
      <c r="O258">
        <v>1995</v>
      </c>
      <c r="P258">
        <v>1996</v>
      </c>
      <c r="Q258">
        <v>1997</v>
      </c>
      <c r="R258">
        <v>1998</v>
      </c>
      <c r="S258">
        <v>1999</v>
      </c>
      <c r="T258">
        <v>2000</v>
      </c>
      <c r="U258">
        <v>2001</v>
      </c>
      <c r="V258">
        <v>2002</v>
      </c>
      <c r="W258">
        <v>2003</v>
      </c>
      <c r="X258">
        <v>2004</v>
      </c>
      <c r="Y258">
        <v>2005</v>
      </c>
      <c r="Z258">
        <v>2006</v>
      </c>
      <c r="AA258">
        <v>2007</v>
      </c>
      <c r="AB258">
        <v>2008</v>
      </c>
      <c r="AC258">
        <v>2009</v>
      </c>
      <c r="AD258">
        <v>2010</v>
      </c>
      <c r="AE258">
        <v>2011</v>
      </c>
      <c r="AF258">
        <v>2012</v>
      </c>
      <c r="AG258">
        <v>2013</v>
      </c>
      <c r="AH258">
        <v>2014</v>
      </c>
      <c r="AI258">
        <v>2015</v>
      </c>
      <c r="AJ258">
        <v>2016</v>
      </c>
      <c r="AK258">
        <v>2017</v>
      </c>
      <c r="AL258">
        <v>2018</v>
      </c>
      <c r="AM258">
        <v>2019</v>
      </c>
      <c r="AN258">
        <v>2021</v>
      </c>
      <c r="AO258">
        <v>2022</v>
      </c>
    </row>
    <row r="259" spans="1:41" x14ac:dyDescent="0.2">
      <c r="B259">
        <v>3820.9554149999999</v>
      </c>
      <c r="C259">
        <v>8980.6900929999993</v>
      </c>
      <c r="D259">
        <v>6472.5730359999998</v>
      </c>
      <c r="E259">
        <v>7558.5239149999998</v>
      </c>
      <c r="F259">
        <v>7157.5728589999999</v>
      </c>
      <c r="G259">
        <v>7833.2076619999998</v>
      </c>
      <c r="H259">
        <v>11680.45377</v>
      </c>
      <c r="I259">
        <v>9975.7765130000007</v>
      </c>
      <c r="J259">
        <v>11408.407670000001</v>
      </c>
      <c r="K259">
        <v>7235.1690429999999</v>
      </c>
      <c r="L259">
        <v>6643.1053659999998</v>
      </c>
      <c r="M259">
        <v>7822.5581110000003</v>
      </c>
      <c r="N259">
        <v>6886.6390430000001</v>
      </c>
      <c r="O259">
        <v>6554.9205259999999</v>
      </c>
      <c r="P259">
        <v>3990.5807709999999</v>
      </c>
      <c r="Q259">
        <v>4458.6464230000001</v>
      </c>
      <c r="R259">
        <v>3454.7122239999999</v>
      </c>
      <c r="S259">
        <v>5592.7946250000005</v>
      </c>
      <c r="T259">
        <v>7052.5389489999998</v>
      </c>
      <c r="U259">
        <v>6014.1346759999997</v>
      </c>
      <c r="V259">
        <v>6720.6883500000004</v>
      </c>
      <c r="W259">
        <v>11175.832539999999</v>
      </c>
      <c r="AH259">
        <v>11692.74865</v>
      </c>
      <c r="AI259">
        <v>10654.0134</v>
      </c>
      <c r="AJ259">
        <v>8427.3674599999995</v>
      </c>
      <c r="AK259">
        <v>8914.5438730000005</v>
      </c>
      <c r="AL259">
        <v>4039.3067540000002</v>
      </c>
    </row>
    <row r="260" spans="1:41" x14ac:dyDescent="0.2">
      <c r="B260" t="s">
        <v>34</v>
      </c>
      <c r="C260">
        <v>8.4836717000000006E-2</v>
      </c>
      <c r="D260">
        <v>0.108799312</v>
      </c>
      <c r="E260">
        <v>9.9105659999999998E-2</v>
      </c>
      <c r="F260">
        <v>8.9572261E-2</v>
      </c>
      <c r="G260">
        <v>9.1522754999999997E-2</v>
      </c>
      <c r="H260">
        <v>9.7362533000000001E-2</v>
      </c>
      <c r="I260">
        <v>8.3414202000000007E-2</v>
      </c>
      <c r="J260">
        <v>0.120984702</v>
      </c>
      <c r="K260">
        <v>8.4145150000000002E-2</v>
      </c>
      <c r="L260">
        <v>9.0477862000000006E-2</v>
      </c>
      <c r="M260">
        <v>8.0593705000000002E-2</v>
      </c>
      <c r="N260">
        <v>9.9168328E-2</v>
      </c>
      <c r="O260">
        <v>0.120623707</v>
      </c>
      <c r="P260">
        <v>8.4136472000000004E-2</v>
      </c>
      <c r="Q260">
        <v>8.5997035999999999E-2</v>
      </c>
      <c r="R260">
        <v>7.8047768000000003E-2</v>
      </c>
      <c r="S260">
        <v>8.8034784000000005E-2</v>
      </c>
      <c r="T260">
        <v>0.10776446200000001</v>
      </c>
      <c r="U260">
        <v>8.0533243000000004E-2</v>
      </c>
      <c r="V260">
        <v>7.8642746999999999E-2</v>
      </c>
      <c r="W260">
        <v>9.0968741000000006E-2</v>
      </c>
      <c r="AH260">
        <v>7.0626341999999995E-2</v>
      </c>
      <c r="AI260">
        <v>6.5980403000000007E-2</v>
      </c>
      <c r="AJ260">
        <v>9.2469397999999994E-2</v>
      </c>
      <c r="AK260">
        <v>6.6047806000000001E-2</v>
      </c>
      <c r="AL260">
        <v>0.110814363</v>
      </c>
    </row>
    <row r="261" spans="1:41" x14ac:dyDescent="0.2">
      <c r="B261">
        <v>327.58364080000001</v>
      </c>
      <c r="C261">
        <v>761.8922609</v>
      </c>
      <c r="D261">
        <v>704.21149390000005</v>
      </c>
      <c r="E261">
        <v>749.09249829999999</v>
      </c>
      <c r="F261">
        <v>641.11998189999997</v>
      </c>
      <c r="G261">
        <v>716.91674660000001</v>
      </c>
      <c r="H261">
        <v>1137.238564</v>
      </c>
      <c r="I261">
        <v>832.12143719999995</v>
      </c>
      <c r="J261">
        <v>1380.242802</v>
      </c>
      <c r="K261">
        <v>608.80438200000003</v>
      </c>
      <c r="L261">
        <v>601.05397379999999</v>
      </c>
      <c r="M261">
        <v>630.44894099999999</v>
      </c>
      <c r="N261">
        <v>682.93648129999997</v>
      </c>
      <c r="O261">
        <v>790.67881439999996</v>
      </c>
      <c r="P261">
        <v>335.75338640000001</v>
      </c>
      <c r="Q261">
        <v>383.43037880000003</v>
      </c>
      <c r="R261">
        <v>269.6325784</v>
      </c>
      <c r="S261">
        <v>492.36046470000002</v>
      </c>
      <c r="T261">
        <v>760.01306790000001</v>
      </c>
      <c r="U261">
        <v>484.33776899999998</v>
      </c>
      <c r="V261">
        <v>528.53339370000003</v>
      </c>
      <c r="W261">
        <v>1016.651414</v>
      </c>
      <c r="AH261">
        <v>825.81606799999997</v>
      </c>
      <c r="AI261">
        <v>702.956098</v>
      </c>
      <c r="AJ261">
        <v>779.27359980000006</v>
      </c>
      <c r="AK261">
        <v>588.78606060000004</v>
      </c>
      <c r="AL261">
        <v>447.61320669999998</v>
      </c>
    </row>
    <row r="262" spans="1:41" x14ac:dyDescent="0.2">
      <c r="B262" t="s">
        <v>35</v>
      </c>
    </row>
    <row r="263" spans="1:41" x14ac:dyDescent="0.2">
      <c r="B263">
        <v>3.2286703E-2</v>
      </c>
      <c r="C263">
        <v>7.7214954000000002E-2</v>
      </c>
      <c r="D263">
        <v>0.18103193200000001</v>
      </c>
      <c r="E263">
        <v>0.34010262000000002</v>
      </c>
      <c r="F263">
        <v>0.41128483900000001</v>
      </c>
      <c r="G263">
        <v>0.77748969300000004</v>
      </c>
      <c r="H263">
        <v>1.0506309599999999</v>
      </c>
      <c r="I263">
        <v>1.187602281</v>
      </c>
      <c r="J263">
        <v>1.4012950550000001</v>
      </c>
      <c r="K263">
        <v>1.5667160520000001</v>
      </c>
      <c r="L263">
        <v>2.23454972</v>
      </c>
      <c r="M263">
        <v>1.990128678</v>
      </c>
      <c r="N263">
        <v>1.9035665799999999</v>
      </c>
      <c r="O263">
        <v>1.5238584340000001</v>
      </c>
      <c r="P263">
        <v>2.945983171</v>
      </c>
    </row>
    <row r="264" spans="1:41" x14ac:dyDescent="0.2">
      <c r="B264">
        <v>2.1108749999999999E-2</v>
      </c>
      <c r="C264">
        <v>0.100921491</v>
      </c>
      <c r="D264">
        <v>0.20923130000000001</v>
      </c>
      <c r="E264">
        <v>0.34220842800000001</v>
      </c>
      <c r="F264">
        <v>0.53621437599999999</v>
      </c>
      <c r="G264">
        <v>0.77379859500000003</v>
      </c>
      <c r="H264">
        <v>1.015548417</v>
      </c>
      <c r="I264">
        <v>1.452548113</v>
      </c>
      <c r="J264">
        <v>1.405551166</v>
      </c>
      <c r="K264">
        <v>1.6671732690000001</v>
      </c>
      <c r="L264">
        <v>1.528755165</v>
      </c>
      <c r="M264">
        <v>1.5770533659999999</v>
      </c>
      <c r="N264">
        <v>2.0133235549999999</v>
      </c>
      <c r="O264">
        <v>2.1267916229999999</v>
      </c>
      <c r="P264">
        <v>1.834381147</v>
      </c>
    </row>
    <row r="265" spans="1:41" x14ac:dyDescent="0.2">
      <c r="B265">
        <v>1.7048204000000001E-2</v>
      </c>
      <c r="C265">
        <v>8.4425263E-2</v>
      </c>
      <c r="D265">
        <v>0.21526967599999999</v>
      </c>
      <c r="E265">
        <v>0.31423352100000002</v>
      </c>
      <c r="F265">
        <v>0.432480015</v>
      </c>
      <c r="G265">
        <v>0.60264321399999998</v>
      </c>
      <c r="H265">
        <v>0.92566163899999998</v>
      </c>
      <c r="I265">
        <v>1.3131408570000001</v>
      </c>
      <c r="J265">
        <v>1.268111301</v>
      </c>
      <c r="K265">
        <v>1.473242298</v>
      </c>
      <c r="L265">
        <v>1.9851482330000001</v>
      </c>
      <c r="M265">
        <v>1.6876237670000001</v>
      </c>
      <c r="N265">
        <v>1.904738606</v>
      </c>
      <c r="O265">
        <v>1.4261415150000001</v>
      </c>
      <c r="P265">
        <v>2.122131762</v>
      </c>
    </row>
    <row r="266" spans="1:41" x14ac:dyDescent="0.2">
      <c r="B266">
        <v>3.0844021999999999E-2</v>
      </c>
      <c r="C266">
        <v>9.3488997000000004E-2</v>
      </c>
      <c r="D266">
        <v>0.228603904</v>
      </c>
      <c r="E266">
        <v>0.36848113100000002</v>
      </c>
      <c r="F266">
        <v>0.48096566899999998</v>
      </c>
      <c r="G266">
        <v>0.71501386600000005</v>
      </c>
      <c r="H266">
        <v>0.90988342300000002</v>
      </c>
      <c r="I266">
        <v>1.212701019</v>
      </c>
      <c r="J266">
        <v>1.7231016269999999</v>
      </c>
      <c r="K266">
        <v>1.4363393739999999</v>
      </c>
      <c r="L266">
        <v>1.5322553210000001</v>
      </c>
      <c r="M266">
        <v>1.7765022020000001</v>
      </c>
      <c r="N266">
        <v>2.0375845090000002</v>
      </c>
      <c r="O266">
        <v>1.652322718</v>
      </c>
      <c r="P266">
        <v>2.6342226819999999</v>
      </c>
    </row>
    <row r="267" spans="1:41" x14ac:dyDescent="0.2">
      <c r="B267">
        <v>1.8656264999999998E-2</v>
      </c>
      <c r="C267">
        <v>7.3458129999999996E-2</v>
      </c>
      <c r="D267">
        <v>0.16896971399999999</v>
      </c>
      <c r="E267">
        <v>0.30957298300000002</v>
      </c>
      <c r="F267">
        <v>0.41369771100000002</v>
      </c>
      <c r="G267">
        <v>0.60761329799999997</v>
      </c>
      <c r="H267">
        <v>0.76675731700000005</v>
      </c>
      <c r="I267">
        <v>1.0175312329999999</v>
      </c>
      <c r="J267">
        <v>1.304327767</v>
      </c>
      <c r="K267">
        <v>1.649841492</v>
      </c>
      <c r="L267">
        <v>1.2761068710000001</v>
      </c>
      <c r="M267">
        <v>1.3808903939999999</v>
      </c>
      <c r="N267">
        <v>1.982826288</v>
      </c>
      <c r="O267">
        <v>2.2334339660000002</v>
      </c>
      <c r="P267">
        <v>2.2229140539999999</v>
      </c>
    </row>
    <row r="268" spans="1:41" x14ac:dyDescent="0.2">
      <c r="B268">
        <v>2.3125666999999999E-2</v>
      </c>
      <c r="C268">
        <v>0.122610028</v>
      </c>
      <c r="D268">
        <v>0.25318748800000002</v>
      </c>
      <c r="E268">
        <v>0.33175917399999999</v>
      </c>
      <c r="F268">
        <v>0.42218243</v>
      </c>
      <c r="G268">
        <v>0.54680538099999998</v>
      </c>
      <c r="H268">
        <v>0.71804074399999995</v>
      </c>
      <c r="I268">
        <v>0.84868521900000005</v>
      </c>
      <c r="J268">
        <v>1.008413862</v>
      </c>
      <c r="K268">
        <v>1.2613882670000001</v>
      </c>
      <c r="L268">
        <v>1.5808356400000001</v>
      </c>
      <c r="M268">
        <v>1.6121645760000001</v>
      </c>
      <c r="N268">
        <v>2.2016039969999999</v>
      </c>
      <c r="O268">
        <v>2.0448361589999999</v>
      </c>
      <c r="P268">
        <v>2.394966792</v>
      </c>
    </row>
    <row r="269" spans="1:41" x14ac:dyDescent="0.2">
      <c r="B269">
        <v>1.8912169999999999E-2</v>
      </c>
      <c r="C269">
        <v>0.13274810100000001</v>
      </c>
      <c r="D269">
        <v>0.28094568800000003</v>
      </c>
      <c r="E269">
        <v>0.33049287999999999</v>
      </c>
      <c r="F269">
        <v>0.44571828699999999</v>
      </c>
      <c r="G269">
        <v>0.49396457300000002</v>
      </c>
      <c r="H269">
        <v>0.58981625699999995</v>
      </c>
      <c r="I269">
        <v>0.81436595000000001</v>
      </c>
      <c r="J269">
        <v>0.90801413399999997</v>
      </c>
      <c r="K269">
        <v>1.0398447900000001</v>
      </c>
      <c r="L269">
        <v>1.229934396</v>
      </c>
      <c r="M269">
        <v>1.2846932799999999</v>
      </c>
      <c r="N269">
        <v>1.5707471909999999</v>
      </c>
      <c r="O269">
        <v>0.68644337200000005</v>
      </c>
      <c r="P269">
        <v>1.7403349800000001</v>
      </c>
    </row>
    <row r="270" spans="1:41" x14ac:dyDescent="0.2">
      <c r="B270">
        <v>2.2386493E-2</v>
      </c>
      <c r="C270">
        <v>8.2373276999999995E-2</v>
      </c>
      <c r="D270">
        <v>0.168913654</v>
      </c>
      <c r="E270">
        <v>0.27703803999999999</v>
      </c>
      <c r="F270">
        <v>0.37097138800000001</v>
      </c>
      <c r="G270">
        <v>0.54912817400000002</v>
      </c>
      <c r="H270">
        <v>0.66191136800000006</v>
      </c>
      <c r="I270">
        <v>0.83681209599999995</v>
      </c>
      <c r="J270">
        <v>1.027490598</v>
      </c>
      <c r="K270">
        <v>1.000038881</v>
      </c>
      <c r="L270">
        <v>1.1154219729999999</v>
      </c>
      <c r="M270">
        <v>1.0136249100000001</v>
      </c>
      <c r="N270">
        <v>1.260065223</v>
      </c>
      <c r="O270">
        <v>1.1438297070000001</v>
      </c>
      <c r="P270">
        <v>1.1027600019999999</v>
      </c>
    </row>
    <row r="271" spans="1:41" x14ac:dyDescent="0.2">
      <c r="B271">
        <v>2.9263454000000001E-2</v>
      </c>
      <c r="C271">
        <v>9.7315623000000004E-2</v>
      </c>
      <c r="D271">
        <v>0.18739761299999999</v>
      </c>
      <c r="E271">
        <v>0.35586519100000003</v>
      </c>
      <c r="F271">
        <v>0.478474491</v>
      </c>
      <c r="G271">
        <v>0.54480594000000004</v>
      </c>
      <c r="H271">
        <v>0.61430278900000002</v>
      </c>
      <c r="I271">
        <v>0.734885118</v>
      </c>
      <c r="J271">
        <v>1.029256003</v>
      </c>
      <c r="K271">
        <v>0.97933910000000002</v>
      </c>
      <c r="L271">
        <v>1.023303002</v>
      </c>
      <c r="M271">
        <v>1.1878753019999999</v>
      </c>
      <c r="N271">
        <v>0.85459446999999999</v>
      </c>
      <c r="O271">
        <v>1.3901048519999999</v>
      </c>
      <c r="P271">
        <v>1.714437854</v>
      </c>
    </row>
    <row r="272" spans="1:41" x14ac:dyDescent="0.2">
      <c r="B272">
        <v>3.0101684E-2</v>
      </c>
      <c r="C272">
        <v>0.14480546699999999</v>
      </c>
      <c r="D272">
        <v>0.20061715699999999</v>
      </c>
      <c r="E272">
        <v>0.33301475600000002</v>
      </c>
      <c r="F272">
        <v>0.56541911899999997</v>
      </c>
      <c r="G272">
        <v>0.65002939199999998</v>
      </c>
      <c r="H272">
        <v>0.77653318599999999</v>
      </c>
      <c r="I272">
        <v>0.85562181699999995</v>
      </c>
      <c r="J272">
        <v>1.015924976</v>
      </c>
      <c r="K272">
        <v>1.1045741200000001</v>
      </c>
      <c r="L272">
        <v>1.287470965</v>
      </c>
      <c r="M272">
        <v>1.3700906589999999</v>
      </c>
      <c r="N272">
        <v>1.3471478139999999</v>
      </c>
      <c r="O272">
        <v>1.7327523810000001</v>
      </c>
      <c r="P272">
        <v>1.6913244569999999</v>
      </c>
    </row>
    <row r="273" spans="1:16" x14ac:dyDescent="0.2">
      <c r="B273">
        <v>2.9676149999999998E-2</v>
      </c>
      <c r="C273">
        <v>0.13416637100000001</v>
      </c>
      <c r="D273">
        <v>0.25485292500000001</v>
      </c>
      <c r="E273">
        <v>0.39970840699999999</v>
      </c>
      <c r="F273">
        <v>0.46390461799999999</v>
      </c>
      <c r="G273">
        <v>0.57007129199999995</v>
      </c>
      <c r="H273">
        <v>0.75609739499999995</v>
      </c>
      <c r="I273">
        <v>0.77065753599999998</v>
      </c>
      <c r="J273">
        <v>0.928946363</v>
      </c>
      <c r="K273">
        <v>1.00788587</v>
      </c>
      <c r="L273">
        <v>1.137849621</v>
      </c>
      <c r="M273">
        <v>1.520173177</v>
      </c>
      <c r="N273">
        <v>1.53897789</v>
      </c>
      <c r="O273">
        <v>1.4263936500000001</v>
      </c>
      <c r="P273">
        <v>1.562767824</v>
      </c>
    </row>
    <row r="274" spans="1:16" x14ac:dyDescent="0.2">
      <c r="B274">
        <v>1.5796679000000001E-2</v>
      </c>
      <c r="C274">
        <v>9.7503761999999994E-2</v>
      </c>
      <c r="D274">
        <v>0.249518569</v>
      </c>
      <c r="E274">
        <v>0.40869557400000001</v>
      </c>
      <c r="F274">
        <v>0.46436543299999999</v>
      </c>
      <c r="G274">
        <v>0.54804578800000003</v>
      </c>
      <c r="H274">
        <v>0.66187566499999995</v>
      </c>
      <c r="I274">
        <v>0.78319755800000002</v>
      </c>
      <c r="J274">
        <v>0.98684097900000001</v>
      </c>
      <c r="K274">
        <v>0.99909588699999996</v>
      </c>
      <c r="L274">
        <v>1.1486615769999999</v>
      </c>
      <c r="M274">
        <v>1.285484262</v>
      </c>
      <c r="N274">
        <v>1.508884801</v>
      </c>
      <c r="O274">
        <v>1.5764802179999999</v>
      </c>
      <c r="P274">
        <v>1.908970144</v>
      </c>
    </row>
    <row r="275" spans="1:16" x14ac:dyDescent="0.2">
      <c r="B275">
        <v>2.4661379000000001E-2</v>
      </c>
      <c r="C275">
        <v>0.116858323</v>
      </c>
      <c r="D275">
        <v>0.21179557800000001</v>
      </c>
      <c r="E275">
        <v>0.40095072300000001</v>
      </c>
      <c r="F275">
        <v>0.53619961900000002</v>
      </c>
      <c r="G275">
        <v>0.67201635800000004</v>
      </c>
      <c r="H275">
        <v>0.64823049300000002</v>
      </c>
      <c r="I275">
        <v>1.0462996609999999</v>
      </c>
      <c r="J275">
        <v>1.165820979</v>
      </c>
      <c r="K275">
        <v>1.1066307479999999</v>
      </c>
      <c r="L275">
        <v>1.2193476029999999</v>
      </c>
      <c r="M275">
        <v>1.2405318160000001</v>
      </c>
      <c r="N275">
        <v>1.36720357</v>
      </c>
      <c r="O275">
        <v>1.4361636849999999</v>
      </c>
      <c r="P275">
        <v>1.450570554</v>
      </c>
    </row>
    <row r="276" spans="1:16" x14ac:dyDescent="0.2">
      <c r="B276">
        <v>1.8422328000000002E-2</v>
      </c>
      <c r="C276">
        <v>0.105172554</v>
      </c>
      <c r="D276">
        <v>0.16852999499999999</v>
      </c>
      <c r="E276">
        <v>0.36255678899999999</v>
      </c>
      <c r="F276">
        <v>0.47813992799999999</v>
      </c>
      <c r="G276">
        <v>0.64849401100000004</v>
      </c>
      <c r="H276">
        <v>0.62374616800000005</v>
      </c>
      <c r="I276">
        <v>0.785125976</v>
      </c>
      <c r="J276">
        <v>0.91089412199999997</v>
      </c>
      <c r="K276">
        <v>1.2809407340000001</v>
      </c>
      <c r="L276">
        <v>1.222214956</v>
      </c>
      <c r="M276">
        <v>1.254044881</v>
      </c>
      <c r="N276">
        <v>1.3994223619999999</v>
      </c>
      <c r="O276">
        <v>1.421749006</v>
      </c>
      <c r="P276">
        <v>1.7401137390000001</v>
      </c>
    </row>
    <row r="277" spans="1:16" x14ac:dyDescent="0.2">
      <c r="B277">
        <v>2.1485246999999999E-2</v>
      </c>
      <c r="C277">
        <v>0.11152000400000001</v>
      </c>
      <c r="D277">
        <v>0.151066851</v>
      </c>
      <c r="E277">
        <v>0.299701567</v>
      </c>
      <c r="F277">
        <v>0.486575594</v>
      </c>
      <c r="G277">
        <v>0.58318524800000004</v>
      </c>
      <c r="H277">
        <v>0.75778959800000001</v>
      </c>
      <c r="I277">
        <v>0.81982461699999998</v>
      </c>
      <c r="J277">
        <v>0.97935775000000003</v>
      </c>
      <c r="K277">
        <v>1.0234104289999999</v>
      </c>
      <c r="L277">
        <v>1.3500874119999999</v>
      </c>
      <c r="M277">
        <v>1.4614376579999999</v>
      </c>
      <c r="N277">
        <v>1.4874857100000001</v>
      </c>
      <c r="O277">
        <v>1.6392994009999999</v>
      </c>
      <c r="P277">
        <v>1.9638529520000001</v>
      </c>
    </row>
    <row r="278" spans="1:16" x14ac:dyDescent="0.2">
      <c r="B278">
        <v>1.7011447999999998E-2</v>
      </c>
      <c r="C278">
        <v>9.4814576999999997E-2</v>
      </c>
      <c r="D278">
        <v>0.188844234</v>
      </c>
      <c r="E278">
        <v>0.27687830600000002</v>
      </c>
      <c r="F278">
        <v>0.38169377999999998</v>
      </c>
      <c r="G278">
        <v>0.53046663999999999</v>
      </c>
      <c r="H278">
        <v>0.67351890199999997</v>
      </c>
      <c r="I278">
        <v>0.77602323100000004</v>
      </c>
      <c r="J278">
        <v>0.99649675299999996</v>
      </c>
      <c r="K278">
        <v>0.96586040900000003</v>
      </c>
      <c r="L278">
        <v>1.211314835</v>
      </c>
      <c r="M278">
        <v>1.464772406</v>
      </c>
      <c r="N278">
        <v>1.089919461</v>
      </c>
      <c r="O278">
        <v>1.566396192</v>
      </c>
      <c r="P278">
        <v>1.9510381429999999</v>
      </c>
    </row>
    <row r="279" spans="1:16" x14ac:dyDescent="0.2">
      <c r="B279">
        <v>1.5850179999999998E-2</v>
      </c>
      <c r="C279">
        <v>8.0853964E-2</v>
      </c>
      <c r="D279">
        <v>0.21280206099999999</v>
      </c>
      <c r="E279">
        <v>0.33230155700000003</v>
      </c>
      <c r="F279">
        <v>0.44603194299999999</v>
      </c>
      <c r="G279">
        <v>0.51924055899999999</v>
      </c>
      <c r="H279">
        <v>0.81108305199999997</v>
      </c>
      <c r="I279">
        <v>0.88703274300000001</v>
      </c>
      <c r="J279">
        <v>1.07765657</v>
      </c>
      <c r="K279">
        <v>1.2926444960000001</v>
      </c>
      <c r="L279">
        <v>1.591887888</v>
      </c>
      <c r="M279">
        <v>1.4145694710000001</v>
      </c>
      <c r="N279">
        <v>1.515567814</v>
      </c>
      <c r="O279">
        <v>1.6691694189999999</v>
      </c>
      <c r="P279">
        <v>1.905073716</v>
      </c>
    </row>
    <row r="280" spans="1:16" x14ac:dyDescent="0.2">
      <c r="B280">
        <v>2.0449710999999999E-2</v>
      </c>
      <c r="C280">
        <v>9.6846528000000001E-2</v>
      </c>
      <c r="D280">
        <v>0.216293028</v>
      </c>
      <c r="E280">
        <v>0.350850404</v>
      </c>
      <c r="F280">
        <v>0.39225030900000002</v>
      </c>
      <c r="G280">
        <v>0.52630554699999998</v>
      </c>
      <c r="H280">
        <v>0.61573794299999995</v>
      </c>
      <c r="I280">
        <v>0.88169694499999995</v>
      </c>
      <c r="J280">
        <v>1.037549389</v>
      </c>
      <c r="K280">
        <v>1.0082558930000001</v>
      </c>
      <c r="L280">
        <v>1.2785960590000001</v>
      </c>
      <c r="M280">
        <v>1.1322098709999999</v>
      </c>
      <c r="N280">
        <v>1.6660601370000001</v>
      </c>
      <c r="O280">
        <v>1.7598172569999999</v>
      </c>
      <c r="P280">
        <v>2.1923082740000002</v>
      </c>
    </row>
    <row r="281" spans="1:16" x14ac:dyDescent="0.2">
      <c r="B281">
        <v>1.7420564999999999E-2</v>
      </c>
      <c r="C281">
        <v>8.4771320999999997E-2</v>
      </c>
      <c r="D281">
        <v>0.219144845</v>
      </c>
      <c r="E281">
        <v>0.39812393800000001</v>
      </c>
      <c r="F281">
        <v>0.47004399299999999</v>
      </c>
      <c r="G281">
        <v>0.52096739700000005</v>
      </c>
      <c r="H281">
        <v>0.72216313200000004</v>
      </c>
      <c r="I281">
        <v>0.75936875299999995</v>
      </c>
      <c r="J281">
        <v>0.92492548799999996</v>
      </c>
      <c r="K281">
        <v>1.034916247</v>
      </c>
      <c r="L281">
        <v>1.2359527450000001</v>
      </c>
      <c r="M281">
        <v>1.3381222429999999</v>
      </c>
      <c r="N281">
        <v>1.7817451070000001</v>
      </c>
      <c r="O281">
        <v>1.6255716840000001</v>
      </c>
      <c r="P281">
        <v>2.0478868540000001</v>
      </c>
    </row>
    <row r="282" spans="1:16" x14ac:dyDescent="0.2">
      <c r="B282">
        <v>2.1595336E-2</v>
      </c>
      <c r="C282">
        <v>9.2340419000000007E-2</v>
      </c>
      <c r="D282">
        <v>0.20141721400000001</v>
      </c>
      <c r="E282">
        <v>0.35550478499999999</v>
      </c>
      <c r="F282">
        <v>0.61672729599999998</v>
      </c>
      <c r="G282">
        <v>0.72943720499999998</v>
      </c>
      <c r="H282">
        <v>0.74993722299999999</v>
      </c>
      <c r="I282">
        <v>1.0004190820000001</v>
      </c>
      <c r="J282">
        <v>0.98182621000000003</v>
      </c>
      <c r="K282">
        <v>1.0308609900000001</v>
      </c>
      <c r="L282">
        <v>1.277821082</v>
      </c>
      <c r="M282">
        <v>1.419050428</v>
      </c>
      <c r="N282">
        <v>1.4735612769999999</v>
      </c>
      <c r="O282">
        <v>1.7655735779999999</v>
      </c>
      <c r="P282">
        <v>1.5391166590000001</v>
      </c>
    </row>
    <row r="283" spans="1:16" x14ac:dyDescent="0.2">
      <c r="B283">
        <v>2.5414566999999999E-2</v>
      </c>
      <c r="C283">
        <v>0.107211208</v>
      </c>
      <c r="D283">
        <v>0.26862268099999997</v>
      </c>
      <c r="E283">
        <v>0.402463022</v>
      </c>
      <c r="F283">
        <v>0.54386073099999999</v>
      </c>
      <c r="G283">
        <v>0.68497981299999999</v>
      </c>
      <c r="H283">
        <v>0.71280008299999997</v>
      </c>
      <c r="I283">
        <v>0.90426225800000004</v>
      </c>
      <c r="J283">
        <v>1.006334625</v>
      </c>
      <c r="K283">
        <v>1.0534455</v>
      </c>
      <c r="L283">
        <v>1.0097364440000001</v>
      </c>
      <c r="M283">
        <v>1.139010868</v>
      </c>
      <c r="N283">
        <v>1.474134337</v>
      </c>
      <c r="O283">
        <v>1.409576041</v>
      </c>
      <c r="P283">
        <v>2.108250833</v>
      </c>
    </row>
    <row r="284" spans="1:16" x14ac:dyDescent="0.2">
      <c r="B284">
        <v>3.1641526000000003E-2</v>
      </c>
      <c r="C284">
        <v>0.109468265</v>
      </c>
      <c r="D284">
        <v>0.34165010000000001</v>
      </c>
      <c r="E284">
        <v>0.41899407100000002</v>
      </c>
      <c r="F284">
        <v>0.64775101099999999</v>
      </c>
      <c r="G284">
        <v>0.709831565</v>
      </c>
      <c r="H284">
        <v>0.88640871099999996</v>
      </c>
      <c r="I284">
        <v>0.86874908500000003</v>
      </c>
      <c r="J284">
        <v>1.123543497</v>
      </c>
      <c r="K284">
        <v>1.2394238019999999</v>
      </c>
      <c r="L284">
        <v>1.268921352</v>
      </c>
      <c r="M284">
        <v>1.2846374949999999</v>
      </c>
      <c r="N284">
        <v>1.368588846</v>
      </c>
      <c r="O284">
        <v>1.7473205549999999</v>
      </c>
      <c r="P284">
        <v>1.780308386</v>
      </c>
    </row>
    <row r="285" spans="1:16" x14ac:dyDescent="0.2">
      <c r="A285" t="s">
        <v>42</v>
      </c>
      <c r="B285">
        <v>3.4893860999999998E-2</v>
      </c>
      <c r="C285">
        <v>0.20228417500000001</v>
      </c>
      <c r="D285">
        <v>0.28382298</v>
      </c>
      <c r="E285">
        <v>0.515738276</v>
      </c>
      <c r="F285">
        <v>0.59500734600000005</v>
      </c>
      <c r="G285">
        <v>0.74977221500000002</v>
      </c>
      <c r="H285">
        <v>0.894926789</v>
      </c>
      <c r="I285">
        <v>0.93152991500000004</v>
      </c>
      <c r="J285">
        <v>1.1192201690000001</v>
      </c>
      <c r="K285">
        <v>1.0268399020000001</v>
      </c>
      <c r="L285">
        <v>1.278626643</v>
      </c>
      <c r="M285">
        <v>1.55157466</v>
      </c>
      <c r="N285">
        <v>1.5370601209999999</v>
      </c>
      <c r="O285">
        <v>2.3751729319999999</v>
      </c>
      <c r="P285">
        <v>1.7120054339999999</v>
      </c>
    </row>
    <row r="286" spans="1:16" x14ac:dyDescent="0.2">
      <c r="A286" t="s">
        <v>42</v>
      </c>
      <c r="B286">
        <v>3.3687977000000001E-2</v>
      </c>
      <c r="C286">
        <v>0.112223371</v>
      </c>
      <c r="D286">
        <v>0.23066996000000001</v>
      </c>
      <c r="E286">
        <v>0.39415755600000002</v>
      </c>
      <c r="F286">
        <v>0.53936341200000004</v>
      </c>
      <c r="G286">
        <v>0.69834407499999995</v>
      </c>
      <c r="H286">
        <v>0.85853915800000002</v>
      </c>
      <c r="I286">
        <v>0.93055157499999996</v>
      </c>
      <c r="J286">
        <v>0.99254571800000002</v>
      </c>
      <c r="K286">
        <v>1.222539252</v>
      </c>
      <c r="L286">
        <v>1.383085522</v>
      </c>
      <c r="M286">
        <v>1.2291173950000001</v>
      </c>
      <c r="N286">
        <v>1.4006916009999999</v>
      </c>
      <c r="O286">
        <v>1.50443394</v>
      </c>
      <c r="P286">
        <v>1.6816574550000001</v>
      </c>
    </row>
    <row r="287" spans="1:16" x14ac:dyDescent="0.2">
      <c r="A287" t="s">
        <v>42</v>
      </c>
      <c r="B287">
        <v>9.684458E-3</v>
      </c>
      <c r="C287">
        <v>8.6595626999999994E-2</v>
      </c>
      <c r="D287">
        <v>0.178795544</v>
      </c>
      <c r="E287">
        <v>0.45732725499999999</v>
      </c>
      <c r="F287">
        <v>0.60450921700000004</v>
      </c>
      <c r="G287">
        <v>0.67908782899999998</v>
      </c>
      <c r="H287">
        <v>0.78869011200000005</v>
      </c>
      <c r="I287">
        <v>0.86578217700000004</v>
      </c>
      <c r="J287">
        <v>1.057634269</v>
      </c>
      <c r="K287">
        <v>1.1711017029999999</v>
      </c>
      <c r="L287">
        <v>1.2787145660000001</v>
      </c>
      <c r="M287">
        <v>1.3363329930000001</v>
      </c>
      <c r="N287">
        <v>1.6686460350000001</v>
      </c>
      <c r="O287">
        <v>1.5188866889999999</v>
      </c>
      <c r="P287">
        <v>1.703814084</v>
      </c>
    </row>
    <row r="288" spans="1:16" x14ac:dyDescent="0.2">
      <c r="A288" t="s">
        <v>42</v>
      </c>
      <c r="B288">
        <v>1.5099107000000001E-2</v>
      </c>
      <c r="C288">
        <v>9.9963123000000001E-2</v>
      </c>
      <c r="D288">
        <v>0.29449491500000002</v>
      </c>
      <c r="E288">
        <v>0.49299258800000001</v>
      </c>
      <c r="F288">
        <v>0.63747397500000003</v>
      </c>
      <c r="G288">
        <v>0.80954321799999995</v>
      </c>
      <c r="H288">
        <v>0.92833197000000001</v>
      </c>
      <c r="I288">
        <v>1.0595451090000001</v>
      </c>
      <c r="J288">
        <v>1.001947951</v>
      </c>
      <c r="K288">
        <v>1.3145017029999999</v>
      </c>
      <c r="L288">
        <v>1.3087060109999999</v>
      </c>
      <c r="M288">
        <v>1.268206704</v>
      </c>
      <c r="N288">
        <v>1.416606464</v>
      </c>
      <c r="O288">
        <v>1.367229721</v>
      </c>
      <c r="P288">
        <v>1.385353482</v>
      </c>
    </row>
    <row r="289" spans="1:41" x14ac:dyDescent="0.2">
      <c r="A289" t="s">
        <v>42</v>
      </c>
      <c r="B289">
        <v>1.8576931000000001E-2</v>
      </c>
      <c r="C289">
        <v>5.9191821999999998E-2</v>
      </c>
      <c r="D289">
        <v>0.21983689000000001</v>
      </c>
      <c r="E289">
        <v>0.49112640299999999</v>
      </c>
      <c r="F289">
        <v>0.60091382199999999</v>
      </c>
      <c r="G289">
        <v>0.73042094800000001</v>
      </c>
      <c r="H289">
        <v>0.85730375400000003</v>
      </c>
      <c r="I289">
        <v>0.94602090999999999</v>
      </c>
      <c r="J289">
        <v>0.98745456899999995</v>
      </c>
      <c r="K289">
        <v>1.1535658799999999</v>
      </c>
      <c r="L289">
        <v>1.6395215620000001</v>
      </c>
      <c r="M289">
        <v>1.3723847069999999</v>
      </c>
      <c r="N289">
        <v>1.708225154</v>
      </c>
      <c r="O289">
        <v>1.5395053059999999</v>
      </c>
      <c r="P289">
        <v>1.6819426310000001</v>
      </c>
    </row>
    <row r="290" spans="1:41" x14ac:dyDescent="0.2">
      <c r="A290" t="s">
        <v>42</v>
      </c>
      <c r="B290">
        <v>1.9493021999999999E-2</v>
      </c>
      <c r="C290">
        <v>7.0277159000000006E-2</v>
      </c>
      <c r="D290">
        <v>0.24136892600000001</v>
      </c>
      <c r="E290">
        <v>0.508742323</v>
      </c>
      <c r="F290">
        <v>0.68820102299999997</v>
      </c>
      <c r="G290">
        <v>0.81473383399999999</v>
      </c>
      <c r="H290">
        <v>1.0096718280000001</v>
      </c>
      <c r="I290">
        <v>1.067612671</v>
      </c>
      <c r="J290">
        <v>1.120889469</v>
      </c>
      <c r="K290">
        <v>1.3589986350000001</v>
      </c>
      <c r="L290">
        <v>1.449253661</v>
      </c>
      <c r="M290">
        <v>1.7689646910000001</v>
      </c>
      <c r="N290">
        <v>1.7666796499999999</v>
      </c>
      <c r="O290">
        <v>2.0491757509999999</v>
      </c>
      <c r="P290">
        <v>2.4859800729999999</v>
      </c>
    </row>
    <row r="291" spans="1:41" x14ac:dyDescent="0.2">
      <c r="A291" t="s">
        <v>42</v>
      </c>
      <c r="B291">
        <v>2.2667518000000001E-2</v>
      </c>
      <c r="C291">
        <v>6.9353018000000002E-2</v>
      </c>
      <c r="D291">
        <v>0.244198637</v>
      </c>
      <c r="E291">
        <v>0.49573577200000002</v>
      </c>
      <c r="F291">
        <v>0.65744794699999998</v>
      </c>
      <c r="G291">
        <v>0.804058249</v>
      </c>
      <c r="H291">
        <v>1.09667581</v>
      </c>
      <c r="I291">
        <v>1.1397719989999999</v>
      </c>
      <c r="J291">
        <v>1.2597968690000001</v>
      </c>
      <c r="K291">
        <v>1.37646921</v>
      </c>
      <c r="L291">
        <v>1.1904527659999999</v>
      </c>
      <c r="M291">
        <v>1.3893020679999999</v>
      </c>
      <c r="N291">
        <v>1.62876289</v>
      </c>
      <c r="O291">
        <v>2.1606264340000001</v>
      </c>
      <c r="P291">
        <v>2.2212080670000001</v>
      </c>
    </row>
    <row r="292" spans="1:41" x14ac:dyDescent="0.2">
      <c r="A292" t="s">
        <v>42</v>
      </c>
      <c r="B292">
        <v>1.8447313E-2</v>
      </c>
      <c r="C292">
        <v>8.1244716999999994E-2</v>
      </c>
      <c r="D292">
        <v>0.216207593</v>
      </c>
      <c r="E292">
        <v>0.51073933199999999</v>
      </c>
      <c r="F292">
        <v>0.65330639899999998</v>
      </c>
      <c r="G292">
        <v>0.78546271700000003</v>
      </c>
      <c r="H292">
        <v>0.90699279799999999</v>
      </c>
      <c r="I292">
        <v>1.0661712800000001</v>
      </c>
      <c r="J292">
        <v>1.1589078269999999</v>
      </c>
      <c r="K292">
        <v>1.2455917510000001</v>
      </c>
      <c r="L292">
        <v>1.358049866</v>
      </c>
      <c r="M292">
        <v>1.4192158290000001</v>
      </c>
      <c r="N292">
        <v>1.364557266</v>
      </c>
      <c r="O292">
        <v>1.496288037</v>
      </c>
      <c r="P292">
        <v>2.0158825980000001</v>
      </c>
    </row>
    <row r="293" spans="1:41" x14ac:dyDescent="0.2">
      <c r="A293" t="s">
        <v>42</v>
      </c>
      <c r="B293">
        <v>1.7112088000000001E-2</v>
      </c>
      <c r="C293">
        <v>7.5935575000000005E-2</v>
      </c>
      <c r="D293">
        <v>0.28486993599999999</v>
      </c>
      <c r="E293">
        <v>0.409726058</v>
      </c>
      <c r="F293">
        <v>0.59167022199999997</v>
      </c>
      <c r="G293">
        <v>0.73827006799999995</v>
      </c>
      <c r="H293">
        <v>0.86517915599999995</v>
      </c>
      <c r="I293">
        <v>1.0083830300000001</v>
      </c>
      <c r="J293">
        <v>1.353602245</v>
      </c>
      <c r="K293">
        <v>1.2034331220000001</v>
      </c>
      <c r="L293">
        <v>1.340426967</v>
      </c>
      <c r="M293">
        <v>1.4243649030000001</v>
      </c>
      <c r="N293">
        <v>1.4996272319999999</v>
      </c>
      <c r="O293">
        <v>1.7109097609999999</v>
      </c>
      <c r="P293">
        <v>1.9809272229999999</v>
      </c>
    </row>
    <row r="294" spans="1:41" x14ac:dyDescent="0.2">
      <c r="A294" t="s">
        <v>42</v>
      </c>
      <c r="B294">
        <v>2.0464732999999999E-2</v>
      </c>
      <c r="C294">
        <v>6.6533423999999994E-2</v>
      </c>
      <c r="D294">
        <v>0.22758485000000001</v>
      </c>
      <c r="E294">
        <v>0.51628940700000003</v>
      </c>
      <c r="F294">
        <v>0.57709029300000003</v>
      </c>
      <c r="G294">
        <v>0.72065388799999996</v>
      </c>
      <c r="H294">
        <v>0.97343170400000001</v>
      </c>
      <c r="I294">
        <v>1.172608503</v>
      </c>
      <c r="J294">
        <v>1.265149426</v>
      </c>
      <c r="K294">
        <v>1.4608533939999999</v>
      </c>
      <c r="L294">
        <v>1.513264588</v>
      </c>
      <c r="M294">
        <v>1.40364226</v>
      </c>
      <c r="N294">
        <v>1.7170717310000001</v>
      </c>
      <c r="O294">
        <v>1.8219655850000001</v>
      </c>
      <c r="P294">
        <v>1.9651281309999999</v>
      </c>
    </row>
    <row r="295" spans="1:41" x14ac:dyDescent="0.2">
      <c r="B295">
        <v>1.8601337999999999E-2</v>
      </c>
      <c r="C295">
        <v>0.112635311</v>
      </c>
      <c r="D295">
        <v>0.39270571500000001</v>
      </c>
      <c r="E295">
        <v>0.44526364000000002</v>
      </c>
      <c r="F295">
        <v>0.56732052099999997</v>
      </c>
      <c r="G295">
        <v>0.69324266899999998</v>
      </c>
      <c r="H295">
        <v>0.736620622</v>
      </c>
      <c r="I295">
        <v>0.97780711499999995</v>
      </c>
      <c r="J295">
        <v>1.1357337679999999</v>
      </c>
      <c r="K295">
        <v>1.335616095</v>
      </c>
      <c r="L295">
        <v>1.53386216</v>
      </c>
      <c r="M295">
        <v>1.483801887</v>
      </c>
      <c r="N295">
        <v>1.6376740540000001</v>
      </c>
      <c r="O295">
        <v>1.638323983</v>
      </c>
      <c r="P295">
        <v>2.0123992639999999</v>
      </c>
    </row>
    <row r="296" spans="1:41" x14ac:dyDescent="0.2">
      <c r="B296">
        <v>1.9863993999999999E-2</v>
      </c>
      <c r="C296">
        <v>9.0521102000000006E-2</v>
      </c>
      <c r="D296">
        <v>0.34692281600000002</v>
      </c>
      <c r="E296">
        <v>0.44218350000000001</v>
      </c>
      <c r="F296">
        <v>0.56648077299999999</v>
      </c>
      <c r="G296">
        <v>0.67539739600000004</v>
      </c>
      <c r="H296">
        <v>0.74183470100000004</v>
      </c>
      <c r="I296">
        <v>0.86418370899999997</v>
      </c>
      <c r="J296">
        <v>1.0637380080000001</v>
      </c>
      <c r="K296">
        <v>1.270077838</v>
      </c>
      <c r="L296">
        <v>1.5451939560000001</v>
      </c>
      <c r="M296">
        <v>1.4549897839999999</v>
      </c>
      <c r="N296">
        <v>1.44556212</v>
      </c>
      <c r="O296">
        <v>1.481606303</v>
      </c>
      <c r="P296">
        <v>1.595835914</v>
      </c>
    </row>
    <row r="297" spans="1:41" x14ac:dyDescent="0.2">
      <c r="B297">
        <v>2.1832755999999998E-2</v>
      </c>
      <c r="C297">
        <v>9.0403607999999996E-2</v>
      </c>
      <c r="D297">
        <v>0.278174174</v>
      </c>
      <c r="E297">
        <v>0.52399604300000002</v>
      </c>
      <c r="F297">
        <v>0.57384359900000004</v>
      </c>
      <c r="G297">
        <v>0.68766421700000002</v>
      </c>
      <c r="H297">
        <v>0.76449712700000005</v>
      </c>
      <c r="I297">
        <v>0.794738061</v>
      </c>
      <c r="J297">
        <v>0.88347306299999995</v>
      </c>
      <c r="K297">
        <v>0.91882444600000002</v>
      </c>
      <c r="L297">
        <v>1.1934595960000001</v>
      </c>
      <c r="M297">
        <v>1.846486896</v>
      </c>
      <c r="N297">
        <v>1.2435641209999999</v>
      </c>
      <c r="O297">
        <v>1.2283603249999999</v>
      </c>
      <c r="P297">
        <v>1.39272851</v>
      </c>
    </row>
    <row r="298" spans="1:41" x14ac:dyDescent="0.2">
      <c r="B298">
        <v>2.6187031999999999E-2</v>
      </c>
      <c r="C298">
        <v>9.6255671000000001E-2</v>
      </c>
      <c r="D298">
        <v>0.24168071899999999</v>
      </c>
      <c r="E298">
        <v>0.488023818</v>
      </c>
      <c r="F298">
        <v>0.62145012600000005</v>
      </c>
      <c r="G298">
        <v>0.64930780200000004</v>
      </c>
      <c r="H298">
        <v>0.73966623499999995</v>
      </c>
      <c r="I298">
        <v>0.78247270899999999</v>
      </c>
      <c r="J298">
        <v>0.88883602500000003</v>
      </c>
      <c r="K298">
        <v>0.92283076600000002</v>
      </c>
      <c r="L298">
        <v>0.99785922100000002</v>
      </c>
      <c r="M298">
        <v>1.012585791</v>
      </c>
      <c r="N298">
        <v>1.323337132</v>
      </c>
      <c r="O298">
        <v>1.02</v>
      </c>
      <c r="P298">
        <v>1.813203635</v>
      </c>
    </row>
    <row r="299" spans="1:41" x14ac:dyDescent="0.2">
      <c r="B299">
        <v>2.3780954999999999E-2</v>
      </c>
      <c r="C299">
        <v>0.10137905799999999</v>
      </c>
      <c r="D299">
        <v>0.20951737400000001</v>
      </c>
      <c r="E299">
        <v>0.44154918700000001</v>
      </c>
      <c r="F299">
        <v>0.57545548700000004</v>
      </c>
      <c r="G299">
        <v>0.66468271199999995</v>
      </c>
      <c r="H299">
        <v>0.75621935200000001</v>
      </c>
      <c r="I299">
        <v>0.75022213199999999</v>
      </c>
      <c r="J299">
        <v>0.84531409300000004</v>
      </c>
      <c r="K299">
        <v>0.88573799200000003</v>
      </c>
      <c r="L299">
        <v>0.72225717199999995</v>
      </c>
      <c r="M299">
        <v>0.83824616799999996</v>
      </c>
      <c r="N299">
        <v>0.876</v>
      </c>
      <c r="O299">
        <v>1.073925018</v>
      </c>
      <c r="P299">
        <v>0.96364492199999996</v>
      </c>
    </row>
    <row r="300" spans="1:41" x14ac:dyDescent="0.2">
      <c r="A300" t="s">
        <v>42</v>
      </c>
      <c r="B300">
        <v>2.6255385999999999E-2</v>
      </c>
      <c r="C300">
        <v>0.111565442</v>
      </c>
      <c r="D300">
        <v>0.29226666800000001</v>
      </c>
      <c r="E300">
        <v>0.50546188599999997</v>
      </c>
      <c r="F300">
        <v>0.64191511300000004</v>
      </c>
      <c r="G300">
        <v>0.71473881399999994</v>
      </c>
      <c r="H300">
        <v>0.82308406999999995</v>
      </c>
      <c r="I300">
        <v>0.89860353500000001</v>
      </c>
      <c r="J300">
        <v>0.90103970099999997</v>
      </c>
      <c r="K300">
        <v>0.98917618100000004</v>
      </c>
      <c r="L300">
        <v>0.98556159099999996</v>
      </c>
      <c r="M300">
        <v>1.0428742849999999</v>
      </c>
      <c r="N300">
        <v>1.0677530959999999</v>
      </c>
      <c r="O300">
        <v>1.1200000000000001</v>
      </c>
      <c r="P300">
        <v>1.3898590230000001</v>
      </c>
    </row>
    <row r="301" spans="1:41" x14ac:dyDescent="0.2">
      <c r="A301" t="s">
        <v>42</v>
      </c>
      <c r="B301">
        <v>2.3258416000000001E-2</v>
      </c>
      <c r="C301">
        <v>0.14836861600000001</v>
      </c>
      <c r="D301">
        <v>0.27794052800000002</v>
      </c>
      <c r="E301">
        <v>0.439964085</v>
      </c>
      <c r="F301">
        <v>0.58972634199999996</v>
      </c>
      <c r="G301">
        <v>0.695618089</v>
      </c>
      <c r="H301">
        <v>0.77438806400000004</v>
      </c>
      <c r="I301">
        <v>0.85426286200000001</v>
      </c>
      <c r="J301">
        <v>0.95997725899999997</v>
      </c>
      <c r="K301">
        <v>1.2331409760000001</v>
      </c>
      <c r="L301">
        <v>1.0225454199999999</v>
      </c>
      <c r="M301">
        <v>1.3499637579999999</v>
      </c>
      <c r="N301">
        <v>1.306771594</v>
      </c>
      <c r="O301">
        <v>0.92733974500000005</v>
      </c>
      <c r="P301">
        <v>1.3889025269999999</v>
      </c>
    </row>
    <row r="302" spans="1:41" x14ac:dyDescent="0.2">
      <c r="A302" t="s">
        <v>42</v>
      </c>
      <c r="B302">
        <v>2.0477267E-2</v>
      </c>
      <c r="C302">
        <v>0.10411545899999999</v>
      </c>
      <c r="D302">
        <v>0.34738621200000003</v>
      </c>
      <c r="E302">
        <v>0.45208589599999999</v>
      </c>
      <c r="F302">
        <v>0.58267960600000002</v>
      </c>
      <c r="G302">
        <v>0.66819550900000002</v>
      </c>
      <c r="H302">
        <v>0.76391930100000005</v>
      </c>
      <c r="I302">
        <v>0.85268602900000001</v>
      </c>
      <c r="J302">
        <v>0.94489415600000004</v>
      </c>
      <c r="K302">
        <v>0.97167024999999996</v>
      </c>
      <c r="L302">
        <v>1.12161811</v>
      </c>
      <c r="M302">
        <v>1.4737532680000001</v>
      </c>
      <c r="N302">
        <v>1.2416626660000001</v>
      </c>
      <c r="O302">
        <v>0.89533596800000004</v>
      </c>
      <c r="P302">
        <v>1.247468824</v>
      </c>
    </row>
    <row r="303" spans="1:41" x14ac:dyDescent="0.2">
      <c r="B303" t="s">
        <v>36</v>
      </c>
      <c r="C303">
        <v>1983</v>
      </c>
      <c r="D303">
        <f>C303+1</f>
        <v>1984</v>
      </c>
      <c r="E303">
        <f t="shared" ref="E303:AO303" si="0">D303+1</f>
        <v>1985</v>
      </c>
      <c r="F303">
        <f t="shared" si="0"/>
        <v>1986</v>
      </c>
      <c r="G303">
        <f t="shared" si="0"/>
        <v>1987</v>
      </c>
      <c r="H303">
        <f t="shared" si="0"/>
        <v>1988</v>
      </c>
      <c r="I303">
        <f t="shared" si="0"/>
        <v>1989</v>
      </c>
      <c r="J303">
        <f t="shared" si="0"/>
        <v>1990</v>
      </c>
      <c r="K303">
        <f t="shared" si="0"/>
        <v>1991</v>
      </c>
      <c r="L303">
        <f t="shared" si="0"/>
        <v>1992</v>
      </c>
      <c r="M303">
        <f t="shared" si="0"/>
        <v>1993</v>
      </c>
      <c r="N303">
        <f t="shared" si="0"/>
        <v>1994</v>
      </c>
      <c r="O303">
        <f t="shared" si="0"/>
        <v>1995</v>
      </c>
      <c r="P303">
        <f t="shared" si="0"/>
        <v>1996</v>
      </c>
      <c r="Q303">
        <f t="shared" si="0"/>
        <v>1997</v>
      </c>
      <c r="R303">
        <f t="shared" si="0"/>
        <v>1998</v>
      </c>
      <c r="S303">
        <f t="shared" si="0"/>
        <v>1999</v>
      </c>
      <c r="T303">
        <f t="shared" si="0"/>
        <v>2000</v>
      </c>
      <c r="U303">
        <f t="shared" si="0"/>
        <v>2001</v>
      </c>
      <c r="V303">
        <f t="shared" si="0"/>
        <v>2002</v>
      </c>
      <c r="W303">
        <f t="shared" si="0"/>
        <v>2003</v>
      </c>
      <c r="X303">
        <f t="shared" si="0"/>
        <v>2004</v>
      </c>
      <c r="Y303">
        <f t="shared" si="0"/>
        <v>2005</v>
      </c>
      <c r="Z303">
        <f t="shared" si="0"/>
        <v>2006</v>
      </c>
      <c r="AA303">
        <f t="shared" si="0"/>
        <v>2007</v>
      </c>
      <c r="AB303">
        <f t="shared" si="0"/>
        <v>2008</v>
      </c>
      <c r="AC303">
        <f t="shared" si="0"/>
        <v>2009</v>
      </c>
      <c r="AD303">
        <f t="shared" si="0"/>
        <v>2010</v>
      </c>
      <c r="AE303">
        <f t="shared" si="0"/>
        <v>2011</v>
      </c>
      <c r="AF303">
        <f t="shared" si="0"/>
        <v>2012</v>
      </c>
      <c r="AG303">
        <f t="shared" si="0"/>
        <v>2013</v>
      </c>
      <c r="AH303">
        <f t="shared" si="0"/>
        <v>2014</v>
      </c>
      <c r="AI303">
        <f t="shared" si="0"/>
        <v>2015</v>
      </c>
      <c r="AJ303">
        <f t="shared" si="0"/>
        <v>2016</v>
      </c>
      <c r="AK303">
        <f t="shared" si="0"/>
        <v>2017</v>
      </c>
      <c r="AL303">
        <f t="shared" si="0"/>
        <v>2018</v>
      </c>
      <c r="AM303">
        <f t="shared" si="0"/>
        <v>2019</v>
      </c>
      <c r="AN303">
        <v>2021</v>
      </c>
      <c r="AO303">
        <f t="shared" si="0"/>
        <v>2022</v>
      </c>
    </row>
    <row r="304" spans="1:41" x14ac:dyDescent="0.2">
      <c r="B304">
        <v>14111.940350000001</v>
      </c>
      <c r="C304">
        <v>19731.2952</v>
      </c>
      <c r="D304">
        <v>10431.39111</v>
      </c>
      <c r="E304">
        <v>20832.387460000002</v>
      </c>
      <c r="F304">
        <v>12635.743549999999</v>
      </c>
      <c r="G304">
        <v>13298.68267</v>
      </c>
      <c r="H304">
        <v>20210.466990000001</v>
      </c>
      <c r="I304">
        <v>16808.33596</v>
      </c>
      <c r="J304">
        <v>18105.832689999999</v>
      </c>
      <c r="K304">
        <v>11671.254790000001</v>
      </c>
      <c r="L304">
        <v>9824.1674419999999</v>
      </c>
      <c r="M304">
        <v>12167.968580000001</v>
      </c>
      <c r="N304">
        <v>11754.658079999999</v>
      </c>
      <c r="O304">
        <v>15651.38747</v>
      </c>
      <c r="P304">
        <v>7164.9852899999996</v>
      </c>
      <c r="Q304">
        <v>10373.70565</v>
      </c>
      <c r="R304">
        <v>6805.9690179999998</v>
      </c>
      <c r="S304">
        <v>10275.00627</v>
      </c>
      <c r="T304">
        <v>12070.3436</v>
      </c>
      <c r="U304">
        <v>9976.7433700000001</v>
      </c>
      <c r="V304">
        <v>10154.81855</v>
      </c>
      <c r="W304">
        <v>16085.179169999999</v>
      </c>
      <c r="AH304">
        <v>16288.73573</v>
      </c>
      <c r="AI304">
        <v>14753.103139999999</v>
      </c>
      <c r="AJ304">
        <v>11394.55092</v>
      </c>
      <c r="AK304">
        <v>10916.31234</v>
      </c>
      <c r="AL304">
        <v>7885.1962380000004</v>
      </c>
    </row>
    <row r="305" spans="2:18" x14ac:dyDescent="0.2">
      <c r="B305" t="s">
        <v>37</v>
      </c>
      <c r="C305" t="s">
        <v>38</v>
      </c>
      <c r="D305" t="s">
        <v>39</v>
      </c>
      <c r="E305" t="s">
        <v>40</v>
      </c>
      <c r="F305" t="s">
        <v>41</v>
      </c>
    </row>
    <row r="306" spans="2:18" x14ac:dyDescent="0.2">
      <c r="B306">
        <v>10938308.449999999</v>
      </c>
      <c r="C306">
        <v>31926800.050000001</v>
      </c>
      <c r="D306">
        <v>35358341.649999999</v>
      </c>
      <c r="E306">
        <v>48077416.579999998</v>
      </c>
      <c r="F306">
        <v>15706090.050000001</v>
      </c>
      <c r="G306">
        <v>2027725.7290000001</v>
      </c>
      <c r="H306">
        <v>1279796.0319999999</v>
      </c>
      <c r="I306">
        <v>616640.46310000005</v>
      </c>
      <c r="J306">
        <v>377636.42540000001</v>
      </c>
      <c r="K306">
        <v>237143.2567</v>
      </c>
      <c r="L306">
        <v>145328.65210000001</v>
      </c>
      <c r="M306">
        <v>87228.382230000003</v>
      </c>
      <c r="N306">
        <v>31987.46946</v>
      </c>
      <c r="O306">
        <v>13500.922119999999</v>
      </c>
      <c r="P306">
        <v>13806.912259999999</v>
      </c>
      <c r="Q306" t="s">
        <v>42</v>
      </c>
      <c r="R306">
        <v>146837751</v>
      </c>
    </row>
    <row r="307" spans="2:18" x14ac:dyDescent="0.2">
      <c r="B307">
        <v>43542372.310000002</v>
      </c>
      <c r="C307">
        <v>10113297.300000001</v>
      </c>
      <c r="D307">
        <v>29056326.420000002</v>
      </c>
      <c r="E307">
        <v>46652774.200000003</v>
      </c>
      <c r="F307">
        <v>94887721.069999993</v>
      </c>
      <c r="G307">
        <v>27258759.579999998</v>
      </c>
      <c r="H307">
        <v>4572542.5470000003</v>
      </c>
      <c r="I307">
        <v>2034643.0279999999</v>
      </c>
      <c r="J307">
        <v>933792.71129999997</v>
      </c>
      <c r="K307">
        <v>843440.70869999996</v>
      </c>
      <c r="L307">
        <v>609971.32660000003</v>
      </c>
      <c r="M307">
        <v>217519.83559999999</v>
      </c>
      <c r="N307">
        <v>81745.846210000003</v>
      </c>
      <c r="O307">
        <v>72445.994219999993</v>
      </c>
      <c r="P307">
        <v>34104.648840000002</v>
      </c>
      <c r="Q307" t="s">
        <v>42</v>
      </c>
      <c r="R307">
        <v>260911457.5</v>
      </c>
    </row>
    <row r="308" spans="2:18" x14ac:dyDescent="0.2">
      <c r="B308">
        <v>4386944.1349999998</v>
      </c>
      <c r="C308">
        <v>4185145.8960000002</v>
      </c>
      <c r="D308">
        <v>7724329.8339999998</v>
      </c>
      <c r="E308">
        <v>21517411</v>
      </c>
      <c r="F308">
        <v>26201977.559999999</v>
      </c>
      <c r="G308">
        <v>59413937.890000001</v>
      </c>
      <c r="H308">
        <v>10404358.07</v>
      </c>
      <c r="I308">
        <v>2104630.7179999999</v>
      </c>
      <c r="J308">
        <v>910610.40139999997</v>
      </c>
      <c r="K308">
        <v>305941.09220000001</v>
      </c>
      <c r="L308">
        <v>204414.12789999999</v>
      </c>
      <c r="M308">
        <v>76627.106570000004</v>
      </c>
      <c r="N308">
        <v>46356.726040000001</v>
      </c>
      <c r="O308">
        <v>55697.813770000001</v>
      </c>
      <c r="P308">
        <v>28661.534479999998</v>
      </c>
      <c r="Q308" t="s">
        <v>42</v>
      </c>
      <c r="R308">
        <v>137567043.90000001</v>
      </c>
    </row>
    <row r="309" spans="2:18" x14ac:dyDescent="0.2">
      <c r="B309">
        <v>46605279.350000001</v>
      </c>
      <c r="C309">
        <v>7445397.0180000002</v>
      </c>
      <c r="D309">
        <v>30475683.059999999</v>
      </c>
      <c r="E309">
        <v>12646623.960000001</v>
      </c>
      <c r="F309">
        <v>45702829.969999999</v>
      </c>
      <c r="G309">
        <v>30335520.699999999</v>
      </c>
      <c r="H309">
        <v>20155052.140000001</v>
      </c>
      <c r="I309">
        <v>3718874.1359999999</v>
      </c>
      <c r="J309">
        <v>885327.93440000003</v>
      </c>
      <c r="K309">
        <v>743405.68130000005</v>
      </c>
      <c r="L309">
        <v>257486.4062</v>
      </c>
      <c r="M309">
        <v>81165.320170000006</v>
      </c>
      <c r="N309">
        <v>85311.966839999994</v>
      </c>
      <c r="O309">
        <v>7010.9040329999998</v>
      </c>
      <c r="P309">
        <v>6583.4574560000001</v>
      </c>
      <c r="Q309" t="s">
        <v>42</v>
      </c>
      <c r="R309">
        <v>199151552</v>
      </c>
    </row>
    <row r="310" spans="2:18" x14ac:dyDescent="0.2">
      <c r="B310">
        <v>28218719.02</v>
      </c>
      <c r="C310">
        <v>10806468.27</v>
      </c>
      <c r="D310">
        <v>9317629.2229999993</v>
      </c>
      <c r="E310">
        <v>37892316.609999999</v>
      </c>
      <c r="F310">
        <v>18543395.260000002</v>
      </c>
      <c r="G310">
        <v>27977556.66</v>
      </c>
      <c r="H310">
        <v>22563724.57</v>
      </c>
      <c r="I310">
        <v>18470175.030000001</v>
      </c>
      <c r="J310">
        <v>5342821.1780000003</v>
      </c>
      <c r="K310">
        <v>815508.96160000004</v>
      </c>
      <c r="L310">
        <v>374256.47440000001</v>
      </c>
      <c r="M310">
        <v>162313.31959999999</v>
      </c>
      <c r="N310">
        <v>16197.961230000001</v>
      </c>
      <c r="O310">
        <v>45358.559829999998</v>
      </c>
      <c r="P310">
        <v>16667.785970000001</v>
      </c>
      <c r="Q310" t="s">
        <v>42</v>
      </c>
      <c r="R310">
        <v>180563108.90000001</v>
      </c>
    </row>
    <row r="311" spans="2:18" x14ac:dyDescent="0.2">
      <c r="B311">
        <v>4479476.5209999997</v>
      </c>
      <c r="C311">
        <v>6974735.2450000001</v>
      </c>
      <c r="D311">
        <v>12882185.029999999</v>
      </c>
      <c r="E311">
        <v>10223568.310000001</v>
      </c>
      <c r="F311">
        <v>62549075.030000001</v>
      </c>
      <c r="G311">
        <v>15587885.68</v>
      </c>
      <c r="H311">
        <v>13896384.84</v>
      </c>
      <c r="I311">
        <v>5274869.1390000004</v>
      </c>
      <c r="J311">
        <v>16353637.720000001</v>
      </c>
      <c r="K311">
        <v>2565253.3190000001</v>
      </c>
      <c r="L311">
        <v>787167.12329999998</v>
      </c>
      <c r="M311">
        <v>302341.50290000002</v>
      </c>
      <c r="N311">
        <v>58509.960079999997</v>
      </c>
      <c r="O311">
        <v>29613.569080000001</v>
      </c>
      <c r="P311">
        <v>26475.731400000001</v>
      </c>
      <c r="Q311" t="s">
        <v>42</v>
      </c>
      <c r="R311">
        <v>151991178.69999999</v>
      </c>
    </row>
    <row r="312" spans="2:18" x14ac:dyDescent="0.2">
      <c r="B312">
        <v>15094829.93</v>
      </c>
      <c r="C312">
        <v>8208885.0590000004</v>
      </c>
      <c r="D312">
        <v>21360382.789999999</v>
      </c>
      <c r="E312">
        <v>42455231.149999999</v>
      </c>
      <c r="F312">
        <v>20885969.789999999</v>
      </c>
      <c r="G312">
        <v>63991696.869999997</v>
      </c>
      <c r="H312">
        <v>17978334.07</v>
      </c>
      <c r="I312">
        <v>12970469.140000001</v>
      </c>
      <c r="J312">
        <v>7227451.1780000003</v>
      </c>
      <c r="K312">
        <v>16926031.859999999</v>
      </c>
      <c r="L312">
        <v>1590142.0149999999</v>
      </c>
      <c r="M312">
        <v>924841.25970000005</v>
      </c>
      <c r="N312">
        <v>209090.18919999999</v>
      </c>
      <c r="O312">
        <v>251277.52559999999</v>
      </c>
      <c r="P312">
        <v>147568.89679999999</v>
      </c>
      <c r="Q312" t="s">
        <v>42</v>
      </c>
      <c r="R312">
        <v>230222201.69999999</v>
      </c>
    </row>
    <row r="313" spans="2:18" x14ac:dyDescent="0.2">
      <c r="B313">
        <v>10226411.439999999</v>
      </c>
      <c r="C313">
        <v>5043492.3909999998</v>
      </c>
      <c r="D313">
        <v>7225136.0539999995</v>
      </c>
      <c r="E313">
        <v>29183433.149999999</v>
      </c>
      <c r="F313">
        <v>68828510.290000007</v>
      </c>
      <c r="G313">
        <v>13053011.109999999</v>
      </c>
      <c r="H313">
        <v>44939576.200000003</v>
      </c>
      <c r="I313">
        <v>6313127.2419999996</v>
      </c>
      <c r="J313">
        <v>7247723.4069999997</v>
      </c>
      <c r="K313">
        <v>2721824.4890000001</v>
      </c>
      <c r="L313">
        <v>8569372.2449999992</v>
      </c>
      <c r="M313">
        <v>1465397.199</v>
      </c>
      <c r="N313">
        <v>1296705.1969999999</v>
      </c>
      <c r="O313">
        <v>604008.59409999999</v>
      </c>
      <c r="P313">
        <v>958708.62159999995</v>
      </c>
      <c r="Q313" t="s">
        <v>42</v>
      </c>
      <c r="R313">
        <v>207676437.59999999</v>
      </c>
    </row>
    <row r="314" spans="2:18" x14ac:dyDescent="0.2">
      <c r="B314">
        <v>23797056.030000001</v>
      </c>
      <c r="C314">
        <v>3002955.4750000001</v>
      </c>
      <c r="D314">
        <v>1171364.4739999999</v>
      </c>
      <c r="E314">
        <v>11661915.539999999</v>
      </c>
      <c r="F314">
        <v>26655796.530000001</v>
      </c>
      <c r="G314">
        <v>85663789.310000002</v>
      </c>
      <c r="H314">
        <v>15374936.130000001</v>
      </c>
      <c r="I314">
        <v>34403111.100000001</v>
      </c>
      <c r="J314">
        <v>3250085.1630000002</v>
      </c>
      <c r="K314">
        <v>5589374.5360000003</v>
      </c>
      <c r="L314">
        <v>851971.08499999996</v>
      </c>
      <c r="M314">
        <v>7959423.432</v>
      </c>
      <c r="N314">
        <v>689319.84069999994</v>
      </c>
      <c r="O314">
        <v>507599.64909999998</v>
      </c>
      <c r="P314">
        <v>679726.71409999998</v>
      </c>
      <c r="Q314" t="s">
        <v>42</v>
      </c>
      <c r="R314">
        <v>221258425</v>
      </c>
    </row>
    <row r="315" spans="2:18" x14ac:dyDescent="0.2">
      <c r="B315">
        <v>28826351.32</v>
      </c>
      <c r="C315">
        <v>8112504.5750000002</v>
      </c>
      <c r="D315">
        <v>3563174.8930000002</v>
      </c>
      <c r="E315">
        <v>1392326.2509999999</v>
      </c>
      <c r="F315">
        <v>8866365.6239999998</v>
      </c>
      <c r="G315">
        <v>8018823.7929999996</v>
      </c>
      <c r="H315">
        <v>24186723.640000001</v>
      </c>
      <c r="I315">
        <v>8650870.6970000006</v>
      </c>
      <c r="J315">
        <v>17491173.23</v>
      </c>
      <c r="K315">
        <v>4369077.1909999996</v>
      </c>
      <c r="L315">
        <v>5871208.182</v>
      </c>
      <c r="M315">
        <v>1194768.9779999999</v>
      </c>
      <c r="N315">
        <v>3496592.0490000001</v>
      </c>
      <c r="O315">
        <v>518151.32030000002</v>
      </c>
      <c r="P315">
        <v>594591.78489999997</v>
      </c>
      <c r="Q315" t="s">
        <v>42</v>
      </c>
      <c r="R315">
        <v>125152703.5</v>
      </c>
    </row>
    <row r="316" spans="2:18" x14ac:dyDescent="0.2">
      <c r="B316">
        <v>15201406.949999999</v>
      </c>
      <c r="C316">
        <v>5157356.3430000003</v>
      </c>
      <c r="D316">
        <v>35408016.119999997</v>
      </c>
      <c r="E316">
        <v>4705625.8480000002</v>
      </c>
      <c r="F316">
        <v>6168529.3080000002</v>
      </c>
      <c r="G316">
        <v>9980429.8849999998</v>
      </c>
      <c r="H316">
        <v>7952061.2410000004</v>
      </c>
      <c r="I316">
        <v>10616110.890000001</v>
      </c>
      <c r="J316">
        <v>4467886.9800000004</v>
      </c>
      <c r="K316">
        <v>8127104.733</v>
      </c>
      <c r="L316">
        <v>2777594.764</v>
      </c>
      <c r="M316">
        <v>3524445.0469999998</v>
      </c>
      <c r="N316">
        <v>1506891.71</v>
      </c>
      <c r="O316">
        <v>1186358.4890000001</v>
      </c>
      <c r="P316">
        <v>949767.08010000002</v>
      </c>
      <c r="Q316" t="s">
        <v>42</v>
      </c>
      <c r="R316">
        <v>117729585.40000001</v>
      </c>
    </row>
    <row r="317" spans="2:18" x14ac:dyDescent="0.2">
      <c r="B317">
        <v>25302801.73</v>
      </c>
      <c r="C317">
        <v>4259579.7130000005</v>
      </c>
      <c r="D317">
        <v>11626775.060000001</v>
      </c>
      <c r="E317">
        <v>49990769.049999997</v>
      </c>
      <c r="F317">
        <v>11126736.48</v>
      </c>
      <c r="G317">
        <v>8361708.7470000004</v>
      </c>
      <c r="H317">
        <v>4258792.63</v>
      </c>
      <c r="I317">
        <v>5692050.5060000001</v>
      </c>
      <c r="J317">
        <v>7176133.9819999998</v>
      </c>
      <c r="K317">
        <v>4347262.91</v>
      </c>
      <c r="L317">
        <v>3722297.2250000001</v>
      </c>
      <c r="M317">
        <v>2660373.4909999999</v>
      </c>
      <c r="N317">
        <v>2078784.558</v>
      </c>
      <c r="O317">
        <v>1130050.0149999999</v>
      </c>
      <c r="P317">
        <v>1365657.1270000001</v>
      </c>
      <c r="Q317" t="s">
        <v>42</v>
      </c>
      <c r="R317">
        <v>143099773.19999999</v>
      </c>
    </row>
    <row r="318" spans="2:18" x14ac:dyDescent="0.2">
      <c r="B318">
        <v>14644359.65</v>
      </c>
      <c r="C318">
        <v>5637764.0580000002</v>
      </c>
      <c r="D318">
        <v>4915278.7819999997</v>
      </c>
      <c r="E318">
        <v>18634688.629999999</v>
      </c>
      <c r="F318">
        <v>52776405.649999999</v>
      </c>
      <c r="G318">
        <v>8674777.1720000003</v>
      </c>
      <c r="H318">
        <v>2163727.1719999998</v>
      </c>
      <c r="I318">
        <v>1788277.175</v>
      </c>
      <c r="J318">
        <v>2004074.064</v>
      </c>
      <c r="K318">
        <v>3681591.58</v>
      </c>
      <c r="L318">
        <v>2253886.1170000001</v>
      </c>
      <c r="M318">
        <v>3119726.8450000002</v>
      </c>
      <c r="N318">
        <v>1173622.8600000001</v>
      </c>
      <c r="O318">
        <v>1140381.4709999999</v>
      </c>
      <c r="P318">
        <v>1923196.878</v>
      </c>
      <c r="Q318" t="s">
        <v>42</v>
      </c>
      <c r="R318">
        <v>124531758.09999999</v>
      </c>
    </row>
    <row r="319" spans="2:18" x14ac:dyDescent="0.2">
      <c r="B319">
        <v>15451542.65</v>
      </c>
      <c r="C319">
        <v>1914308.514</v>
      </c>
      <c r="D319">
        <v>5126518.5379999997</v>
      </c>
      <c r="E319">
        <v>22859136.649999999</v>
      </c>
      <c r="F319">
        <v>27784240.129999999</v>
      </c>
      <c r="G319">
        <v>47506292.829999998</v>
      </c>
      <c r="H319">
        <v>17696159.989999998</v>
      </c>
      <c r="I319">
        <v>4040056.6690000002</v>
      </c>
      <c r="J319">
        <v>2363248.6549999998</v>
      </c>
      <c r="K319">
        <v>1522112.939</v>
      </c>
      <c r="L319">
        <v>2775353.4730000002</v>
      </c>
      <c r="M319">
        <v>1101811.291</v>
      </c>
      <c r="N319">
        <v>2018716.754</v>
      </c>
      <c r="O319">
        <v>810317.81830000004</v>
      </c>
      <c r="P319">
        <v>1301586.064</v>
      </c>
      <c r="Q319" t="s">
        <v>42</v>
      </c>
      <c r="R319">
        <v>154271403</v>
      </c>
    </row>
    <row r="320" spans="2:18" x14ac:dyDescent="0.2">
      <c r="B320">
        <v>18239189.960000001</v>
      </c>
      <c r="C320">
        <v>4272679.2869999995</v>
      </c>
      <c r="D320">
        <v>1955490.0789999999</v>
      </c>
      <c r="E320">
        <v>4244295.7450000001</v>
      </c>
      <c r="F320">
        <v>11510227.470000001</v>
      </c>
      <c r="G320">
        <v>14664348.66</v>
      </c>
      <c r="H320">
        <v>12672835.560000001</v>
      </c>
      <c r="I320">
        <v>4242740.5140000004</v>
      </c>
      <c r="J320">
        <v>1061038.5049999999</v>
      </c>
      <c r="K320">
        <v>1151440.4129999999</v>
      </c>
      <c r="L320">
        <v>772615.76229999994</v>
      </c>
      <c r="M320">
        <v>1484572.2139999999</v>
      </c>
      <c r="N320">
        <v>488633.82209999999</v>
      </c>
      <c r="O320">
        <v>863231.4987</v>
      </c>
      <c r="P320">
        <v>1258738.615</v>
      </c>
      <c r="Q320" t="s">
        <v>42</v>
      </c>
      <c r="R320">
        <v>78882078.099999994</v>
      </c>
    </row>
    <row r="321" spans="1:18" x14ac:dyDescent="0.2">
      <c r="B321">
        <v>22540435.66</v>
      </c>
      <c r="C321">
        <v>3707099.5469999998</v>
      </c>
      <c r="D321">
        <v>1852390.257</v>
      </c>
      <c r="E321">
        <v>2565812.6129999999</v>
      </c>
      <c r="F321">
        <v>27973520.879999999</v>
      </c>
      <c r="G321">
        <v>15416726.68</v>
      </c>
      <c r="H321">
        <v>9536058.3870000001</v>
      </c>
      <c r="I321">
        <v>11420958.859999999</v>
      </c>
      <c r="J321">
        <v>1910793.135</v>
      </c>
      <c r="K321">
        <v>987669.06460000004</v>
      </c>
      <c r="L321">
        <v>704923.67009999999</v>
      </c>
      <c r="M321">
        <v>756117.81270000001</v>
      </c>
      <c r="N321">
        <v>1275395.3489999999</v>
      </c>
      <c r="O321">
        <v>401653.95699999999</v>
      </c>
      <c r="P321">
        <v>1514333.291</v>
      </c>
      <c r="Q321" t="s">
        <v>42</v>
      </c>
      <c r="R321">
        <v>102563889.2</v>
      </c>
    </row>
    <row r="322" spans="1:18" x14ac:dyDescent="0.2">
      <c r="B322">
        <v>8917368.4360000007</v>
      </c>
      <c r="C322">
        <v>6971464.1950000003</v>
      </c>
      <c r="D322">
        <v>3966964.7960000001</v>
      </c>
      <c r="E322">
        <v>2620358.4240000001</v>
      </c>
      <c r="F322">
        <v>4973133.42</v>
      </c>
      <c r="G322">
        <v>27282752.52</v>
      </c>
      <c r="H322">
        <v>7304033.7450000001</v>
      </c>
      <c r="I322">
        <v>4597391.8499999996</v>
      </c>
      <c r="J322">
        <v>3533750.1690000002</v>
      </c>
      <c r="K322">
        <v>900604.58539999998</v>
      </c>
      <c r="L322">
        <v>409985.65399999998</v>
      </c>
      <c r="M322">
        <v>140409.4111</v>
      </c>
      <c r="N322">
        <v>310624.73149999999</v>
      </c>
      <c r="O322">
        <v>332203.38390000002</v>
      </c>
      <c r="P322">
        <v>818880.45680000004</v>
      </c>
      <c r="Q322" t="s">
        <v>42</v>
      </c>
      <c r="R322">
        <v>73079925.780000001</v>
      </c>
    </row>
    <row r="323" spans="1:18" x14ac:dyDescent="0.2">
      <c r="B323">
        <v>10078917.9</v>
      </c>
      <c r="C323">
        <v>9582515</v>
      </c>
      <c r="D323">
        <v>10623326.050000001</v>
      </c>
      <c r="E323">
        <v>15287374.550000001</v>
      </c>
      <c r="F323">
        <v>8820340.8019999992</v>
      </c>
      <c r="G323">
        <v>14514730.470000001</v>
      </c>
      <c r="H323">
        <v>33457939.960000001</v>
      </c>
      <c r="I323">
        <v>8127570.1150000002</v>
      </c>
      <c r="J323">
        <v>3788632.6719999998</v>
      </c>
      <c r="K323">
        <v>3489738.4720000001</v>
      </c>
      <c r="L323">
        <v>1290807.156</v>
      </c>
      <c r="M323">
        <v>544497.07869999995</v>
      </c>
      <c r="N323">
        <v>214605.09729999999</v>
      </c>
      <c r="O323">
        <v>312638.50679999997</v>
      </c>
      <c r="P323">
        <v>1142860.8959999999</v>
      </c>
      <c r="Q323" t="s">
        <v>42</v>
      </c>
      <c r="R323">
        <v>121276494.7</v>
      </c>
    </row>
    <row r="324" spans="1:18" x14ac:dyDescent="0.2">
      <c r="B324">
        <v>10052605.720000001</v>
      </c>
      <c r="C324">
        <v>3758003.2659999998</v>
      </c>
      <c r="D324">
        <v>6567564.892</v>
      </c>
      <c r="E324">
        <v>19397695.510000002</v>
      </c>
      <c r="F324">
        <v>20039028.350000001</v>
      </c>
      <c r="G324">
        <v>10990005.27</v>
      </c>
      <c r="H324">
        <v>9637830.5690000001</v>
      </c>
      <c r="I324">
        <v>30411457.420000002</v>
      </c>
      <c r="J324">
        <v>11654355.67</v>
      </c>
      <c r="K324">
        <v>6044019.3949999996</v>
      </c>
      <c r="L324">
        <v>2545932.3820000002</v>
      </c>
      <c r="M324">
        <v>1625492.3970000001</v>
      </c>
      <c r="N324">
        <v>500968.84700000001</v>
      </c>
      <c r="O324">
        <v>226408.68340000001</v>
      </c>
      <c r="P324">
        <v>997897.59510000004</v>
      </c>
      <c r="Q324" t="s">
        <v>42</v>
      </c>
      <c r="R324">
        <v>134449266</v>
      </c>
    </row>
    <row r="325" spans="1:18" x14ac:dyDescent="0.2">
      <c r="B325">
        <v>19279475.140000001</v>
      </c>
      <c r="C325">
        <v>12357856.199999999</v>
      </c>
      <c r="D325">
        <v>7279771.7039999999</v>
      </c>
      <c r="E325">
        <v>6910211.2620000001</v>
      </c>
      <c r="F325">
        <v>16561234.35</v>
      </c>
      <c r="G325">
        <v>16851757.5</v>
      </c>
      <c r="H325">
        <v>7150428.5559999999</v>
      </c>
      <c r="I325">
        <v>3481964.352</v>
      </c>
      <c r="J325">
        <v>10185735.470000001</v>
      </c>
      <c r="K325">
        <v>7198874.3200000003</v>
      </c>
      <c r="L325">
        <v>2749033.7779999999</v>
      </c>
      <c r="M325">
        <v>2131484.1609999998</v>
      </c>
      <c r="N325">
        <v>814736.58479999995</v>
      </c>
      <c r="O325">
        <v>295158.11680000002</v>
      </c>
      <c r="P325">
        <v>818730.05989999999</v>
      </c>
      <c r="Q325" t="s">
        <v>42</v>
      </c>
      <c r="R325">
        <v>114066451.59999999</v>
      </c>
    </row>
    <row r="326" spans="1:18" x14ac:dyDescent="0.2">
      <c r="B326">
        <v>12739833.32</v>
      </c>
      <c r="C326">
        <v>4153071.2080000001</v>
      </c>
      <c r="D326">
        <v>8197006.8459999999</v>
      </c>
      <c r="E326">
        <v>11903261.35</v>
      </c>
      <c r="F326">
        <v>13482430.35</v>
      </c>
      <c r="G326">
        <v>18160165.57</v>
      </c>
      <c r="H326">
        <v>9334902.2640000004</v>
      </c>
      <c r="I326">
        <v>4596847.3969999999</v>
      </c>
      <c r="J326">
        <v>6098333.2589999996</v>
      </c>
      <c r="K326">
        <v>11419781.970000001</v>
      </c>
      <c r="L326">
        <v>5605018.1390000004</v>
      </c>
      <c r="M326">
        <v>2585238.773</v>
      </c>
      <c r="N326">
        <v>1505958.946</v>
      </c>
      <c r="O326">
        <v>470098.56679999997</v>
      </c>
      <c r="P326">
        <v>545632.32909999997</v>
      </c>
      <c r="Q326" t="s">
        <v>42</v>
      </c>
      <c r="R326">
        <v>110797580.3</v>
      </c>
    </row>
    <row r="327" spans="1:18" x14ac:dyDescent="0.2">
      <c r="B327">
        <v>5624121.2999999998</v>
      </c>
      <c r="C327">
        <v>1612097.6780000001</v>
      </c>
      <c r="D327">
        <v>10476190.49</v>
      </c>
      <c r="E327">
        <v>18054023.59</v>
      </c>
      <c r="F327">
        <v>22744915.469999999</v>
      </c>
      <c r="G327">
        <v>19554044.620000001</v>
      </c>
      <c r="H327">
        <v>24322619.98</v>
      </c>
      <c r="I327">
        <v>12107253.77</v>
      </c>
      <c r="J327">
        <v>4987815.5719999997</v>
      </c>
      <c r="K327">
        <v>6369865.5630000001</v>
      </c>
      <c r="L327">
        <v>12397205.890000001</v>
      </c>
      <c r="M327">
        <v>5526028.8329999996</v>
      </c>
      <c r="N327">
        <v>2266807.02</v>
      </c>
      <c r="O327">
        <v>910830.39540000004</v>
      </c>
      <c r="P327">
        <v>984466.36679999996</v>
      </c>
      <c r="Q327" t="s">
        <v>42</v>
      </c>
      <c r="R327">
        <v>147938286.5</v>
      </c>
    </row>
    <row r="328" spans="1:18" x14ac:dyDescent="0.2">
      <c r="A328" t="s">
        <v>42</v>
      </c>
      <c r="B328">
        <v>4149174.6209999998</v>
      </c>
      <c r="C328">
        <v>2743086.07</v>
      </c>
      <c r="D328">
        <v>2025724.656</v>
      </c>
      <c r="E328">
        <v>16863155.52</v>
      </c>
      <c r="F328">
        <v>16876533.690000001</v>
      </c>
      <c r="G328">
        <v>12322169.73</v>
      </c>
      <c r="H328">
        <v>6889282.2029999997</v>
      </c>
      <c r="I328">
        <v>7305187.1430000002</v>
      </c>
      <c r="J328">
        <v>3615309.3820000002</v>
      </c>
      <c r="K328">
        <v>2260762.7340000002</v>
      </c>
      <c r="L328">
        <v>2262986.7570000002</v>
      </c>
      <c r="M328">
        <v>4125076.8820000002</v>
      </c>
      <c r="N328">
        <v>1808582.3419999999</v>
      </c>
      <c r="O328">
        <v>458060.29830000002</v>
      </c>
      <c r="P328">
        <v>383137.70919999998</v>
      </c>
      <c r="Q328" t="s">
        <v>42</v>
      </c>
      <c r="R328">
        <v>84088229.739999995</v>
      </c>
    </row>
    <row r="329" spans="1:18" x14ac:dyDescent="0.2">
      <c r="A329" t="s">
        <v>42</v>
      </c>
      <c r="B329">
        <v>3992691.24</v>
      </c>
      <c r="C329">
        <v>1463787.4650000001</v>
      </c>
      <c r="D329">
        <v>2421613.6179999998</v>
      </c>
      <c r="E329">
        <v>11892534.41</v>
      </c>
      <c r="F329">
        <v>34301691.119999997</v>
      </c>
      <c r="G329">
        <v>21957493.920000002</v>
      </c>
      <c r="H329">
        <v>11028948.699999999</v>
      </c>
      <c r="I329">
        <v>5032122.4529999997</v>
      </c>
      <c r="J329">
        <v>3825771.2779999999</v>
      </c>
      <c r="K329">
        <v>2781793.0449999999</v>
      </c>
      <c r="L329">
        <v>773073.41390000004</v>
      </c>
      <c r="M329">
        <v>1600679.419</v>
      </c>
      <c r="N329">
        <v>2651100.0440000002</v>
      </c>
      <c r="O329">
        <v>1072131.5290000001</v>
      </c>
      <c r="P329">
        <v>1212862.926</v>
      </c>
      <c r="Q329" t="s">
        <v>42</v>
      </c>
      <c r="R329">
        <v>106008294.59999999</v>
      </c>
    </row>
    <row r="330" spans="1:18" x14ac:dyDescent="0.2">
      <c r="A330" t="s">
        <v>42</v>
      </c>
      <c r="B330">
        <v>8095563.4210000001</v>
      </c>
      <c r="C330">
        <v>866688.72620000003</v>
      </c>
      <c r="D330">
        <v>1289494.591</v>
      </c>
      <c r="E330">
        <v>5305666.18</v>
      </c>
      <c r="F330">
        <v>14285317.939999999</v>
      </c>
      <c r="G330">
        <v>17277833.030000001</v>
      </c>
      <c r="H330">
        <v>10269974.460000001</v>
      </c>
      <c r="I330">
        <v>4634176.1040000003</v>
      </c>
      <c r="J330">
        <v>2550166.247</v>
      </c>
      <c r="K330">
        <v>2124702.2749999999</v>
      </c>
      <c r="L330">
        <v>1012695.357</v>
      </c>
      <c r="M330">
        <v>627701.19799999997</v>
      </c>
      <c r="N330">
        <v>898895.41870000004</v>
      </c>
      <c r="O330">
        <v>1203910.7790000001</v>
      </c>
      <c r="P330">
        <v>1234705.7520000001</v>
      </c>
      <c r="Q330" t="s">
        <v>42</v>
      </c>
      <c r="R330">
        <v>71677491.480000004</v>
      </c>
    </row>
    <row r="331" spans="1:18" x14ac:dyDescent="0.2">
      <c r="A331" t="s">
        <v>42</v>
      </c>
      <c r="B331">
        <v>24647433.059999999</v>
      </c>
      <c r="C331">
        <v>649122.36109999998</v>
      </c>
      <c r="D331">
        <v>2264637.1669999999</v>
      </c>
      <c r="E331">
        <v>7169468.0810000002</v>
      </c>
      <c r="F331">
        <v>23065394.199999999</v>
      </c>
      <c r="G331">
        <v>26701298.989999998</v>
      </c>
      <c r="H331">
        <v>17477050.350000001</v>
      </c>
      <c r="I331">
        <v>12252217.66</v>
      </c>
      <c r="J331">
        <v>4797242.8210000005</v>
      </c>
      <c r="K331">
        <v>2089284.723</v>
      </c>
      <c r="L331">
        <v>1961336.2279999999</v>
      </c>
      <c r="M331">
        <v>1665150.7</v>
      </c>
      <c r="N331">
        <v>767432.36930000002</v>
      </c>
      <c r="O331">
        <v>943384.89399999997</v>
      </c>
      <c r="P331">
        <v>1978619.004</v>
      </c>
      <c r="Q331" t="s">
        <v>42</v>
      </c>
      <c r="R331">
        <v>128429072.59999999</v>
      </c>
    </row>
    <row r="332" spans="1:18" x14ac:dyDescent="0.2">
      <c r="A332" t="s">
        <v>42</v>
      </c>
      <c r="B332">
        <v>4812064.4330000002</v>
      </c>
      <c r="C332">
        <v>1351652.3</v>
      </c>
      <c r="D332">
        <v>1484724.97</v>
      </c>
      <c r="E332">
        <v>2867252.5819999999</v>
      </c>
      <c r="F332">
        <v>9047382.4149999991</v>
      </c>
      <c r="G332">
        <v>19589942.579999998</v>
      </c>
      <c r="H332">
        <v>14114051.34</v>
      </c>
      <c r="I332">
        <v>8703087.1940000001</v>
      </c>
      <c r="J332">
        <v>5091918.4440000001</v>
      </c>
      <c r="K332">
        <v>1813307.4650000001</v>
      </c>
      <c r="L332">
        <v>1490284.8929999999</v>
      </c>
      <c r="M332">
        <v>1118733.054</v>
      </c>
      <c r="N332">
        <v>491665.46370000002</v>
      </c>
      <c r="O332">
        <v>264954.24699999997</v>
      </c>
      <c r="P332">
        <v>1759014.602</v>
      </c>
      <c r="Q332" t="s">
        <v>42</v>
      </c>
      <c r="R332">
        <v>74000035.980000004</v>
      </c>
    </row>
    <row r="333" spans="1:18" x14ac:dyDescent="0.2">
      <c r="A333" t="s">
        <v>42</v>
      </c>
      <c r="B333">
        <v>7908539.1689999998</v>
      </c>
      <c r="C333">
        <v>2096984.429</v>
      </c>
      <c r="D333">
        <v>4482158.909</v>
      </c>
      <c r="E333">
        <v>5223773.3959999997</v>
      </c>
      <c r="F333">
        <v>3515457.7719999999</v>
      </c>
      <c r="G333">
        <v>4999069.7680000002</v>
      </c>
      <c r="H333">
        <v>6635937.6600000001</v>
      </c>
      <c r="I333">
        <v>5058830.1349999998</v>
      </c>
      <c r="J333">
        <v>3616028.74</v>
      </c>
      <c r="K333">
        <v>1693171.166</v>
      </c>
      <c r="L333">
        <v>1087019.4410000001</v>
      </c>
      <c r="M333">
        <v>356190.62849999999</v>
      </c>
      <c r="N333">
        <v>360630.1667</v>
      </c>
      <c r="O333">
        <v>180711.67379999999</v>
      </c>
      <c r="P333">
        <v>820683.92460000003</v>
      </c>
      <c r="Q333" t="s">
        <v>42</v>
      </c>
      <c r="R333">
        <v>48035186.979999997</v>
      </c>
    </row>
    <row r="334" spans="1:18" x14ac:dyDescent="0.2">
      <c r="A334" t="s">
        <v>42</v>
      </c>
      <c r="B334">
        <v>4950804.6229999997</v>
      </c>
      <c r="C334">
        <v>1284717.6569999999</v>
      </c>
      <c r="D334">
        <v>3122258.2969999998</v>
      </c>
      <c r="E334">
        <v>44149977.270000003</v>
      </c>
      <c r="F334">
        <v>19683491.739999998</v>
      </c>
      <c r="G334">
        <v>5617869.1529999999</v>
      </c>
      <c r="H334">
        <v>4113232.568</v>
      </c>
      <c r="I334">
        <v>4082930.389</v>
      </c>
      <c r="J334">
        <v>4063161.9559999998</v>
      </c>
      <c r="K334">
        <v>2757029.0630000001</v>
      </c>
      <c r="L334">
        <v>2339013.415</v>
      </c>
      <c r="M334">
        <v>844653.99199999997</v>
      </c>
      <c r="N334">
        <v>503938.15889999998</v>
      </c>
      <c r="O334">
        <v>299398.00719999999</v>
      </c>
      <c r="P334">
        <v>708097.77910000004</v>
      </c>
      <c r="Q334" t="s">
        <v>42</v>
      </c>
      <c r="R334">
        <v>98520574.060000002</v>
      </c>
    </row>
    <row r="335" spans="1:18" x14ac:dyDescent="0.2">
      <c r="A335" t="s">
        <v>42</v>
      </c>
      <c r="B335">
        <v>12926372.93</v>
      </c>
      <c r="C335">
        <v>1349908.118</v>
      </c>
      <c r="D335">
        <v>2915708.81</v>
      </c>
      <c r="E335">
        <v>4342058.1770000001</v>
      </c>
      <c r="F335">
        <v>22718082.690000001</v>
      </c>
      <c r="G335">
        <v>11117162.439999999</v>
      </c>
      <c r="H335">
        <v>3111113.7820000001</v>
      </c>
      <c r="I335">
        <v>1700605.8219999999</v>
      </c>
      <c r="J335">
        <v>2576298.4249999998</v>
      </c>
      <c r="K335">
        <v>2535383.9029999999</v>
      </c>
      <c r="L335">
        <v>2146337.6749999998</v>
      </c>
      <c r="M335">
        <v>1639011.88</v>
      </c>
      <c r="N335">
        <v>707660.29709999997</v>
      </c>
      <c r="O335">
        <v>334135.79399999999</v>
      </c>
      <c r="P335">
        <v>968332.00199999998</v>
      </c>
      <c r="Q335" t="s">
        <v>42</v>
      </c>
      <c r="R335">
        <v>71088172.739999995</v>
      </c>
    </row>
    <row r="336" spans="1:18" x14ac:dyDescent="0.2">
      <c r="A336" t="s">
        <v>42</v>
      </c>
      <c r="B336">
        <v>11762361.289999999</v>
      </c>
      <c r="C336">
        <v>2212711.7050000001</v>
      </c>
      <c r="D336">
        <v>4484050.4610000001</v>
      </c>
      <c r="E336">
        <v>38136430.850000001</v>
      </c>
      <c r="F336">
        <v>11385119.630000001</v>
      </c>
      <c r="G336">
        <v>16801550.739999998</v>
      </c>
      <c r="H336">
        <v>5025828.0870000003</v>
      </c>
      <c r="I336">
        <v>1815585.7879999999</v>
      </c>
      <c r="J336">
        <v>1191417.085</v>
      </c>
      <c r="K336">
        <v>1600300.3319999999</v>
      </c>
      <c r="L336">
        <v>1282196.5959999999</v>
      </c>
      <c r="M336">
        <v>1111957.4609999999</v>
      </c>
      <c r="N336">
        <v>947963.55209999997</v>
      </c>
      <c r="O336">
        <v>336909.36320000002</v>
      </c>
      <c r="P336">
        <v>643044.76439999999</v>
      </c>
      <c r="Q336" t="s">
        <v>42</v>
      </c>
      <c r="R336">
        <v>98737427.709999993</v>
      </c>
    </row>
    <row r="337" spans="1:19" x14ac:dyDescent="0.2">
      <c r="A337" t="s">
        <v>42</v>
      </c>
      <c r="B337">
        <v>12412556.15</v>
      </c>
      <c r="C337">
        <v>1272488.852</v>
      </c>
      <c r="D337">
        <v>2817770.4569999999</v>
      </c>
      <c r="E337">
        <v>13606263.57</v>
      </c>
      <c r="F337">
        <v>69984403.340000004</v>
      </c>
      <c r="G337">
        <v>14632417.85</v>
      </c>
      <c r="H337">
        <v>8147440.4709999999</v>
      </c>
      <c r="I337">
        <v>2764327.0950000002</v>
      </c>
      <c r="J337">
        <v>923215.5919</v>
      </c>
      <c r="K337">
        <v>812910.76710000006</v>
      </c>
      <c r="L337">
        <v>1063534.243</v>
      </c>
      <c r="M337">
        <v>802476.47939999995</v>
      </c>
      <c r="N337">
        <v>755755.31090000004</v>
      </c>
      <c r="O337">
        <v>429510.07659999997</v>
      </c>
      <c r="P337">
        <v>603966.19420000003</v>
      </c>
      <c r="Q337" t="s">
        <v>42</v>
      </c>
      <c r="R337">
        <v>131029036.40000001</v>
      </c>
    </row>
    <row r="338" spans="1:19" x14ac:dyDescent="0.2">
      <c r="B338">
        <v>0.22077184999999999</v>
      </c>
      <c r="C338">
        <v>2.4971622999999998E-2</v>
      </c>
      <c r="D338">
        <v>1.0215663999999999E-2</v>
      </c>
      <c r="E338">
        <v>1.5891032999999999E-2</v>
      </c>
      <c r="F338">
        <v>5.1645857000000003E-2</v>
      </c>
      <c r="G338">
        <v>0.23609534600000001</v>
      </c>
      <c r="H338">
        <v>0.196367764</v>
      </c>
      <c r="I338">
        <v>6.6969352999999995E-2</v>
      </c>
      <c r="J338">
        <v>5.2780931000000003E-2</v>
      </c>
      <c r="K338">
        <v>2.3269011999999999E-2</v>
      </c>
      <c r="L338">
        <v>1.3053347999999999E-2</v>
      </c>
      <c r="M338">
        <v>1.4188421999999999E-2</v>
      </c>
      <c r="N338">
        <v>1.9863790999999999E-2</v>
      </c>
      <c r="O338">
        <v>1.6458569999999999E-2</v>
      </c>
      <c r="P338">
        <v>3.7457434999999997E-2</v>
      </c>
      <c r="Q338" t="s">
        <v>42</v>
      </c>
      <c r="R338">
        <v>187847546.30000001</v>
      </c>
    </row>
    <row r="339" spans="1:19" x14ac:dyDescent="0.2">
      <c r="B339">
        <v>0.18334154799999999</v>
      </c>
      <c r="C339">
        <v>4.3371119E-2</v>
      </c>
      <c r="D339">
        <v>4.7313948000000002E-2</v>
      </c>
      <c r="E339">
        <v>4.7806801000000003E-2</v>
      </c>
      <c r="F339">
        <v>5.6678167000000002E-2</v>
      </c>
      <c r="G339">
        <v>0.103992114</v>
      </c>
      <c r="H339">
        <v>0.26515524899999998</v>
      </c>
      <c r="I339">
        <v>0.14391325799999999</v>
      </c>
      <c r="J339">
        <v>5.0271069000000002E-2</v>
      </c>
      <c r="K339">
        <v>1.9221291000000001E-2</v>
      </c>
      <c r="L339">
        <v>1.2321341E-2</v>
      </c>
      <c r="M339">
        <v>6.8999509999999997E-3</v>
      </c>
      <c r="N339">
        <v>5.4213899999999999E-3</v>
      </c>
      <c r="O339">
        <v>5.9142429999999996E-3</v>
      </c>
      <c r="P339">
        <v>8.3785119999999994E-3</v>
      </c>
      <c r="Q339" t="s">
        <v>42</v>
      </c>
      <c r="R339">
        <v>178425687.59999999</v>
      </c>
    </row>
    <row r="340" spans="1:19" x14ac:dyDescent="0.2">
      <c r="B340">
        <v>0.10251046</v>
      </c>
      <c r="C340">
        <v>3.9225941E-2</v>
      </c>
      <c r="D340">
        <v>6.0669455999999997E-2</v>
      </c>
      <c r="E340">
        <v>0.17730125499999999</v>
      </c>
      <c r="F340">
        <v>0.144874477</v>
      </c>
      <c r="G340">
        <v>9.8849372000000005E-2</v>
      </c>
      <c r="H340">
        <v>0.15899581600000001</v>
      </c>
      <c r="I340">
        <v>0.13912133900000001</v>
      </c>
      <c r="J340">
        <v>5.1255229999999999E-2</v>
      </c>
      <c r="K340">
        <v>1.3598326000000001E-2</v>
      </c>
      <c r="L340">
        <v>7.3221759999999997E-3</v>
      </c>
      <c r="M340">
        <v>2.0920499999999998E-3</v>
      </c>
      <c r="N340">
        <v>1.569038E-3</v>
      </c>
      <c r="O340">
        <v>5.2301300000000002E-4</v>
      </c>
      <c r="P340">
        <v>2.0920499999999998E-3</v>
      </c>
      <c r="Q340" t="s">
        <v>42</v>
      </c>
      <c r="R340">
        <v>144659283.30000001</v>
      </c>
    </row>
    <row r="341" spans="1:19" x14ac:dyDescent="0.2">
      <c r="B341">
        <v>0.11349481</v>
      </c>
      <c r="C341">
        <v>2.4221453E-2</v>
      </c>
      <c r="D341">
        <v>3.0449826999999999E-2</v>
      </c>
      <c r="E341">
        <v>0.11418685100000001</v>
      </c>
      <c r="F341">
        <v>0.12525951599999999</v>
      </c>
      <c r="G341">
        <v>0.17716262999999999</v>
      </c>
      <c r="H341">
        <v>0.13910034600000001</v>
      </c>
      <c r="I341">
        <v>0.14463667799999999</v>
      </c>
      <c r="J341">
        <v>7.8892734000000006E-2</v>
      </c>
      <c r="K341">
        <v>3.4602076000000002E-2</v>
      </c>
      <c r="L341">
        <v>8.9965400000000008E-3</v>
      </c>
      <c r="M341">
        <v>4.1522490000000002E-3</v>
      </c>
      <c r="N341">
        <v>1.3840829999999999E-3</v>
      </c>
      <c r="O341">
        <v>6.9204200000000003E-4</v>
      </c>
      <c r="P341">
        <v>2.7681659999999999E-3</v>
      </c>
      <c r="Q341" t="s">
        <v>42</v>
      </c>
      <c r="R341">
        <v>143250320.40000001</v>
      </c>
    </row>
    <row r="342" spans="1:19" x14ac:dyDescent="0.2">
      <c r="B342">
        <v>8.9176309999999995E-2</v>
      </c>
      <c r="C342">
        <v>4.1524846999999997E-2</v>
      </c>
      <c r="D342">
        <v>1.9741320999999999E-2</v>
      </c>
      <c r="E342">
        <v>3.7440436000000001E-2</v>
      </c>
      <c r="F342">
        <v>0.132743363</v>
      </c>
      <c r="G342">
        <v>0.21579305700000001</v>
      </c>
      <c r="H342">
        <v>0.194690265</v>
      </c>
      <c r="I342">
        <v>0.10551395500000001</v>
      </c>
      <c r="J342">
        <v>8.7134105000000003E-2</v>
      </c>
      <c r="K342">
        <v>4.8332198999999999E-2</v>
      </c>
      <c r="L342">
        <v>1.837985E-2</v>
      </c>
      <c r="M342">
        <v>4.0844109999999996E-3</v>
      </c>
      <c r="N342">
        <v>2.722941E-3</v>
      </c>
      <c r="O342">
        <v>1.36147E-3</v>
      </c>
      <c r="P342">
        <v>1.36147E-3</v>
      </c>
      <c r="Q342" t="s">
        <v>42</v>
      </c>
      <c r="R342">
        <v>79955482.450000003</v>
      </c>
    </row>
    <row r="343" spans="1:19" x14ac:dyDescent="0.2">
      <c r="A343" t="s">
        <v>42</v>
      </c>
      <c r="B343">
        <v>26475756.989999998</v>
      </c>
      <c r="C343">
        <v>8543176.4379999992</v>
      </c>
      <c r="D343">
        <v>5317258.2249999996</v>
      </c>
      <c r="E343">
        <v>6158316.2429999998</v>
      </c>
      <c r="F343">
        <v>18550466.710000001</v>
      </c>
      <c r="G343">
        <v>66360843.909999996</v>
      </c>
      <c r="H343">
        <v>26403567.27</v>
      </c>
      <c r="I343">
        <v>6246289.1409999998</v>
      </c>
      <c r="J343">
        <v>4452022.0530000003</v>
      </c>
      <c r="K343">
        <v>2614670.7110000001</v>
      </c>
      <c r="L343">
        <v>1381211.571</v>
      </c>
      <c r="M343">
        <v>627075.33600000001</v>
      </c>
      <c r="N343">
        <v>243482.24280000001</v>
      </c>
      <c r="O343">
        <v>69590.86318</v>
      </c>
      <c r="P343">
        <v>28750.495879999999</v>
      </c>
      <c r="Q343" t="s">
        <v>42</v>
      </c>
      <c r="R343">
        <v>173472478.19999999</v>
      </c>
    </row>
    <row r="344" spans="1:19" x14ac:dyDescent="0.2">
      <c r="A344" t="s">
        <v>42</v>
      </c>
      <c r="B344">
        <v>9582882.2640000004</v>
      </c>
      <c r="C344">
        <v>5959562.6699999999</v>
      </c>
      <c r="D344">
        <v>11846579.789999999</v>
      </c>
      <c r="E344">
        <v>7277983.8049999997</v>
      </c>
      <c r="F344">
        <v>7632201.6459999997</v>
      </c>
      <c r="G344">
        <v>5048415.3990000002</v>
      </c>
      <c r="H344">
        <v>13136489.08</v>
      </c>
      <c r="I344">
        <v>16830940.949999999</v>
      </c>
      <c r="J344">
        <v>3617239.8309999998</v>
      </c>
      <c r="K344">
        <v>1348237.625</v>
      </c>
      <c r="L344">
        <v>878915.84569999995</v>
      </c>
      <c r="M344">
        <v>579351.56440000003</v>
      </c>
      <c r="N344">
        <v>115514.82919999999</v>
      </c>
      <c r="O344">
        <v>67596.036309999996</v>
      </c>
      <c r="P344">
        <v>39030.128960000002</v>
      </c>
      <c r="Q344" t="s">
        <v>42</v>
      </c>
      <c r="R344">
        <v>83960941.469999999</v>
      </c>
    </row>
    <row r="345" spans="1:19" x14ac:dyDescent="0.2">
      <c r="A345" t="s">
        <v>42</v>
      </c>
      <c r="B345">
        <v>7871937.2659999998</v>
      </c>
      <c r="C345">
        <v>3905945.1869999999</v>
      </c>
      <c r="D345">
        <v>6500593.9550000001</v>
      </c>
      <c r="E345">
        <v>40228833.939999998</v>
      </c>
      <c r="F345">
        <v>19248027.52</v>
      </c>
      <c r="G345">
        <v>7732673.1140000001</v>
      </c>
      <c r="H345">
        <v>8567032.0869999994</v>
      </c>
      <c r="I345">
        <v>11257799.199999999</v>
      </c>
      <c r="J345">
        <v>8736115.9869999997</v>
      </c>
      <c r="K345">
        <v>2632694.1329999999</v>
      </c>
      <c r="L345">
        <v>1003785.8590000001</v>
      </c>
      <c r="M345">
        <v>836735.54399999999</v>
      </c>
      <c r="N345">
        <v>332987.39230000001</v>
      </c>
      <c r="O345">
        <v>153527.55729999999</v>
      </c>
      <c r="P345">
        <v>20745.382900000001</v>
      </c>
      <c r="Q345" t="s">
        <v>42</v>
      </c>
      <c r="R345">
        <v>119029434.09999999</v>
      </c>
    </row>
    <row r="346" spans="1:19" x14ac:dyDescent="0.2">
      <c r="B346" t="s">
        <v>43</v>
      </c>
    </row>
    <row r="347" spans="1:19" x14ac:dyDescent="0.2">
      <c r="B347">
        <v>1756.207762</v>
      </c>
      <c r="C347">
        <v>886.35983810000005</v>
      </c>
      <c r="D347">
        <v>956.99326880000001</v>
      </c>
      <c r="E347">
        <v>2135.987298</v>
      </c>
      <c r="F347">
        <v>965.49670400000002</v>
      </c>
      <c r="G347">
        <v>1466.768941</v>
      </c>
      <c r="H347">
        <v>1032.597546</v>
      </c>
      <c r="I347">
        <v>469.30041440000002</v>
      </c>
      <c r="J347">
        <v>666.37823470000001</v>
      </c>
      <c r="K347">
        <v>1459.2904129999999</v>
      </c>
      <c r="L347">
        <v>1033.5853959999999</v>
      </c>
      <c r="M347">
        <v>2461.3636550000001</v>
      </c>
      <c r="N347">
        <v>1650.0997709999999</v>
      </c>
      <c r="O347">
        <v>3236.3082220000001</v>
      </c>
      <c r="P347">
        <v>3054.0310439999998</v>
      </c>
      <c r="Q347">
        <v>1500</v>
      </c>
      <c r="R347">
        <v>4000</v>
      </c>
      <c r="S347">
        <v>4000</v>
      </c>
    </row>
    <row r="348" spans="1:19" x14ac:dyDescent="0.2">
      <c r="B348" t="s">
        <v>44</v>
      </c>
    </row>
    <row r="349" spans="1:19" x14ac:dyDescent="0.2">
      <c r="B349">
        <v>1140.0851399999999</v>
      </c>
      <c r="C349">
        <v>4969.0522559999999</v>
      </c>
      <c r="D349">
        <v>1424.4732690000001</v>
      </c>
      <c r="E349">
        <v>1818.5809260000001</v>
      </c>
      <c r="F349">
        <v>2251.768172</v>
      </c>
      <c r="G349">
        <v>389.1130852</v>
      </c>
      <c r="H349">
        <v>108.5917858</v>
      </c>
      <c r="I349">
        <v>95.88827757</v>
      </c>
      <c r="J349">
        <v>56.201938560000002</v>
      </c>
      <c r="K349">
        <v>67.125239690000001</v>
      </c>
      <c r="L349">
        <v>30.325586779999998</v>
      </c>
      <c r="M349">
        <v>51.13689729</v>
      </c>
      <c r="N349">
        <v>20.633513789999999</v>
      </c>
      <c r="O349">
        <v>17.628238899999999</v>
      </c>
      <c r="P349">
        <v>34.356061230000002</v>
      </c>
    </row>
    <row r="350" spans="1:19" x14ac:dyDescent="0.2">
      <c r="B350">
        <v>1800.2540550000001</v>
      </c>
      <c r="C350">
        <v>566.66512890000001</v>
      </c>
      <c r="D350">
        <v>552.1605677</v>
      </c>
      <c r="E350">
        <v>2741.05969</v>
      </c>
      <c r="F350">
        <v>914.96275760000003</v>
      </c>
      <c r="G350">
        <v>633.53149229999997</v>
      </c>
      <c r="H350">
        <v>585.04104989999996</v>
      </c>
      <c r="I350">
        <v>141.69026349999999</v>
      </c>
      <c r="J350">
        <v>38.61581297</v>
      </c>
      <c r="K350">
        <v>28.170044690000001</v>
      </c>
      <c r="L350">
        <v>22.42098893</v>
      </c>
      <c r="M350">
        <v>39.471901750000001</v>
      </c>
      <c r="N350">
        <v>13.931626980000001</v>
      </c>
      <c r="O350">
        <v>24.815192199999998</v>
      </c>
      <c r="P350">
        <v>35.758686900000001</v>
      </c>
    </row>
    <row r="351" spans="1:19" x14ac:dyDescent="0.2">
      <c r="B351">
        <v>13226.7894</v>
      </c>
      <c r="C351">
        <v>2881.0381910000001</v>
      </c>
      <c r="D351">
        <v>440.49410610000001</v>
      </c>
      <c r="E351">
        <v>535.64101100000005</v>
      </c>
      <c r="F351">
        <v>2330.3172880000002</v>
      </c>
      <c r="G351">
        <v>546.44430469999998</v>
      </c>
      <c r="H351">
        <v>313.01169629999998</v>
      </c>
      <c r="I351">
        <v>290.36236860000002</v>
      </c>
      <c r="J351">
        <v>75.110043140000002</v>
      </c>
      <c r="K351">
        <v>27.829137540000001</v>
      </c>
      <c r="L351">
        <v>30.8666707</v>
      </c>
      <c r="M351">
        <v>35.150965890000002</v>
      </c>
      <c r="N351">
        <v>38.921928800000003</v>
      </c>
      <c r="O351">
        <v>18.714737329999998</v>
      </c>
      <c r="P351">
        <v>68.921656049999996</v>
      </c>
    </row>
    <row r="352" spans="1:19" x14ac:dyDescent="0.2">
      <c r="B352">
        <v>607.20365200000003</v>
      </c>
      <c r="C352">
        <v>1779.9949570000001</v>
      </c>
      <c r="D352">
        <v>3717.060555</v>
      </c>
      <c r="E352">
        <v>1809.6749420000001</v>
      </c>
      <c r="F352">
        <v>651.86233589999995</v>
      </c>
      <c r="G352">
        <v>397.52067219999998</v>
      </c>
      <c r="H352">
        <v>1548.0324539999999</v>
      </c>
      <c r="I352">
        <v>526.25221790000001</v>
      </c>
      <c r="J352">
        <v>180.02083870000001</v>
      </c>
      <c r="K352">
        <v>141.64589910000001</v>
      </c>
      <c r="L352">
        <v>48.242948499999997</v>
      </c>
      <c r="M352">
        <v>20.49954722</v>
      </c>
      <c r="N352">
        <v>10.26681262</v>
      </c>
      <c r="O352">
        <v>7.7953667949999996</v>
      </c>
      <c r="P352">
        <v>20.08813323</v>
      </c>
    </row>
    <row r="353" spans="2:21" x14ac:dyDescent="0.2">
      <c r="B353">
        <v>460.36640310000001</v>
      </c>
      <c r="C353">
        <v>1322.0302790000001</v>
      </c>
      <c r="D353">
        <v>1230.0548590000001</v>
      </c>
      <c r="E353">
        <v>2588.0272890000001</v>
      </c>
      <c r="F353">
        <v>1011.827791</v>
      </c>
      <c r="G353">
        <v>326.61534289999997</v>
      </c>
      <c r="H353">
        <v>308.36422210000001</v>
      </c>
      <c r="I353">
        <v>949.55203489999997</v>
      </c>
      <c r="J353">
        <v>277.58517160000002</v>
      </c>
      <c r="K353">
        <v>134.09810970000001</v>
      </c>
      <c r="L353">
        <v>60.258588899999999</v>
      </c>
      <c r="M353">
        <v>35.599602249999997</v>
      </c>
      <c r="N353">
        <v>6.9873676480000002</v>
      </c>
      <c r="O353">
        <v>4.555128345</v>
      </c>
      <c r="P353">
        <v>10.210465579999999</v>
      </c>
    </row>
    <row r="354" spans="2:21" x14ac:dyDescent="0.2">
      <c r="B354">
        <v>796.39685029999998</v>
      </c>
      <c r="C354">
        <v>4943.941366</v>
      </c>
      <c r="D354">
        <v>3385.1004800000001</v>
      </c>
      <c r="E354">
        <v>1294.9325980000001</v>
      </c>
      <c r="F354">
        <v>660.61841949999996</v>
      </c>
      <c r="G354">
        <v>935.29347289999998</v>
      </c>
      <c r="H354">
        <v>538.44206770000005</v>
      </c>
      <c r="I354">
        <v>140.35786479999999</v>
      </c>
      <c r="J354">
        <v>162.4464571</v>
      </c>
      <c r="K354">
        <v>304.46125019999999</v>
      </c>
      <c r="L354">
        <v>103.61153</v>
      </c>
      <c r="M354">
        <v>45.372169960000001</v>
      </c>
      <c r="N354">
        <v>20.195607760000001</v>
      </c>
      <c r="O354">
        <v>12.17925292</v>
      </c>
      <c r="P354">
        <v>7.2811632319999999</v>
      </c>
    </row>
    <row r="355" spans="2:21" x14ac:dyDescent="0.2">
      <c r="B355">
        <v>83.054497420000004</v>
      </c>
      <c r="C355">
        <v>313.46852799999999</v>
      </c>
      <c r="D355">
        <v>1216.887645</v>
      </c>
      <c r="E355">
        <v>3122.587708</v>
      </c>
      <c r="F355">
        <v>1634.3134190000001</v>
      </c>
      <c r="G355">
        <v>567.11590469999999</v>
      </c>
      <c r="H355">
        <v>287.70947890000002</v>
      </c>
      <c r="I355">
        <v>282.71122029999998</v>
      </c>
      <c r="J355">
        <v>120.9099574</v>
      </c>
      <c r="K355">
        <v>68.490474460000001</v>
      </c>
      <c r="L355">
        <v>58.851892059999997</v>
      </c>
      <c r="M355">
        <v>77.005276300000006</v>
      </c>
      <c r="N355">
        <v>37.421352769999999</v>
      </c>
      <c r="O355">
        <v>12.53381701</v>
      </c>
      <c r="P355">
        <v>10.630835129999999</v>
      </c>
    </row>
    <row r="356" spans="2:21" x14ac:dyDescent="0.2">
      <c r="B356">
        <v>524.71095969999999</v>
      </c>
      <c r="C356">
        <v>216.99598520000001</v>
      </c>
      <c r="D356">
        <v>291.2456803</v>
      </c>
      <c r="E356">
        <v>654.09685420000005</v>
      </c>
      <c r="F356">
        <v>783.37609299999997</v>
      </c>
      <c r="G356">
        <v>658.55630099999996</v>
      </c>
      <c r="H356">
        <v>390.20024899999999</v>
      </c>
      <c r="I356">
        <v>144.88895460000001</v>
      </c>
      <c r="J356">
        <v>74.79552563</v>
      </c>
      <c r="K356">
        <v>58.553903579999997</v>
      </c>
      <c r="L356">
        <v>32.824918349999997</v>
      </c>
      <c r="M356">
        <v>21.719213159999999</v>
      </c>
      <c r="N356">
        <v>16.492805369999999</v>
      </c>
      <c r="O356">
        <v>19.794140970000001</v>
      </c>
      <c r="P356">
        <v>22.04510144</v>
      </c>
    </row>
    <row r="357" spans="2:21" x14ac:dyDescent="0.2">
      <c r="B357">
        <v>5775.2941449999998</v>
      </c>
      <c r="C357">
        <v>1040.5871460000001</v>
      </c>
      <c r="D357">
        <v>345.09752650000001</v>
      </c>
      <c r="E357">
        <v>477.80343290000002</v>
      </c>
      <c r="F357">
        <v>793.68820619999997</v>
      </c>
      <c r="G357">
        <v>729.4436647</v>
      </c>
      <c r="H357">
        <v>406.88807780000002</v>
      </c>
      <c r="I357">
        <v>240.79008139999999</v>
      </c>
      <c r="J357">
        <v>97.686941759999996</v>
      </c>
      <c r="K357">
        <v>39.261616619999998</v>
      </c>
      <c r="L357">
        <v>37.240400149999999</v>
      </c>
      <c r="M357">
        <v>18.81644455</v>
      </c>
      <c r="N357">
        <v>9.1721203960000004</v>
      </c>
      <c r="O357">
        <v>9.5783720559999992</v>
      </c>
      <c r="P357">
        <v>21.021197659999999</v>
      </c>
    </row>
    <row r="358" spans="2:21" x14ac:dyDescent="0.2">
      <c r="B358">
        <v>70.869874030000005</v>
      </c>
      <c r="C358">
        <v>2914.7813299999998</v>
      </c>
      <c r="D358">
        <v>1046.982702</v>
      </c>
      <c r="E358">
        <v>166.03642120000001</v>
      </c>
      <c r="F358">
        <v>160.8390551</v>
      </c>
      <c r="G358">
        <v>287.56999400000001</v>
      </c>
      <c r="H358">
        <v>234.90743119999999</v>
      </c>
      <c r="I358">
        <v>136.08854969999999</v>
      </c>
      <c r="J358">
        <v>101.8481235</v>
      </c>
      <c r="K358">
        <v>31.995840619999999</v>
      </c>
      <c r="L358">
        <v>30.135659059999998</v>
      </c>
      <c r="M358">
        <v>19.00020739</v>
      </c>
      <c r="N358">
        <v>10.87302568</v>
      </c>
      <c r="O358">
        <v>5.6228518940000001</v>
      </c>
      <c r="P358">
        <v>22.471211220000001</v>
      </c>
    </row>
    <row r="359" spans="2:21" x14ac:dyDescent="0.2">
      <c r="B359">
        <v>5196.7862720000003</v>
      </c>
      <c r="C359">
        <v>815.82891099999995</v>
      </c>
      <c r="D359">
        <v>1734.132089</v>
      </c>
      <c r="E359">
        <v>281.2670693</v>
      </c>
      <c r="F359">
        <v>76.694509479999994</v>
      </c>
      <c r="G359">
        <v>94.104663790000004</v>
      </c>
      <c r="H359">
        <v>128.87727380000001</v>
      </c>
      <c r="I359">
        <v>110.7631581</v>
      </c>
      <c r="J359">
        <v>76.720420290000007</v>
      </c>
      <c r="K359">
        <v>44.225916609999999</v>
      </c>
      <c r="L359">
        <v>25.174215019999998</v>
      </c>
      <c r="M359">
        <v>11.28920278</v>
      </c>
      <c r="N359">
        <v>10.05579329</v>
      </c>
      <c r="O359">
        <v>5.5001058839999999</v>
      </c>
      <c r="P359">
        <v>18.189537139999999</v>
      </c>
    </row>
    <row r="360" spans="2:21" x14ac:dyDescent="0.2">
      <c r="B360">
        <v>2567.932041</v>
      </c>
      <c r="C360">
        <v>6404.1275569999998</v>
      </c>
      <c r="D360">
        <v>983.55517599999996</v>
      </c>
      <c r="E360">
        <v>2294.894996</v>
      </c>
      <c r="F360">
        <v>445.87511439999997</v>
      </c>
      <c r="G360">
        <v>73.082948389999999</v>
      </c>
      <c r="H360">
        <v>33.246447269999997</v>
      </c>
      <c r="I360">
        <v>36.887298229999999</v>
      </c>
      <c r="J360">
        <v>37.752843140000003</v>
      </c>
      <c r="K360">
        <v>28.93219886</v>
      </c>
      <c r="L360">
        <v>25.956083540000002</v>
      </c>
      <c r="M360">
        <v>13.14394723</v>
      </c>
      <c r="N360">
        <v>8.0262054999999997</v>
      </c>
      <c r="O360">
        <v>4.8905865229999996</v>
      </c>
      <c r="P360">
        <v>9.7714417440000005</v>
      </c>
    </row>
    <row r="361" spans="2:21" x14ac:dyDescent="0.2">
      <c r="B361">
        <v>177.3461428</v>
      </c>
      <c r="C361">
        <v>1988.6601330000001</v>
      </c>
      <c r="D361">
        <v>1692.89158</v>
      </c>
      <c r="E361">
        <v>2710.228204</v>
      </c>
      <c r="F361">
        <v>279.68625370000001</v>
      </c>
      <c r="G361">
        <v>366.66840280000002</v>
      </c>
      <c r="H361">
        <v>113.14035490000001</v>
      </c>
      <c r="I361">
        <v>35.687332980000001</v>
      </c>
      <c r="J361">
        <v>24.894591999999999</v>
      </c>
      <c r="K361">
        <v>28.74222129</v>
      </c>
      <c r="L361">
        <v>25.056611</v>
      </c>
      <c r="M361">
        <v>17.894431229999999</v>
      </c>
      <c r="N361">
        <v>16.169349969999999</v>
      </c>
      <c r="O361">
        <v>5.0759217850000002</v>
      </c>
      <c r="P361">
        <v>9.9051977440000005</v>
      </c>
    </row>
    <row r="362" spans="2:21" x14ac:dyDescent="0.2">
      <c r="B362">
        <v>4750.826376</v>
      </c>
      <c r="C362">
        <v>8655.1263670000008</v>
      </c>
      <c r="D362">
        <v>969.46123390000002</v>
      </c>
      <c r="E362">
        <v>1161.049534</v>
      </c>
      <c r="F362">
        <v>1118.694291</v>
      </c>
      <c r="G362">
        <v>1769.616489</v>
      </c>
      <c r="H362">
        <v>740.11967319999997</v>
      </c>
      <c r="I362">
        <v>170.14623449999999</v>
      </c>
      <c r="J362">
        <v>78.810030260000005</v>
      </c>
      <c r="K362">
        <v>31.519963990000001</v>
      </c>
      <c r="L362">
        <v>12.57992471</v>
      </c>
      <c r="M362">
        <v>13.86996375</v>
      </c>
      <c r="N362">
        <v>14.05970784</v>
      </c>
      <c r="O362">
        <v>7.7035707990000004</v>
      </c>
      <c r="P362">
        <v>19.07043007</v>
      </c>
    </row>
    <row r="363" spans="2:21" x14ac:dyDescent="0.2">
      <c r="B363">
        <v>173.75231439999999</v>
      </c>
      <c r="C363">
        <v>1037.867561</v>
      </c>
      <c r="D363">
        <v>4496.0586929999999</v>
      </c>
      <c r="E363">
        <v>4476.3974740000003</v>
      </c>
      <c r="F363">
        <v>715.46514920000004</v>
      </c>
      <c r="G363">
        <v>348.09875110000002</v>
      </c>
      <c r="H363">
        <v>392.19569949999999</v>
      </c>
      <c r="I363">
        <v>420.28668090000002</v>
      </c>
      <c r="J363">
        <v>95.667050090000004</v>
      </c>
      <c r="K363">
        <v>30.74347277</v>
      </c>
      <c r="L363">
        <v>17.982651109999999</v>
      </c>
      <c r="M363">
        <v>5.8435077839999998</v>
      </c>
      <c r="N363">
        <v>3.5520013060000002</v>
      </c>
      <c r="O363">
        <v>2.24751704</v>
      </c>
      <c r="P363">
        <v>3.4661237800000002</v>
      </c>
    </row>
    <row r="364" spans="2:21" x14ac:dyDescent="0.2">
      <c r="B364">
        <v>449.9560697</v>
      </c>
      <c r="C364">
        <v>516.60935610000001</v>
      </c>
      <c r="D364">
        <v>248.6421369</v>
      </c>
      <c r="E364">
        <v>621.18175280000003</v>
      </c>
      <c r="F364">
        <v>2267.541471</v>
      </c>
      <c r="G364">
        <v>944.10345310000002</v>
      </c>
      <c r="H364">
        <v>198.37848009999999</v>
      </c>
      <c r="I364">
        <v>111.75346140000001</v>
      </c>
      <c r="J364">
        <v>107.3072124</v>
      </c>
      <c r="K364">
        <v>74.910888819999997</v>
      </c>
      <c r="L364">
        <v>19.72410485</v>
      </c>
      <c r="M364">
        <v>5.5064802530000003</v>
      </c>
      <c r="N364">
        <v>2.8538340980000001</v>
      </c>
      <c r="O364">
        <v>0</v>
      </c>
      <c r="P364">
        <v>1.379630275</v>
      </c>
    </row>
    <row r="365" spans="2:21" x14ac:dyDescent="0.2">
      <c r="B365">
        <v>350</v>
      </c>
      <c r="C365">
        <v>1180</v>
      </c>
      <c r="D365">
        <v>4550</v>
      </c>
      <c r="E365">
        <v>4440</v>
      </c>
      <c r="F365">
        <v>1190</v>
      </c>
      <c r="G365">
        <v>490</v>
      </c>
      <c r="H365">
        <v>560</v>
      </c>
      <c r="I365">
        <v>650</v>
      </c>
      <c r="J365">
        <v>130</v>
      </c>
      <c r="K365">
        <v>60</v>
      </c>
      <c r="L365">
        <v>30</v>
      </c>
      <c r="M365">
        <v>10</v>
      </c>
      <c r="N365">
        <v>10</v>
      </c>
      <c r="O365">
        <v>0</v>
      </c>
      <c r="P365">
        <v>10</v>
      </c>
      <c r="Q365" t="s">
        <v>45</v>
      </c>
      <c r="R365" t="s">
        <v>46</v>
      </c>
    </row>
    <row r="366" spans="2:21" x14ac:dyDescent="0.2">
      <c r="B366">
        <v>142.7915945</v>
      </c>
      <c r="C366">
        <v>235.6691782</v>
      </c>
      <c r="D366">
        <v>1089.5320360000001</v>
      </c>
      <c r="E366">
        <v>5937.9686940000001</v>
      </c>
      <c r="F366">
        <v>1311.2370289999999</v>
      </c>
      <c r="G366">
        <v>275.13329920000001</v>
      </c>
      <c r="H366">
        <v>210.6777137</v>
      </c>
      <c r="I366">
        <v>216.19945559999999</v>
      </c>
      <c r="J366">
        <v>168.25348740000001</v>
      </c>
      <c r="K366">
        <v>46.333393440000002</v>
      </c>
      <c r="L366">
        <v>16.279157300000001</v>
      </c>
      <c r="M366">
        <v>12.96489729</v>
      </c>
      <c r="N366">
        <v>7.787445613</v>
      </c>
      <c r="O366">
        <v>3.5743906550000002</v>
      </c>
      <c r="P366">
        <v>0</v>
      </c>
    </row>
    <row r="367" spans="2:21" x14ac:dyDescent="0.2">
      <c r="B367" t="s">
        <v>47</v>
      </c>
    </row>
    <row r="368" spans="2:21" x14ac:dyDescent="0.2">
      <c r="B368">
        <v>3629</v>
      </c>
      <c r="C368">
        <v>2945</v>
      </c>
      <c r="D368">
        <v>3591</v>
      </c>
      <c r="E368">
        <v>4141</v>
      </c>
      <c r="F368">
        <v>3626</v>
      </c>
      <c r="G368">
        <v>4306</v>
      </c>
      <c r="H368">
        <v>4010</v>
      </c>
      <c r="I368">
        <v>1873</v>
      </c>
      <c r="J368">
        <v>2278</v>
      </c>
      <c r="K368">
        <v>1406</v>
      </c>
      <c r="L368">
        <v>1325</v>
      </c>
      <c r="M368">
        <v>2642</v>
      </c>
      <c r="N368">
        <v>2296</v>
      </c>
      <c r="O368">
        <v>4730</v>
      </c>
      <c r="P368">
        <v>4829</v>
      </c>
      <c r="Q368">
        <v>2499</v>
      </c>
      <c r="R368">
        <v>3605.1</v>
      </c>
      <c r="S368">
        <v>3834</v>
      </c>
      <c r="T368" t="s">
        <v>42</v>
      </c>
      <c r="U368">
        <v>3160.7</v>
      </c>
    </row>
    <row r="369" spans="2:23" x14ac:dyDescent="0.2">
      <c r="B369" t="s">
        <v>42</v>
      </c>
      <c r="C369" s="1">
        <v>0.17</v>
      </c>
      <c r="D369" s="1">
        <v>0.15</v>
      </c>
      <c r="E369" s="1">
        <v>0.23</v>
      </c>
      <c r="F369" s="1">
        <v>0.15</v>
      </c>
      <c r="G369" s="1">
        <v>0.14000000000000001</v>
      </c>
      <c r="H369" s="1">
        <v>0.16</v>
      </c>
      <c r="I369" s="1">
        <v>0.17</v>
      </c>
      <c r="J369" s="1">
        <v>0.2</v>
      </c>
      <c r="K369" s="1">
        <v>0.3</v>
      </c>
      <c r="L369" s="1">
        <v>0.36</v>
      </c>
      <c r="M369" s="1">
        <v>0.28000000000000003</v>
      </c>
      <c r="N369" s="1">
        <v>0.18</v>
      </c>
      <c r="O369" s="1">
        <v>0.18</v>
      </c>
      <c r="P369" s="1">
        <v>0.1</v>
      </c>
      <c r="Q369" s="1">
        <v>0.21</v>
      </c>
      <c r="R369" s="1">
        <v>0.51</v>
      </c>
      <c r="S369" s="1">
        <v>0.3</v>
      </c>
      <c r="T369" t="s">
        <v>42</v>
      </c>
      <c r="U369">
        <v>12775</v>
      </c>
      <c r="V369" s="1">
        <v>0.22</v>
      </c>
      <c r="W369">
        <v>0.914149977</v>
      </c>
    </row>
    <row r="370" spans="2:23" x14ac:dyDescent="0.2">
      <c r="B370">
        <v>765.25864909999996</v>
      </c>
      <c r="C370">
        <v>496.81713339999999</v>
      </c>
      <c r="D370">
        <v>549.00296539999999</v>
      </c>
      <c r="E370">
        <v>960.54827020000005</v>
      </c>
      <c r="F370">
        <v>535.23822080000002</v>
      </c>
      <c r="G370">
        <v>612.91334429999995</v>
      </c>
      <c r="H370">
        <v>655.34102140000005</v>
      </c>
      <c r="I370">
        <v>325.84645799999998</v>
      </c>
      <c r="J370">
        <v>456.35057660000001</v>
      </c>
      <c r="K370">
        <v>415.0827018</v>
      </c>
      <c r="L370">
        <v>481.97693570000001</v>
      </c>
      <c r="M370">
        <v>752.12125209999999</v>
      </c>
      <c r="N370">
        <v>411.54003290000003</v>
      </c>
      <c r="O370">
        <v>847.81548599999996</v>
      </c>
      <c r="P370">
        <v>483.6955519</v>
      </c>
      <c r="Q370">
        <v>513.7976936</v>
      </c>
      <c r="R370">
        <v>1843.6438189999999</v>
      </c>
      <c r="S370">
        <v>1150.2</v>
      </c>
    </row>
    <row r="371" spans="2:23" x14ac:dyDescent="0.2">
      <c r="B371" t="s">
        <v>48</v>
      </c>
    </row>
    <row r="372" spans="2:23" x14ac:dyDescent="0.2">
      <c r="B372">
        <v>2.8098301999999999E-2</v>
      </c>
      <c r="C372">
        <v>8.8950365000000003E-2</v>
      </c>
      <c r="D372">
        <v>0.23383385100000001</v>
      </c>
      <c r="E372">
        <v>0.38728862400000003</v>
      </c>
      <c r="F372">
        <v>0.56223516200000001</v>
      </c>
      <c r="G372">
        <v>0.63220144</v>
      </c>
      <c r="H372">
        <v>0.70435157900000001</v>
      </c>
      <c r="I372">
        <v>0.848887748</v>
      </c>
      <c r="J372">
        <v>0.96902235599999997</v>
      </c>
      <c r="K372">
        <v>1.1383616519999999</v>
      </c>
      <c r="L372">
        <v>1.2318210599999999</v>
      </c>
      <c r="M372">
        <v>1.4452066619999999</v>
      </c>
      <c r="N372">
        <v>1.403855796</v>
      </c>
      <c r="O372">
        <v>1.3566260560000001</v>
      </c>
      <c r="P372">
        <v>1.8225866049999999</v>
      </c>
    </row>
    <row r="373" spans="2:23" x14ac:dyDescent="0.2">
      <c r="B373">
        <v>3.7773965999999999E-2</v>
      </c>
      <c r="C373">
        <v>7.9180711000000001E-2</v>
      </c>
      <c r="D373">
        <v>0.228031394</v>
      </c>
      <c r="E373">
        <v>0.33085802600000003</v>
      </c>
      <c r="F373">
        <v>0.48248502199999999</v>
      </c>
      <c r="G373">
        <v>0.67108446499999996</v>
      </c>
      <c r="H373">
        <v>0.82861438300000001</v>
      </c>
      <c r="I373">
        <v>0.85391744400000003</v>
      </c>
      <c r="J373">
        <v>0.97196752099999995</v>
      </c>
      <c r="K373">
        <v>1.046543204</v>
      </c>
      <c r="L373">
        <v>1.211815358</v>
      </c>
      <c r="M373">
        <v>1.406491996</v>
      </c>
      <c r="N373">
        <v>1.1713102390000001</v>
      </c>
      <c r="O373">
        <v>1.470779469</v>
      </c>
      <c r="P373">
        <v>1.5958965300000001</v>
      </c>
    </row>
    <row r="374" spans="2:23" x14ac:dyDescent="0.2">
      <c r="B374">
        <v>3.3802090999999999E-2</v>
      </c>
      <c r="C374">
        <v>0.134739627</v>
      </c>
      <c r="D374">
        <v>0.25756815599999999</v>
      </c>
      <c r="E374">
        <v>0.38417733300000001</v>
      </c>
      <c r="F374">
        <v>0.479309027</v>
      </c>
      <c r="G374">
        <v>0.61145219299999998</v>
      </c>
      <c r="H374">
        <v>0.785806012</v>
      </c>
      <c r="I374">
        <v>0.97908672699999999</v>
      </c>
      <c r="J374">
        <v>1.045964863</v>
      </c>
      <c r="K374">
        <v>1.1455787909999999</v>
      </c>
      <c r="L374">
        <v>1.2395724539999999</v>
      </c>
      <c r="M374">
        <v>1.7150218610000001</v>
      </c>
      <c r="N374">
        <v>2.033758674</v>
      </c>
      <c r="O374">
        <v>1.6727860459999999</v>
      </c>
      <c r="P374">
        <v>1.423109296</v>
      </c>
    </row>
    <row r="375" spans="2:23" x14ac:dyDescent="0.2">
      <c r="B375">
        <v>2.9428196E-2</v>
      </c>
      <c r="C375">
        <v>9.8627188000000005E-2</v>
      </c>
      <c r="D375">
        <v>0.23558357999999999</v>
      </c>
      <c r="E375">
        <v>0.38024560800000001</v>
      </c>
      <c r="F375">
        <v>0.466445375</v>
      </c>
      <c r="G375">
        <v>0.59992930700000002</v>
      </c>
      <c r="H375">
        <v>0.64284738399999997</v>
      </c>
      <c r="I375">
        <v>0.69693298599999998</v>
      </c>
      <c r="J375">
        <v>0.80857328500000003</v>
      </c>
      <c r="K375">
        <v>0.93479224100000002</v>
      </c>
      <c r="L375">
        <v>0.98371624300000005</v>
      </c>
      <c r="M375">
        <v>1.1100902319999999</v>
      </c>
      <c r="N375">
        <v>0.89625691500000004</v>
      </c>
      <c r="O375">
        <v>1.6190419739999999</v>
      </c>
      <c r="P375">
        <v>1.2896664550000001</v>
      </c>
    </row>
    <row r="376" spans="2:23" x14ac:dyDescent="0.2">
      <c r="B376">
        <v>3.1532787E-2</v>
      </c>
      <c r="C376">
        <v>0.113172734</v>
      </c>
      <c r="D376">
        <v>0.24018762299999999</v>
      </c>
      <c r="E376">
        <v>0.39289284899999999</v>
      </c>
      <c r="F376">
        <v>0.54301159700000001</v>
      </c>
      <c r="G376">
        <v>0.63974694700000001</v>
      </c>
      <c r="H376">
        <v>0.71219186199999995</v>
      </c>
      <c r="I376">
        <v>0.74585136799999996</v>
      </c>
      <c r="J376">
        <v>0.78238122899999996</v>
      </c>
      <c r="K376">
        <v>0.90146914700000003</v>
      </c>
      <c r="L376">
        <v>1.0948500249999999</v>
      </c>
      <c r="M376">
        <v>0.92357504999999995</v>
      </c>
      <c r="N376">
        <v>1.072474776</v>
      </c>
      <c r="O376">
        <v>1.892101509</v>
      </c>
      <c r="P376">
        <v>1.416936706</v>
      </c>
    </row>
    <row r="377" spans="2:23" x14ac:dyDescent="0.2">
      <c r="B377">
        <v>3.3327848E-2</v>
      </c>
      <c r="C377">
        <v>0.133008776</v>
      </c>
      <c r="D377">
        <v>0.25604884</v>
      </c>
      <c r="E377">
        <v>0.39670786000000002</v>
      </c>
      <c r="F377">
        <v>0.56382238500000004</v>
      </c>
      <c r="G377">
        <v>0.67988364700000004</v>
      </c>
      <c r="H377">
        <v>0.80502076199999995</v>
      </c>
      <c r="I377">
        <v>0.93651840099999994</v>
      </c>
      <c r="J377">
        <v>1.006467236</v>
      </c>
      <c r="K377">
        <v>1.0344345909999999</v>
      </c>
      <c r="L377">
        <v>1.142940509</v>
      </c>
      <c r="M377">
        <v>1.0969760900000001</v>
      </c>
      <c r="N377">
        <v>1.5081782880000001</v>
      </c>
      <c r="O377">
        <v>1.440500871</v>
      </c>
      <c r="P377">
        <v>1.309022423</v>
      </c>
    </row>
    <row r="378" spans="2:23" x14ac:dyDescent="0.2">
      <c r="B378">
        <v>2.3417064000000001E-2</v>
      </c>
      <c r="C378">
        <v>0.115008316</v>
      </c>
      <c r="D378">
        <v>0.27688895600000002</v>
      </c>
      <c r="E378">
        <v>0.459929374</v>
      </c>
      <c r="F378">
        <v>0.56925742599999996</v>
      </c>
      <c r="G378">
        <v>0.69299112299999999</v>
      </c>
      <c r="H378">
        <v>0.76798241</v>
      </c>
      <c r="I378">
        <v>0.85736804499999997</v>
      </c>
      <c r="J378">
        <v>0.913345976</v>
      </c>
      <c r="K378">
        <v>0.98701144799999996</v>
      </c>
      <c r="L378">
        <v>1.022179787</v>
      </c>
      <c r="M378">
        <v>1.104971366</v>
      </c>
      <c r="N378">
        <v>1.048272624</v>
      </c>
      <c r="O378">
        <v>1.070253326</v>
      </c>
      <c r="P378">
        <v>1.3495686819999999</v>
      </c>
    </row>
    <row r="379" spans="2:23" x14ac:dyDescent="0.2">
      <c r="B379">
        <v>1.9380752000000001E-2</v>
      </c>
      <c r="C379">
        <v>0.10145982200000001</v>
      </c>
      <c r="D379">
        <v>0.24414475499999999</v>
      </c>
      <c r="E379">
        <v>0.37814567100000002</v>
      </c>
      <c r="F379">
        <v>0.52699222899999998</v>
      </c>
      <c r="G379">
        <v>0.65206661499999996</v>
      </c>
      <c r="H379">
        <v>0.76360385099999994</v>
      </c>
      <c r="I379">
        <v>0.84666801899999999</v>
      </c>
      <c r="J379">
        <v>0.93351983299999997</v>
      </c>
      <c r="K379">
        <v>0.97143749400000001</v>
      </c>
      <c r="L379">
        <v>1.0011509190000001</v>
      </c>
      <c r="M379">
        <v>1.1495346909999999</v>
      </c>
      <c r="N379">
        <v>1.2116872009999999</v>
      </c>
      <c r="O379">
        <v>1.281049807</v>
      </c>
      <c r="P379">
        <v>1.179917849</v>
      </c>
    </row>
    <row r="380" spans="2:23" x14ac:dyDescent="0.2">
      <c r="B380">
        <v>1.8495648999999999E-2</v>
      </c>
      <c r="C380">
        <v>8.7193363999999995E-2</v>
      </c>
      <c r="D380">
        <v>0.279247415</v>
      </c>
      <c r="E380">
        <v>0.43718783300000003</v>
      </c>
      <c r="F380">
        <v>0.58248880300000005</v>
      </c>
      <c r="G380">
        <v>0.68663239899999995</v>
      </c>
      <c r="H380">
        <v>0.78823631599999999</v>
      </c>
      <c r="I380">
        <v>0.87099972599999997</v>
      </c>
      <c r="J380">
        <v>0.970100191</v>
      </c>
      <c r="K380">
        <v>1.1027085160000001</v>
      </c>
      <c r="L380">
        <v>1.1056714510000001</v>
      </c>
      <c r="M380">
        <v>1.2369484479999999</v>
      </c>
      <c r="N380">
        <v>1.2354868450000001</v>
      </c>
      <c r="O380">
        <v>1.749460306</v>
      </c>
      <c r="P380">
        <v>1.230626606</v>
      </c>
    </row>
    <row r="381" spans="2:23" x14ac:dyDescent="0.2">
      <c r="B381">
        <v>2.2553568E-2</v>
      </c>
      <c r="C381">
        <v>8.3533376000000006E-2</v>
      </c>
      <c r="D381">
        <v>0.21397105999999999</v>
      </c>
      <c r="E381">
        <v>0.40660791499999999</v>
      </c>
      <c r="F381">
        <v>0.57580060799999999</v>
      </c>
      <c r="G381">
        <v>0.68906324200000002</v>
      </c>
      <c r="H381">
        <v>0.80522349299999996</v>
      </c>
      <c r="I381">
        <v>0.98197084899999998</v>
      </c>
      <c r="J381">
        <v>0.96832022399999995</v>
      </c>
      <c r="K381">
        <v>1.262557586</v>
      </c>
      <c r="L381">
        <v>1.2472124309999999</v>
      </c>
      <c r="M381">
        <v>1.2466489679999999</v>
      </c>
      <c r="N381">
        <v>1.389705798</v>
      </c>
      <c r="O381">
        <v>1.6380326970000001</v>
      </c>
      <c r="P381">
        <v>1.2469683009999999</v>
      </c>
    </row>
    <row r="382" spans="2:23" x14ac:dyDescent="0.2">
      <c r="B382">
        <v>2.0319990999999999E-2</v>
      </c>
      <c r="C382">
        <v>0.10850145999999999</v>
      </c>
      <c r="D382">
        <v>0.24195861900000001</v>
      </c>
      <c r="E382">
        <v>0.41645069600000001</v>
      </c>
      <c r="F382">
        <v>0.64661924500000001</v>
      </c>
      <c r="G382">
        <v>0.78533266300000004</v>
      </c>
      <c r="H382">
        <v>0.95014345300000003</v>
      </c>
      <c r="I382">
        <v>1.0306215750000001</v>
      </c>
      <c r="J382">
        <v>1.0640246280000001</v>
      </c>
      <c r="K382">
        <v>1.3283554529999999</v>
      </c>
      <c r="L382">
        <v>1.326541881</v>
      </c>
      <c r="M382">
        <v>1.5470371329999999</v>
      </c>
      <c r="N382">
        <v>1.5565858539999999</v>
      </c>
      <c r="O382">
        <v>1.5368162080000001</v>
      </c>
      <c r="P382">
        <v>1.7437159609999999</v>
      </c>
    </row>
    <row r="383" spans="2:23" x14ac:dyDescent="0.2">
      <c r="B383">
        <v>3.1689083999999999E-2</v>
      </c>
      <c r="C383">
        <v>0.11734314799999999</v>
      </c>
      <c r="D383">
        <v>0.221257593</v>
      </c>
      <c r="E383">
        <v>0.44114833799999997</v>
      </c>
      <c r="F383">
        <v>0.56523318099999997</v>
      </c>
      <c r="G383">
        <v>0.72191307000000005</v>
      </c>
      <c r="H383">
        <v>0.93679943799999998</v>
      </c>
      <c r="I383">
        <v>1.3365648569999999</v>
      </c>
      <c r="J383">
        <v>1.574484153</v>
      </c>
      <c r="K383">
        <v>1.6224372220000001</v>
      </c>
      <c r="L383">
        <v>1.692529159</v>
      </c>
      <c r="M383">
        <v>1.895356839</v>
      </c>
      <c r="N383">
        <v>1.9269976470000001</v>
      </c>
      <c r="O383">
        <v>1.9414515240000001</v>
      </c>
      <c r="P383">
        <v>1.96177442</v>
      </c>
    </row>
    <row r="384" spans="2:23" x14ac:dyDescent="0.2">
      <c r="B384">
        <v>2.7062065E-2</v>
      </c>
      <c r="C384">
        <v>9.5919641999999999E-2</v>
      </c>
      <c r="D384">
        <v>0.196687891</v>
      </c>
      <c r="E384">
        <v>0.37567857900000001</v>
      </c>
      <c r="F384">
        <v>0.53248356900000005</v>
      </c>
      <c r="G384">
        <v>0.68980872500000001</v>
      </c>
      <c r="H384">
        <v>0.83813980099999996</v>
      </c>
      <c r="I384">
        <v>0.92838321599999996</v>
      </c>
      <c r="J384">
        <v>1.269596435</v>
      </c>
      <c r="K384">
        <v>1.2671114489999999</v>
      </c>
      <c r="L384">
        <v>1.3283080629999999</v>
      </c>
      <c r="M384">
        <v>1.3877407589999999</v>
      </c>
      <c r="N384">
        <v>1.461337291</v>
      </c>
      <c r="O384">
        <v>1.764743441</v>
      </c>
      <c r="P384">
        <v>1.757660864</v>
      </c>
    </row>
    <row r="385" spans="2:28" x14ac:dyDescent="0.2">
      <c r="B385">
        <v>2.5225422000000001E-2</v>
      </c>
      <c r="C385">
        <v>0.13456103799999999</v>
      </c>
      <c r="D385">
        <v>0.22362502000000001</v>
      </c>
      <c r="E385">
        <v>0.39429725100000002</v>
      </c>
      <c r="F385">
        <v>0.54727595100000004</v>
      </c>
      <c r="G385">
        <v>0.69453373399999996</v>
      </c>
      <c r="H385">
        <v>0.76282845600000004</v>
      </c>
      <c r="I385">
        <v>0.99709786499999997</v>
      </c>
      <c r="J385">
        <v>1.142014088</v>
      </c>
      <c r="K385">
        <v>1.2663642900000001</v>
      </c>
      <c r="L385">
        <v>1.4441065390000001</v>
      </c>
      <c r="M385">
        <v>1.7110011249999999</v>
      </c>
      <c r="N385">
        <v>1.9030163040000001</v>
      </c>
      <c r="O385">
        <v>1.7945568460000001</v>
      </c>
      <c r="P385">
        <v>1.7766869240000001</v>
      </c>
    </row>
    <row r="386" spans="2:28" x14ac:dyDescent="0.2">
      <c r="B386">
        <v>3.3300215000000001E-2</v>
      </c>
      <c r="C386">
        <v>0.109915022</v>
      </c>
      <c r="D386">
        <v>0.26589982299999998</v>
      </c>
      <c r="E386">
        <v>0.48098001200000001</v>
      </c>
      <c r="F386">
        <v>0.53885808499999999</v>
      </c>
      <c r="G386">
        <v>0.63233835000000005</v>
      </c>
      <c r="H386">
        <v>0.69664412799999997</v>
      </c>
      <c r="I386">
        <v>0.78559349499999998</v>
      </c>
      <c r="J386">
        <v>0.84670904400000002</v>
      </c>
      <c r="K386">
        <v>0.96047921300000005</v>
      </c>
      <c r="L386">
        <v>1.166773547</v>
      </c>
      <c r="M386">
        <v>1.3694739359999999</v>
      </c>
      <c r="N386">
        <v>1.6232018939999999</v>
      </c>
      <c r="O386">
        <v>1.6847912089999999</v>
      </c>
      <c r="P386">
        <v>1.738218</v>
      </c>
    </row>
    <row r="387" spans="2:28" x14ac:dyDescent="0.2">
      <c r="B387">
        <v>2.9279013E-2</v>
      </c>
      <c r="C387">
        <v>0.113887513</v>
      </c>
      <c r="D387">
        <v>0.25112267500000002</v>
      </c>
      <c r="E387">
        <v>0.40643369000000001</v>
      </c>
      <c r="F387">
        <v>0.51202235500000004</v>
      </c>
      <c r="G387">
        <v>0.59579568500000002</v>
      </c>
      <c r="H387">
        <v>0.67860015600000001</v>
      </c>
      <c r="I387">
        <v>0.72186286099999997</v>
      </c>
      <c r="J387">
        <v>0.81782518000000004</v>
      </c>
      <c r="K387">
        <v>0.874899121</v>
      </c>
      <c r="L387">
        <v>0.97760769599999997</v>
      </c>
      <c r="M387">
        <v>1.044707584</v>
      </c>
      <c r="N387">
        <v>1.1519333899999999</v>
      </c>
      <c r="O387">
        <v>1.389053393</v>
      </c>
      <c r="P387">
        <v>1.6261733949999999</v>
      </c>
    </row>
    <row r="388" spans="2:28" x14ac:dyDescent="0.2">
      <c r="B388">
        <v>2.9279013E-2</v>
      </c>
      <c r="C388">
        <v>0.113887513</v>
      </c>
      <c r="D388">
        <v>0.25112267500000002</v>
      </c>
      <c r="E388">
        <v>0.40643369000000001</v>
      </c>
      <c r="F388">
        <v>0.51202235500000004</v>
      </c>
      <c r="G388">
        <v>0.59579568500000002</v>
      </c>
      <c r="H388">
        <v>0.67860015600000001</v>
      </c>
      <c r="I388">
        <v>0.72186286099999997</v>
      </c>
      <c r="J388">
        <v>0.81782518000000004</v>
      </c>
      <c r="K388">
        <v>0.874899121</v>
      </c>
      <c r="L388">
        <v>0.97760769599999997</v>
      </c>
      <c r="M388">
        <v>1.044707584</v>
      </c>
      <c r="N388">
        <v>1.1519333899999999</v>
      </c>
      <c r="O388">
        <v>1.389053393</v>
      </c>
      <c r="P388">
        <v>1.6261733949999999</v>
      </c>
    </row>
    <row r="389" spans="2:28" x14ac:dyDescent="0.2">
      <c r="B389">
        <v>2.9279013E-2</v>
      </c>
      <c r="C389">
        <v>0.113887513</v>
      </c>
      <c r="D389">
        <v>0.25112267500000002</v>
      </c>
      <c r="E389">
        <v>0.40643369000000001</v>
      </c>
      <c r="F389">
        <v>0.51202235500000004</v>
      </c>
      <c r="G389">
        <v>0.59579568500000002</v>
      </c>
      <c r="H389">
        <v>0.67860015600000001</v>
      </c>
      <c r="I389">
        <v>0.72186286099999997</v>
      </c>
      <c r="J389">
        <v>0.81782518000000004</v>
      </c>
      <c r="K389">
        <v>0.874899121</v>
      </c>
      <c r="L389">
        <v>0.97760769599999997</v>
      </c>
      <c r="M389">
        <v>1.044707584</v>
      </c>
      <c r="N389">
        <v>1.1519333899999999</v>
      </c>
      <c r="O389">
        <v>1.389053393</v>
      </c>
      <c r="P389">
        <v>1.6261733949999999</v>
      </c>
    </row>
    <row r="390" spans="2:28" x14ac:dyDescent="0.2">
      <c r="B390" t="s">
        <v>49</v>
      </c>
    </row>
    <row r="391" spans="2:28" x14ac:dyDescent="0.2">
      <c r="B391">
        <v>0.80156997399999996</v>
      </c>
      <c r="C391">
        <v>1.3087779260000001</v>
      </c>
      <c r="D391" s="2">
        <v>0.88700000000000001</v>
      </c>
      <c r="E391" s="2">
        <v>0.96299999999999997</v>
      </c>
      <c r="F391">
        <v>0.66069537300000003</v>
      </c>
      <c r="G391">
        <v>1.363870605</v>
      </c>
      <c r="H391">
        <v>0.93734663900000004</v>
      </c>
      <c r="I391">
        <v>1.263771226</v>
      </c>
      <c r="J391">
        <v>1.0361090150000001</v>
      </c>
      <c r="K391">
        <v>1.218350075</v>
      </c>
      <c r="L391">
        <v>0.770514845</v>
      </c>
      <c r="M391">
        <v>1.31695717</v>
      </c>
      <c r="N391">
        <v>0.565789349</v>
      </c>
      <c r="O391">
        <v>0.64625486399999998</v>
      </c>
      <c r="P391">
        <v>1.4475777780000001</v>
      </c>
      <c r="Q391">
        <v>1.095249208</v>
      </c>
      <c r="R391">
        <v>1.4759994009999999</v>
      </c>
      <c r="S391">
        <v>0.14905569799999999</v>
      </c>
      <c r="T391">
        <v>0.87097416800000005</v>
      </c>
      <c r="U391">
        <v>1.0491986369999999</v>
      </c>
      <c r="V391">
        <v>1.431904869</v>
      </c>
      <c r="W391">
        <v>1.629112326</v>
      </c>
      <c r="X391">
        <v>1.4675960459999999</v>
      </c>
      <c r="Y391">
        <v>1.4998822730000001</v>
      </c>
      <c r="Z391">
        <v>0.65158360800000004</v>
      </c>
      <c r="AA391">
        <v>0.64470445300000001</v>
      </c>
      <c r="AB391">
        <v>0.407246675</v>
      </c>
    </row>
    <row r="392" spans="2:28" x14ac:dyDescent="0.2">
      <c r="B392" t="s">
        <v>50</v>
      </c>
    </row>
    <row r="393" spans="2:28" x14ac:dyDescent="0.2">
      <c r="B393" s="2">
        <v>0.99399999999999999</v>
      </c>
      <c r="C393" s="2">
        <v>5.7600000000000004E-3</v>
      </c>
      <c r="D393" s="2">
        <v>1.7199999999999999E-14</v>
      </c>
      <c r="E393" s="2">
        <v>0</v>
      </c>
      <c r="F393" s="2">
        <v>0</v>
      </c>
      <c r="G393" s="2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2:28" x14ac:dyDescent="0.2">
      <c r="B394" s="2">
        <v>1.7600000000000001E-2</v>
      </c>
      <c r="C394" s="2">
        <v>0.96499999999999997</v>
      </c>
      <c r="D394" s="2">
        <v>1.7600000000000001E-2</v>
      </c>
      <c r="E394" s="2">
        <v>1.3200000000000001E-10</v>
      </c>
      <c r="F394" s="2">
        <v>0</v>
      </c>
      <c r="G394" s="2">
        <v>0</v>
      </c>
      <c r="H394" s="2">
        <v>0</v>
      </c>
      <c r="I394" s="2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2:28" x14ac:dyDescent="0.2">
      <c r="B395" s="2">
        <v>3.0199999999999999E-8</v>
      </c>
      <c r="C395" s="2">
        <v>3.5499999999999997E-2</v>
      </c>
      <c r="D395" s="2">
        <v>0.92900000000000005</v>
      </c>
      <c r="E395" s="2">
        <v>3.5499999999999997E-2</v>
      </c>
      <c r="F395" s="2">
        <v>3.0199999999999999E-8</v>
      </c>
      <c r="G395" s="2">
        <v>0</v>
      </c>
      <c r="H395" s="2">
        <v>0</v>
      </c>
      <c r="I395" s="2">
        <v>0</v>
      </c>
      <c r="J395" s="2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2:28" x14ac:dyDescent="0.2">
      <c r="B396" s="2">
        <v>1.3799999999999999E-15</v>
      </c>
      <c r="C396" s="2">
        <v>1.06E-6</v>
      </c>
      <c r="D396" s="2">
        <v>5.7000000000000002E-2</v>
      </c>
      <c r="E396" s="2">
        <v>0.88600000000000001</v>
      </c>
      <c r="F396">
        <v>5.7015090999999997E-2</v>
      </c>
      <c r="G396" s="2">
        <v>1.06E-6</v>
      </c>
      <c r="H396" s="2">
        <v>0</v>
      </c>
      <c r="I396" s="2">
        <v>0</v>
      </c>
      <c r="J396" s="2">
        <v>0</v>
      </c>
      <c r="K396" s="2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2:28" x14ac:dyDescent="0.2">
      <c r="B397" s="2">
        <v>3.9999999999999998E-23</v>
      </c>
      <c r="C397" s="2">
        <v>1.0700000000000001E-12</v>
      </c>
      <c r="D397" s="2">
        <v>1.2500000000000001E-5</v>
      </c>
      <c r="E397" s="2">
        <v>0.08</v>
      </c>
      <c r="F397" s="2">
        <v>0.84</v>
      </c>
      <c r="G397">
        <v>8.0011094000000005E-2</v>
      </c>
      <c r="H397" s="2">
        <v>1.2500000000000001E-5</v>
      </c>
      <c r="I397" s="2">
        <v>1.0700000000000001E-12</v>
      </c>
      <c r="J397" s="2">
        <v>0</v>
      </c>
      <c r="K397" s="2">
        <v>0</v>
      </c>
      <c r="L397" s="2">
        <v>0</v>
      </c>
      <c r="M397" s="2">
        <v>0</v>
      </c>
      <c r="N397">
        <v>0</v>
      </c>
      <c r="O397">
        <v>0</v>
      </c>
      <c r="P397">
        <v>0</v>
      </c>
    </row>
    <row r="398" spans="2:28" x14ac:dyDescent="0.2">
      <c r="B398" s="2">
        <v>2.5999999999999999E-30</v>
      </c>
      <c r="C398" s="2">
        <v>4.3000000000000002E-19</v>
      </c>
      <c r="D398" s="2">
        <v>1.28E-10</v>
      </c>
      <c r="E398" s="2">
        <v>7.4200000000000001E-5</v>
      </c>
      <c r="F398" s="2">
        <v>0.10299999999999999</v>
      </c>
      <c r="G398" s="2">
        <v>0.79400000000000004</v>
      </c>
      <c r="H398">
        <v>0.102942042</v>
      </c>
      <c r="I398" s="2">
        <v>7.4200000000000001E-5</v>
      </c>
      <c r="J398" s="2">
        <v>1.28E-10</v>
      </c>
      <c r="K398" s="2">
        <v>0</v>
      </c>
      <c r="L398" s="2">
        <v>0</v>
      </c>
      <c r="M398" s="2">
        <v>0</v>
      </c>
      <c r="N398" s="2">
        <v>0</v>
      </c>
      <c r="O398">
        <v>0</v>
      </c>
      <c r="P398">
        <v>0</v>
      </c>
    </row>
    <row r="399" spans="2:28" x14ac:dyDescent="0.2">
      <c r="B399" s="2">
        <v>5.8400000000000001E-37</v>
      </c>
      <c r="C399" s="2">
        <v>2.1499999999999999E-25</v>
      </c>
      <c r="D399" s="2">
        <v>4.2099999999999999E-16</v>
      </c>
      <c r="E399" s="2">
        <v>4.4999999999999998E-9</v>
      </c>
      <c r="F399" s="2">
        <v>2.81E-4</v>
      </c>
      <c r="G399" s="2">
        <v>0.125</v>
      </c>
      <c r="H399" s="2">
        <v>0.75</v>
      </c>
      <c r="I399">
        <v>0.124855101</v>
      </c>
      <c r="J399">
        <v>2.81265E-4</v>
      </c>
      <c r="K399" s="2">
        <v>4.4999999999999998E-9</v>
      </c>
      <c r="L399" s="2">
        <v>0</v>
      </c>
      <c r="M399" s="2">
        <v>0</v>
      </c>
      <c r="N399" s="2">
        <v>0</v>
      </c>
      <c r="O399" s="2">
        <v>0</v>
      </c>
      <c r="P399">
        <v>0</v>
      </c>
    </row>
    <row r="400" spans="2:28" x14ac:dyDescent="0.2">
      <c r="B400" s="2">
        <v>4.98E-43</v>
      </c>
      <c r="C400" s="2">
        <v>2.2199999999999998E-31</v>
      </c>
      <c r="D400" s="2">
        <v>1.21E-21</v>
      </c>
      <c r="E400" s="2">
        <v>8.0499999999999998E-14</v>
      </c>
      <c r="F400" s="2">
        <v>6.8299999999999996E-8</v>
      </c>
      <c r="G400" s="2">
        <v>7.8399999999999997E-4</v>
      </c>
      <c r="H400" s="2">
        <v>0.14499999999999999</v>
      </c>
      <c r="I400" s="2">
        <v>0.70799999999999996</v>
      </c>
      <c r="J400">
        <v>0.145168358</v>
      </c>
      <c r="K400">
        <v>7.8375799999999996E-4</v>
      </c>
      <c r="L400" s="2">
        <v>6.8299999999999996E-8</v>
      </c>
      <c r="M400" s="2">
        <v>8.0499999999999998E-14</v>
      </c>
      <c r="N400" s="2">
        <v>0</v>
      </c>
      <c r="O400" s="2">
        <v>0</v>
      </c>
      <c r="P400" s="2">
        <v>0</v>
      </c>
    </row>
    <row r="401" spans="2:51" x14ac:dyDescent="0.2">
      <c r="B401" s="2">
        <v>1.5299999999999999E-48</v>
      </c>
      <c r="C401" s="2">
        <v>5.7200000000000001E-37</v>
      </c>
      <c r="D401" s="2">
        <v>4.9599999999999999E-27</v>
      </c>
      <c r="E401" s="2">
        <v>1.01E-18</v>
      </c>
      <c r="F401" s="2">
        <v>4.8599999999999999E-12</v>
      </c>
      <c r="G401" s="2">
        <v>5.7299999999999996E-7</v>
      </c>
      <c r="H401" s="2">
        <v>1.7600000000000001E-3</v>
      </c>
      <c r="I401" s="2">
        <v>0.16400000000000001</v>
      </c>
      <c r="J401" s="2">
        <v>0.66900000000000004</v>
      </c>
      <c r="K401">
        <v>0.163535451</v>
      </c>
      <c r="L401">
        <v>1.7562719999999999E-3</v>
      </c>
      <c r="M401" s="2">
        <v>5.7299999999999996E-7</v>
      </c>
      <c r="N401" s="2">
        <v>4.8599999999999999E-12</v>
      </c>
      <c r="O401" s="2">
        <v>0</v>
      </c>
      <c r="P401" s="2">
        <v>0</v>
      </c>
    </row>
    <row r="402" spans="2:51" x14ac:dyDescent="0.2">
      <c r="B402" s="2">
        <v>1.5300000000000001E-53</v>
      </c>
      <c r="C402" s="2">
        <v>3.8400000000000003E-42</v>
      </c>
      <c r="D402" s="2">
        <v>3.7300000000000001E-32</v>
      </c>
      <c r="E402" s="2">
        <v>1.4199999999999999E-23</v>
      </c>
      <c r="F402" s="2">
        <v>2.1199999999999999E-16</v>
      </c>
      <c r="G402" s="2">
        <v>1.27E-10</v>
      </c>
      <c r="H402" s="2">
        <v>3.1300000000000001E-6</v>
      </c>
      <c r="I402" s="2">
        <v>3.3600000000000001E-3</v>
      </c>
      <c r="J402" s="2">
        <v>0.18</v>
      </c>
      <c r="K402" s="2">
        <v>0.63400000000000001</v>
      </c>
      <c r="L402">
        <v>0.179774235</v>
      </c>
      <c r="M402">
        <v>3.3563550000000001E-3</v>
      </c>
      <c r="N402" s="2">
        <v>3.1300000000000001E-6</v>
      </c>
      <c r="O402" s="2">
        <v>1.27E-10</v>
      </c>
      <c r="P402" s="2">
        <v>0</v>
      </c>
    </row>
    <row r="403" spans="2:51" x14ac:dyDescent="0.2">
      <c r="B403" s="2">
        <v>4.4499999999999998E-58</v>
      </c>
      <c r="C403" s="2">
        <v>6.5200000000000004E-47</v>
      </c>
      <c r="D403" s="2">
        <v>5.6400000000000002E-37</v>
      </c>
      <c r="E403" s="2">
        <v>2.8799999999999998E-28</v>
      </c>
      <c r="F403" s="2">
        <v>8.7800000000000005E-21</v>
      </c>
      <c r="G403" s="2">
        <v>1.6000000000000001E-14</v>
      </c>
      <c r="H403" s="2">
        <v>1.7800000000000001E-9</v>
      </c>
      <c r="I403" s="2">
        <v>1.24E-5</v>
      </c>
      <c r="J403" s="2">
        <v>5.6899999999999997E-3</v>
      </c>
      <c r="K403" s="2">
        <v>0.19400000000000001</v>
      </c>
      <c r="L403">
        <v>0.60093454000000002</v>
      </c>
      <c r="M403">
        <v>0.19382756100000001</v>
      </c>
      <c r="N403">
        <v>5.6927599999999998E-3</v>
      </c>
      <c r="O403" s="2">
        <v>1.24E-5</v>
      </c>
      <c r="P403" s="2">
        <v>1.7800000000000001E-9</v>
      </c>
    </row>
    <row r="404" spans="2:51" x14ac:dyDescent="0.2">
      <c r="B404" s="2">
        <v>3.3199999999999998E-62</v>
      </c>
      <c r="C404" s="2">
        <v>2.6499999999999999E-51</v>
      </c>
      <c r="D404" s="2">
        <v>1.75E-41</v>
      </c>
      <c r="E404" s="2">
        <v>9.6399999999999999E-33</v>
      </c>
      <c r="F404" s="2">
        <v>4.4300000000000003E-25</v>
      </c>
      <c r="G404" s="2">
        <v>1.71E-18</v>
      </c>
      <c r="H404" s="2">
        <v>5.5700000000000005E-13</v>
      </c>
      <c r="I404" s="2">
        <v>1.5600000000000001E-8</v>
      </c>
      <c r="J404" s="2">
        <v>3.8600000000000003E-5</v>
      </c>
      <c r="K404" s="2">
        <v>8.8100000000000001E-3</v>
      </c>
      <c r="L404" s="2">
        <v>0.20599999999999999</v>
      </c>
      <c r="M404">
        <v>0.57083187300000005</v>
      </c>
      <c r="N404">
        <v>0.205734376</v>
      </c>
      <c r="O404">
        <v>8.8111119999999994E-3</v>
      </c>
      <c r="P404" s="2">
        <v>3.8600000000000003E-5</v>
      </c>
    </row>
    <row r="405" spans="2:51" x14ac:dyDescent="0.2">
      <c r="B405" s="2">
        <v>5.7299999999999998E-66</v>
      </c>
      <c r="C405" s="2">
        <v>2.39E-55</v>
      </c>
      <c r="D405" s="2">
        <v>1.1E-45</v>
      </c>
      <c r="E405" s="2">
        <v>5.5699999999999996E-37</v>
      </c>
      <c r="F405" s="2">
        <v>3.13E-29</v>
      </c>
      <c r="G405" s="2">
        <v>1.95E-22</v>
      </c>
      <c r="H405" s="2">
        <v>1.3599999999999999E-16</v>
      </c>
      <c r="I405" s="2">
        <v>1.0599999999999999E-11</v>
      </c>
      <c r="J405" s="2">
        <v>9.5000000000000004E-8</v>
      </c>
      <c r="K405" s="2">
        <v>9.9300000000000001E-5</v>
      </c>
      <c r="L405" s="2">
        <v>1.2699999999999999E-2</v>
      </c>
      <c r="M405">
        <v>0.215603453</v>
      </c>
      <c r="N405">
        <v>0.54320473700000005</v>
      </c>
      <c r="O405">
        <v>0.215603453</v>
      </c>
      <c r="P405">
        <v>1.2794178E-2</v>
      </c>
    </row>
    <row r="406" spans="2:51" x14ac:dyDescent="0.2">
      <c r="B406" s="2">
        <v>2.08E-69</v>
      </c>
      <c r="C406" s="2">
        <v>4.4700000000000001E-59</v>
      </c>
      <c r="D406" s="2">
        <v>1.3400000000000001E-49</v>
      </c>
      <c r="E406" s="2">
        <v>5.6499999999999999E-41</v>
      </c>
      <c r="F406" s="2">
        <v>3.3300000000000002E-33</v>
      </c>
      <c r="G406" s="2">
        <v>2.7600000000000002E-26</v>
      </c>
      <c r="H406" s="2">
        <v>3.2199999999999998E-20</v>
      </c>
      <c r="I406" s="2">
        <v>5.34E-15</v>
      </c>
      <c r="J406" s="2">
        <v>1.26E-10</v>
      </c>
      <c r="K406" s="2">
        <v>4.3300000000000003E-7</v>
      </c>
      <c r="L406" s="2">
        <v>2.2000000000000001E-4</v>
      </c>
      <c r="M406">
        <v>1.7275672999999998E-2</v>
      </c>
      <c r="N406">
        <v>0.22358935199999999</v>
      </c>
      <c r="O406">
        <v>0.51782865899999997</v>
      </c>
      <c r="P406">
        <v>0.24108567</v>
      </c>
    </row>
    <row r="407" spans="2:51" x14ac:dyDescent="0.2">
      <c r="B407" s="2">
        <v>1.46E-72</v>
      </c>
      <c r="C407" s="2">
        <v>1.6199999999999999E-62</v>
      </c>
      <c r="D407" s="2">
        <v>3.0699999999999999E-53</v>
      </c>
      <c r="E407" s="2">
        <v>9.9400000000000004E-45</v>
      </c>
      <c r="F407" s="2">
        <v>5.5200000000000002E-37</v>
      </c>
      <c r="G407" s="2">
        <v>5.26E-30</v>
      </c>
      <c r="H407" s="2">
        <v>8.6300000000000002E-24</v>
      </c>
      <c r="I407" s="2">
        <v>2.4400000000000001E-18</v>
      </c>
      <c r="J407" s="2">
        <v>1.1999999999999999E-13</v>
      </c>
      <c r="K407" s="2">
        <v>1.03E-9</v>
      </c>
      <c r="L407" s="2">
        <v>1.57E-6</v>
      </c>
      <c r="M407">
        <v>4.33888E-4</v>
      </c>
      <c r="N407">
        <v>2.2448549000000002E-2</v>
      </c>
      <c r="O407">
        <v>0.229871987</v>
      </c>
      <c r="P407">
        <v>0.74724400199999996</v>
      </c>
    </row>
    <row r="408" spans="2:51" x14ac:dyDescent="0.2">
      <c r="B408" t="s">
        <v>51</v>
      </c>
    </row>
    <row r="409" spans="2:51" x14ac:dyDescent="0.2">
      <c r="B409">
        <v>50</v>
      </c>
    </row>
    <row r="410" spans="2:51" x14ac:dyDescent="0.2">
      <c r="B410" t="s">
        <v>52</v>
      </c>
    </row>
    <row r="411" spans="2:51" x14ac:dyDescent="0.2">
      <c r="B411">
        <v>356.30169999999998</v>
      </c>
      <c r="C411">
        <v>191.3244</v>
      </c>
      <c r="D411">
        <v>175.99860000000001</v>
      </c>
      <c r="E411">
        <v>272.32119999999998</v>
      </c>
      <c r="F411">
        <v>300.42899999999997</v>
      </c>
      <c r="G411">
        <v>379.95339999999999</v>
      </c>
      <c r="H411">
        <v>1060.6808000000001</v>
      </c>
      <c r="I411">
        <v>1871.7529999999999</v>
      </c>
      <c r="J411">
        <v>3406.3110000000001</v>
      </c>
      <c r="K411">
        <v>8008.7790000000005</v>
      </c>
      <c r="L411">
        <v>14866.69</v>
      </c>
      <c r="M411">
        <v>28191.33</v>
      </c>
      <c r="N411">
        <v>47829.85</v>
      </c>
      <c r="O411">
        <v>75761.34</v>
      </c>
      <c r="P411">
        <v>118991.21</v>
      </c>
      <c r="Q411">
        <v>160278.74</v>
      </c>
      <c r="R411">
        <v>187798.99</v>
      </c>
      <c r="S411">
        <v>195005.81</v>
      </c>
      <c r="T411">
        <v>161925.57</v>
      </c>
      <c r="U411">
        <v>120952.47</v>
      </c>
      <c r="V411">
        <v>81832.509999999995</v>
      </c>
      <c r="W411">
        <v>58525.5</v>
      </c>
      <c r="X411">
        <v>48529.8</v>
      </c>
      <c r="Y411">
        <v>53112.68</v>
      </c>
      <c r="Z411">
        <v>63932.6</v>
      </c>
      <c r="AA411">
        <v>85089.87</v>
      </c>
      <c r="AB411">
        <v>99836.23</v>
      </c>
      <c r="AC411">
        <v>108665.82</v>
      </c>
      <c r="AD411">
        <v>106007.88</v>
      </c>
      <c r="AE411">
        <v>95931.45</v>
      </c>
      <c r="AF411">
        <v>84187.29</v>
      </c>
      <c r="AG411">
        <v>68509.41</v>
      </c>
      <c r="AH411">
        <v>54431.39</v>
      </c>
      <c r="AI411">
        <v>41751.01</v>
      </c>
      <c r="AJ411">
        <v>29627.829000000002</v>
      </c>
      <c r="AK411">
        <v>23569.507000000001</v>
      </c>
      <c r="AL411">
        <v>16344.513000000001</v>
      </c>
      <c r="AM411">
        <v>12779.3747</v>
      </c>
      <c r="AN411">
        <v>8947.8269</v>
      </c>
      <c r="AO411">
        <v>6733.8239000000003</v>
      </c>
      <c r="AP411">
        <v>5031.3190000000004</v>
      </c>
      <c r="AQ411">
        <v>3361.0409</v>
      </c>
      <c r="AR411">
        <v>2788.0421000000001</v>
      </c>
      <c r="AS411">
        <v>1906.3801000000001</v>
      </c>
      <c r="AT411">
        <v>1438.2577000000001</v>
      </c>
      <c r="AU411">
        <v>870.67470000000003</v>
      </c>
      <c r="AV411">
        <v>733.15530000000001</v>
      </c>
      <c r="AW411">
        <v>561.25170000000003</v>
      </c>
      <c r="AX411">
        <v>392.63940000000002</v>
      </c>
      <c r="AY411">
        <v>298.4975</v>
      </c>
    </row>
    <row r="412" spans="2:51" x14ac:dyDescent="0.2">
      <c r="B412" t="s">
        <v>53</v>
      </c>
      <c r="C412">
        <v>11415.09</v>
      </c>
      <c r="D412">
        <v>43058.02</v>
      </c>
      <c r="E412">
        <v>123591.19</v>
      </c>
      <c r="F412">
        <v>279269.95</v>
      </c>
      <c r="G412">
        <v>187798.99</v>
      </c>
      <c r="H412">
        <v>195005.81</v>
      </c>
      <c r="I412">
        <v>161925.57</v>
      </c>
      <c r="J412">
        <v>120952.47</v>
      </c>
      <c r="K412">
        <v>81832.509999999995</v>
      </c>
      <c r="L412">
        <v>58525.5</v>
      </c>
      <c r="M412" s="2">
        <v>48500</v>
      </c>
      <c r="N412" s="2">
        <v>53100</v>
      </c>
      <c r="O412" s="2">
        <v>63900</v>
      </c>
      <c r="P412" s="2">
        <v>85100</v>
      </c>
      <c r="Q412" s="2">
        <v>99800</v>
      </c>
      <c r="R412" s="2">
        <v>215000</v>
      </c>
      <c r="S412" s="2">
        <v>180000</v>
      </c>
      <c r="T412" s="2">
        <v>123000</v>
      </c>
      <c r="U412" s="2">
        <v>71400</v>
      </c>
      <c r="V412">
        <v>39914.019999999997</v>
      </c>
      <c r="W412">
        <v>21727.2016</v>
      </c>
      <c r="X412">
        <v>11765.142900000001</v>
      </c>
      <c r="Y412">
        <v>3361.0409</v>
      </c>
      <c r="Z412">
        <v>9582.8129000000008</v>
      </c>
    </row>
    <row r="413" spans="2:51" x14ac:dyDescent="0.2">
      <c r="B413" t="s">
        <v>54</v>
      </c>
    </row>
    <row r="414" spans="2:51" x14ac:dyDescent="0.2">
      <c r="B414" s="2">
        <v>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</row>
    <row r="415" spans="2:51" x14ac:dyDescent="0.2">
      <c r="B415" s="2">
        <v>0.99</v>
      </c>
      <c r="C415" s="2">
        <v>9.4900000000000002E-3</v>
      </c>
      <c r="D415" s="2">
        <v>2.2200000000000001E-5</v>
      </c>
      <c r="E415" s="2">
        <v>2.2200000000000001E-5</v>
      </c>
      <c r="F415" s="2">
        <v>3.4400000000000001E-7</v>
      </c>
      <c r="G415" s="2">
        <v>8.8900000000000005E-9</v>
      </c>
      <c r="H415" s="2">
        <v>6.4199999999999995E-10</v>
      </c>
      <c r="I415" s="2">
        <v>3.83E-11</v>
      </c>
      <c r="J415" s="2">
        <v>1.8899999999999998E-12</v>
      </c>
      <c r="K415" s="2">
        <v>7.6700000000000004E-14</v>
      </c>
      <c r="L415" s="2">
        <v>2.55E-15</v>
      </c>
      <c r="M415" s="2">
        <v>1.11E-16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</row>
    <row r="416" spans="2:51" x14ac:dyDescent="0.2">
      <c r="B416" s="2">
        <v>0.18</v>
      </c>
      <c r="C416" s="2">
        <v>0.23400000000000001</v>
      </c>
      <c r="D416" s="2">
        <v>0.27100000000000002</v>
      </c>
      <c r="E416" s="2">
        <v>0.19600000000000001</v>
      </c>
      <c r="F416" s="2">
        <v>7.46E-2</v>
      </c>
      <c r="G416" s="2">
        <v>2.41E-2</v>
      </c>
      <c r="H416">
        <v>1.1827654E-2</v>
      </c>
      <c r="I416">
        <v>5.1483179999999998E-3</v>
      </c>
      <c r="J416">
        <v>1.985807E-3</v>
      </c>
      <c r="K416">
        <v>6.7874700000000005E-4</v>
      </c>
      <c r="L416">
        <v>2.0557600000000001E-4</v>
      </c>
      <c r="M416" s="2">
        <v>5.52E-5</v>
      </c>
      <c r="N416" s="2">
        <v>1.31E-5</v>
      </c>
      <c r="O416" s="2">
        <v>2.7599999999999998E-6</v>
      </c>
      <c r="P416" s="2">
        <v>5.1600000000000001E-7</v>
      </c>
      <c r="Q416" s="2">
        <v>9.4500000000000006E-8</v>
      </c>
      <c r="R416" s="2">
        <v>5.14E-9</v>
      </c>
      <c r="S416" s="2">
        <v>6.6399999999999998E-11</v>
      </c>
      <c r="T416" s="2">
        <v>5.3199999999999995E-13</v>
      </c>
      <c r="U416" s="2">
        <v>2.6599999999999998E-15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</row>
    <row r="417" spans="2:26" x14ac:dyDescent="0.2">
      <c r="B417" s="2">
        <v>1.66E-3</v>
      </c>
      <c r="C417" s="2">
        <v>9.1299999999999992E-3</v>
      </c>
      <c r="D417" s="2">
        <v>3.7699999999999997E-2</v>
      </c>
      <c r="E417" s="2">
        <v>0.105</v>
      </c>
      <c r="F417" s="2">
        <v>0.14000000000000001</v>
      </c>
      <c r="G417" s="2">
        <v>0.11799999999999999</v>
      </c>
      <c r="H417" s="2">
        <v>0.127</v>
      </c>
      <c r="I417" s="2">
        <v>0.123</v>
      </c>
      <c r="J417" s="2">
        <v>0.108</v>
      </c>
      <c r="K417">
        <v>8.5342971000000004E-2</v>
      </c>
      <c r="L417">
        <v>6.1163852999999997E-2</v>
      </c>
      <c r="M417">
        <v>3.9625368000000001E-2</v>
      </c>
      <c r="N417">
        <v>2.3206067E-2</v>
      </c>
      <c r="O417">
        <v>1.2285068E-2</v>
      </c>
      <c r="P417">
        <v>5.8789389999999997E-3</v>
      </c>
      <c r="Q417">
        <v>3.1615749999999998E-3</v>
      </c>
      <c r="R417">
        <v>7.99915E-4</v>
      </c>
      <c r="S417" s="2">
        <v>7.7899999999999996E-5</v>
      </c>
      <c r="T417" s="2">
        <v>5.1000000000000003E-6</v>
      </c>
      <c r="U417" s="2">
        <v>2.2399999999999999E-7</v>
      </c>
      <c r="V417" s="2">
        <v>6.6100000000000001E-9</v>
      </c>
      <c r="W417" s="2">
        <v>1.3100000000000001E-10</v>
      </c>
      <c r="X417" s="2">
        <v>1.7300000000000001E-12</v>
      </c>
      <c r="Y417" s="2">
        <v>1.5299999999999999E-14</v>
      </c>
      <c r="Z417" s="2">
        <v>0</v>
      </c>
    </row>
    <row r="418" spans="2:26" x14ac:dyDescent="0.2">
      <c r="B418" s="2">
        <v>2.2299999999999998E-6</v>
      </c>
      <c r="C418" s="2">
        <v>3.4499999999999998E-5</v>
      </c>
      <c r="D418" s="2">
        <v>3.8200000000000002E-4</v>
      </c>
      <c r="E418" s="2">
        <v>2.8900000000000002E-3</v>
      </c>
      <c r="F418" s="2">
        <v>9.0100000000000006E-3</v>
      </c>
      <c r="G418" s="2">
        <v>1.4200000000000001E-2</v>
      </c>
      <c r="H418" s="2">
        <v>2.58E-2</v>
      </c>
      <c r="I418" s="2">
        <v>4.2700000000000002E-2</v>
      </c>
      <c r="J418" s="2">
        <v>6.4100000000000004E-2</v>
      </c>
      <c r="K418" s="2">
        <v>8.7300000000000003E-2</v>
      </c>
      <c r="L418">
        <v>0.107985505</v>
      </c>
      <c r="M418">
        <v>0.121217889</v>
      </c>
      <c r="N418">
        <v>0.123525185</v>
      </c>
      <c r="O418">
        <v>0.114269917</v>
      </c>
      <c r="P418">
        <v>9.5961196999999998E-2</v>
      </c>
      <c r="Q418">
        <v>0.101110882</v>
      </c>
      <c r="R418">
        <v>6.4927078999999999E-2</v>
      </c>
      <c r="S418">
        <v>1.9725952000000001E-2</v>
      </c>
      <c r="T418">
        <v>4.1035680000000001E-3</v>
      </c>
      <c r="U418">
        <v>5.8414899999999995E-4</v>
      </c>
      <c r="V418" s="2">
        <v>5.6900000000000001E-5</v>
      </c>
      <c r="W418" s="2">
        <v>3.7799999999999998E-6</v>
      </c>
      <c r="X418" s="2">
        <v>1.72E-7</v>
      </c>
      <c r="Y418" s="2">
        <v>5.3199999999999998E-9</v>
      </c>
      <c r="Z418" s="2">
        <v>1.1399999999999999E-10</v>
      </c>
    </row>
    <row r="419" spans="2:26" x14ac:dyDescent="0.2">
      <c r="B419" s="2">
        <v>2.7100000000000001E-8</v>
      </c>
      <c r="C419" s="2">
        <v>5.2200000000000004E-7</v>
      </c>
      <c r="D419" s="2">
        <v>7.6499999999999996E-6</v>
      </c>
      <c r="E419" s="2">
        <v>8.2000000000000001E-5</v>
      </c>
      <c r="F419" s="2">
        <v>3.57E-4</v>
      </c>
      <c r="G419" s="2">
        <v>7.36E-4</v>
      </c>
      <c r="H419" s="2">
        <v>1.72E-3</v>
      </c>
      <c r="I419" s="2">
        <v>3.7299999999999998E-3</v>
      </c>
      <c r="J419" s="2">
        <v>7.4700000000000001E-3</v>
      </c>
      <c r="K419" s="2">
        <v>1.38E-2</v>
      </c>
      <c r="L419" s="2">
        <v>2.3599999999999999E-2</v>
      </c>
      <c r="M419">
        <v>3.7274810999999998E-2</v>
      </c>
      <c r="N419">
        <v>5.4378942999999999E-2</v>
      </c>
      <c r="O419">
        <v>7.3305192000000005E-2</v>
      </c>
      <c r="P419">
        <v>9.1312009999999999E-2</v>
      </c>
      <c r="Q419">
        <v>0.160683414</v>
      </c>
      <c r="R419">
        <v>0.21765195200000001</v>
      </c>
      <c r="S419">
        <v>0.16675665200000001</v>
      </c>
      <c r="T419">
        <v>9.3721299999999994E-2</v>
      </c>
      <c r="U419">
        <v>3.8633431000000003E-2</v>
      </c>
      <c r="V419">
        <v>1.1677831E-2</v>
      </c>
      <c r="W419">
        <v>2.5876879999999999E-3</v>
      </c>
      <c r="X419">
        <v>4.2021099999999998E-4</v>
      </c>
      <c r="Y419" s="2">
        <v>5.0000000000000002E-5</v>
      </c>
      <c r="Z419" s="2">
        <v>4.6500000000000004E-6</v>
      </c>
    </row>
    <row r="420" spans="2:26" x14ac:dyDescent="0.2">
      <c r="B420" s="2">
        <v>8.2800000000000004E-10</v>
      </c>
      <c r="C420" s="2">
        <v>1.7500000000000001E-8</v>
      </c>
      <c r="D420" s="2">
        <v>2.9200000000000002E-7</v>
      </c>
      <c r="E420" s="2">
        <v>3.7299999999999999E-6</v>
      </c>
      <c r="F420" s="2">
        <v>1.9300000000000002E-5</v>
      </c>
      <c r="G420" s="2">
        <v>4.5899999999999998E-5</v>
      </c>
      <c r="H420" s="2">
        <v>1.2300000000000001E-4</v>
      </c>
      <c r="I420" s="2">
        <v>3.1E-4</v>
      </c>
      <c r="J420" s="2">
        <v>7.2800000000000002E-4</v>
      </c>
      <c r="K420" s="2">
        <v>1.6000000000000001E-3</v>
      </c>
      <c r="L420" s="2">
        <v>3.2699999999999999E-3</v>
      </c>
      <c r="M420" s="2">
        <v>6.2700000000000004E-3</v>
      </c>
      <c r="N420">
        <v>1.122592E-2</v>
      </c>
      <c r="O420">
        <v>1.8785278999999998E-2</v>
      </c>
      <c r="P420">
        <v>2.9377785E-2</v>
      </c>
      <c r="Q420">
        <v>7.0216606000000001E-2</v>
      </c>
      <c r="R420">
        <v>0.14928418600000001</v>
      </c>
      <c r="S420">
        <v>0.19759977500000001</v>
      </c>
      <c r="T420">
        <v>0.20043524800000001</v>
      </c>
      <c r="U420">
        <v>0.15580370900000001</v>
      </c>
      <c r="V420">
        <v>9.2806707000000002E-2</v>
      </c>
      <c r="W420">
        <v>4.2358646999999999E-2</v>
      </c>
      <c r="X420">
        <v>1.4811937000000001E-2</v>
      </c>
      <c r="Y420">
        <v>3.9675190000000001E-3</v>
      </c>
      <c r="Z420">
        <v>9.5866199999999999E-4</v>
      </c>
    </row>
    <row r="421" spans="2:26" x14ac:dyDescent="0.2">
      <c r="B421" s="2">
        <v>5.2999999999999998E-11</v>
      </c>
      <c r="C421" s="2">
        <v>1.1599999999999999E-9</v>
      </c>
      <c r="D421" s="2">
        <v>2.0599999999999999E-8</v>
      </c>
      <c r="E421" s="2">
        <v>2.8799999999999998E-7</v>
      </c>
      <c r="F421" s="2">
        <v>1.64E-6</v>
      </c>
      <c r="G421" s="2">
        <v>4.2400000000000001E-6</v>
      </c>
      <c r="H421" s="2">
        <v>1.2300000000000001E-5</v>
      </c>
      <c r="I421" s="2">
        <v>3.3800000000000002E-5</v>
      </c>
      <c r="J421" s="2">
        <v>8.7100000000000003E-5</v>
      </c>
      <c r="K421" s="2">
        <v>2.12E-4</v>
      </c>
      <c r="L421" s="2">
        <v>4.8500000000000003E-4</v>
      </c>
      <c r="M421" s="2">
        <v>1.0399999999999999E-3</v>
      </c>
      <c r="N421" s="2">
        <v>2.1199999999999999E-3</v>
      </c>
      <c r="O421">
        <v>4.0525709999999996E-3</v>
      </c>
      <c r="P421">
        <v>7.2959449999999999E-3</v>
      </c>
      <c r="Q421">
        <v>2.1165228000000001E-2</v>
      </c>
      <c r="R421">
        <v>6.0018578000000003E-2</v>
      </c>
      <c r="S421">
        <v>0.112301599</v>
      </c>
      <c r="T421">
        <v>0.16588472900000001</v>
      </c>
      <c r="U421">
        <v>0.193449022</v>
      </c>
      <c r="V421">
        <v>0.17810416500000001</v>
      </c>
      <c r="W421">
        <v>0.12945679500000001</v>
      </c>
      <c r="X421">
        <v>7.4285303999999996E-2</v>
      </c>
      <c r="Y421">
        <v>3.3649677000000003E-2</v>
      </c>
      <c r="Z421">
        <v>1.6336399000000001E-2</v>
      </c>
    </row>
    <row r="422" spans="2:26" x14ac:dyDescent="0.2">
      <c r="B422" s="2">
        <v>1.1100000000000001E-11</v>
      </c>
      <c r="C422" s="2">
        <v>2.24E-10</v>
      </c>
      <c r="D422" s="2">
        <v>3.8099999999999999E-9</v>
      </c>
      <c r="E422" s="2">
        <v>5.2399999999999999E-8</v>
      </c>
      <c r="F422" s="2">
        <v>2.9900000000000002E-7</v>
      </c>
      <c r="G422" s="2">
        <v>7.8199999999999999E-7</v>
      </c>
      <c r="H422" s="2">
        <v>2.3199999999999998E-6</v>
      </c>
      <c r="I422" s="2">
        <v>6.5300000000000002E-6</v>
      </c>
      <c r="J422" s="2">
        <v>1.7399999999999999E-5</v>
      </c>
      <c r="K422" s="2">
        <v>4.3999999999999999E-5</v>
      </c>
      <c r="L422" s="2">
        <v>1.06E-4</v>
      </c>
      <c r="M422" s="2">
        <v>2.4000000000000001E-4</v>
      </c>
      <c r="N422" s="2">
        <v>5.1699999999999999E-4</v>
      </c>
      <c r="O422">
        <v>1.058055E-3</v>
      </c>
      <c r="P422">
        <v>2.0514980000000001E-3</v>
      </c>
      <c r="Q422">
        <v>6.6261050000000002E-3</v>
      </c>
      <c r="R422">
        <v>2.2217206E-2</v>
      </c>
      <c r="S422">
        <v>5.1214137999999999E-2</v>
      </c>
      <c r="T422">
        <v>9.5720020000000003E-2</v>
      </c>
      <c r="U422">
        <v>0.145060566</v>
      </c>
      <c r="V422">
        <v>0.17825592800000001</v>
      </c>
      <c r="W422">
        <v>0.177620793</v>
      </c>
      <c r="X422">
        <v>0.14351546900000001</v>
      </c>
      <c r="Y422">
        <v>9.4026716999999996E-2</v>
      </c>
      <c r="Z422">
        <v>8.1699130999999994E-2</v>
      </c>
    </row>
    <row r="423" spans="2:26" x14ac:dyDescent="0.2">
      <c r="B423" s="2">
        <v>1.41E-11</v>
      </c>
      <c r="C423" s="2">
        <v>2.1999999999999999E-10</v>
      </c>
      <c r="D423" s="2">
        <v>3.0300000000000001E-9</v>
      </c>
      <c r="E423" s="2">
        <v>3.4900000000000001E-8</v>
      </c>
      <c r="F423" s="2">
        <v>1.7599999999999999E-7</v>
      </c>
      <c r="G423" s="2">
        <v>4.27E-7</v>
      </c>
      <c r="H423" s="2">
        <v>1.1999999999999999E-6</v>
      </c>
      <c r="I423" s="2">
        <v>3.1999999999999999E-6</v>
      </c>
      <c r="J423" s="2">
        <v>8.1899999999999995E-6</v>
      </c>
      <c r="K423" s="2">
        <v>2.0000000000000002E-5</v>
      </c>
      <c r="L423" s="2">
        <v>4.6699999999999997E-5</v>
      </c>
      <c r="M423" s="2">
        <v>1.0399999999999999E-4</v>
      </c>
      <c r="N423" s="2">
        <v>2.22E-4</v>
      </c>
      <c r="O423">
        <v>4.529E-4</v>
      </c>
      <c r="P423">
        <v>8.8199000000000003E-4</v>
      </c>
      <c r="Q423">
        <v>2.8999360000000001E-3</v>
      </c>
      <c r="R423">
        <v>1.0186588E-2</v>
      </c>
      <c r="S423">
        <v>2.5417433999999999E-2</v>
      </c>
      <c r="T423">
        <v>5.2999644999999998E-2</v>
      </c>
      <c r="U423">
        <v>9.2356586000000004E-2</v>
      </c>
      <c r="V423">
        <v>0.13450183900000001</v>
      </c>
      <c r="W423">
        <v>0.16370506700000001</v>
      </c>
      <c r="X423">
        <v>0.16652285</v>
      </c>
      <c r="Y423">
        <v>0.14156755500000001</v>
      </c>
      <c r="Z423">
        <v>0.20810120200000001</v>
      </c>
    </row>
    <row r="424" spans="2:26" x14ac:dyDescent="0.2">
      <c r="B424" s="2">
        <v>2.4299999999999999E-11</v>
      </c>
      <c r="C424" s="2">
        <v>3.0199999999999999E-10</v>
      </c>
      <c r="D424" s="2">
        <v>3.4299999999999999E-9</v>
      </c>
      <c r="E424" s="2">
        <v>3.33E-8</v>
      </c>
      <c r="F424" s="2">
        <v>1.49E-7</v>
      </c>
      <c r="G424" s="2">
        <v>3.34E-7</v>
      </c>
      <c r="H424" s="2">
        <v>8.8100000000000001E-7</v>
      </c>
      <c r="I424" s="2">
        <v>2.2299999999999998E-6</v>
      </c>
      <c r="J424" s="2">
        <v>5.4299999999999997E-6</v>
      </c>
      <c r="K424" s="2">
        <v>1.27E-5</v>
      </c>
      <c r="L424" s="2">
        <v>2.8600000000000001E-5</v>
      </c>
      <c r="M424" s="2">
        <v>6.1799999999999998E-5</v>
      </c>
      <c r="N424" s="2">
        <v>1.2799999999999999E-4</v>
      </c>
      <c r="O424" s="2">
        <v>2.5700000000000001E-4</v>
      </c>
      <c r="P424" s="2">
        <v>4.9299999999999995E-4</v>
      </c>
      <c r="Q424">
        <v>1.6072390000000001E-3</v>
      </c>
      <c r="R424">
        <v>5.6727959999999999E-3</v>
      </c>
      <c r="S424">
        <v>1.4542307000000001E-2</v>
      </c>
      <c r="T424">
        <v>3.1884033999999999E-2</v>
      </c>
      <c r="U424">
        <v>5.9789887E-2</v>
      </c>
      <c r="V424">
        <v>9.5897088000000005E-2</v>
      </c>
      <c r="W424">
        <v>0.131556698</v>
      </c>
      <c r="X424">
        <v>0.15436714100000001</v>
      </c>
      <c r="Y424">
        <v>0.154929241</v>
      </c>
      <c r="Z424">
        <v>0.348763235</v>
      </c>
    </row>
    <row r="425" spans="2:26" x14ac:dyDescent="0.2">
      <c r="B425" s="2">
        <v>5.09E-11</v>
      </c>
      <c r="C425" s="2">
        <v>5.1199999999999999E-10</v>
      </c>
      <c r="D425" s="2">
        <v>4.8699999999999999E-9</v>
      </c>
      <c r="E425" s="2">
        <v>4.0299999999999997E-8</v>
      </c>
      <c r="F425" s="2">
        <v>1.61E-7</v>
      </c>
      <c r="G425" s="2">
        <v>3.3500000000000002E-7</v>
      </c>
      <c r="H425" s="2">
        <v>8.3099999999999996E-7</v>
      </c>
      <c r="I425" s="2">
        <v>1.99E-6</v>
      </c>
      <c r="J425" s="2">
        <v>4.6E-6</v>
      </c>
      <c r="K425" s="2">
        <v>1.03E-5</v>
      </c>
      <c r="L425" s="2">
        <v>2.2200000000000001E-5</v>
      </c>
      <c r="M425" s="2">
        <v>4.6300000000000001E-5</v>
      </c>
      <c r="N425" s="2">
        <v>9.31E-5</v>
      </c>
      <c r="O425" s="2">
        <v>1.8100000000000001E-4</v>
      </c>
      <c r="P425" s="2">
        <v>3.4000000000000002E-4</v>
      </c>
      <c r="Q425">
        <v>1.0831390000000001E-3</v>
      </c>
      <c r="R425">
        <v>3.7533850000000001E-3</v>
      </c>
      <c r="S425">
        <v>9.5939839999999998E-3</v>
      </c>
      <c r="T425">
        <v>2.1360052000000001E-2</v>
      </c>
      <c r="U425">
        <v>4.1422900999999998E-2</v>
      </c>
      <c r="V425">
        <v>6.9971294000000003E-2</v>
      </c>
      <c r="W425">
        <v>0.102954544</v>
      </c>
      <c r="X425">
        <v>0.131953561</v>
      </c>
      <c r="Y425">
        <v>0.14731572600000001</v>
      </c>
      <c r="Z425">
        <v>0.46989056299999998</v>
      </c>
    </row>
    <row r="426" spans="2:26" x14ac:dyDescent="0.2">
      <c r="B426" s="2">
        <v>1.1800000000000001E-10</v>
      </c>
      <c r="C426" s="2">
        <v>9.8199999999999992E-10</v>
      </c>
      <c r="D426" s="2">
        <v>7.9500000000000001E-9</v>
      </c>
      <c r="E426" s="2">
        <v>5.69E-8</v>
      </c>
      <c r="F426" s="2">
        <v>2.04E-7</v>
      </c>
      <c r="G426" s="2">
        <v>3.96E-7</v>
      </c>
      <c r="H426" s="2">
        <v>9.2800000000000005E-7</v>
      </c>
      <c r="I426" s="2">
        <v>2.1100000000000001E-6</v>
      </c>
      <c r="J426" s="2">
        <v>4.6399999999999996E-6</v>
      </c>
      <c r="K426" s="2">
        <v>9.9000000000000001E-6</v>
      </c>
      <c r="L426" s="2">
        <v>2.05E-5</v>
      </c>
      <c r="M426" s="2">
        <v>4.1100000000000003E-5</v>
      </c>
      <c r="N426" s="2">
        <v>7.9800000000000002E-5</v>
      </c>
      <c r="O426" s="2">
        <v>1.4999999999999999E-4</v>
      </c>
      <c r="P426" s="2">
        <v>2.7500000000000002E-4</v>
      </c>
      <c r="Q426">
        <v>8.5008000000000002E-4</v>
      </c>
      <c r="R426">
        <v>2.856071E-3</v>
      </c>
      <c r="S426">
        <v>7.1557239999999996E-3</v>
      </c>
      <c r="T426">
        <v>1.5846849999999999E-2</v>
      </c>
      <c r="U426">
        <v>3.1020045999999999E-2</v>
      </c>
      <c r="V426">
        <v>5.3673089E-2</v>
      </c>
      <c r="W426">
        <v>8.2089790999999995E-2</v>
      </c>
      <c r="X426">
        <v>0.110979571</v>
      </c>
      <c r="Y426">
        <v>0.132623461</v>
      </c>
      <c r="Z426">
        <v>0.56232035800000002</v>
      </c>
    </row>
    <row r="427" spans="2:26" x14ac:dyDescent="0.2">
      <c r="B427" s="2">
        <v>2.8899999999999998E-10</v>
      </c>
      <c r="C427" s="2">
        <v>2.0099999999999999E-9</v>
      </c>
      <c r="D427" s="2">
        <v>1.4100000000000001E-8</v>
      </c>
      <c r="E427" s="2">
        <v>8.8500000000000005E-8</v>
      </c>
      <c r="F427" s="2">
        <v>2.8799999999999998E-7</v>
      </c>
      <c r="G427" s="2">
        <v>5.2200000000000004E-7</v>
      </c>
      <c r="H427" s="2">
        <v>1.1599999999999999E-6</v>
      </c>
      <c r="I427" s="2">
        <v>2.5000000000000002E-6</v>
      </c>
      <c r="J427" s="2">
        <v>5.2599999999999996E-6</v>
      </c>
      <c r="K427" s="2">
        <v>1.0699999999999999E-5</v>
      </c>
      <c r="L427" s="2">
        <v>2.1299999999999999E-5</v>
      </c>
      <c r="M427" s="2">
        <v>4.1100000000000003E-5</v>
      </c>
      <c r="N427" s="2">
        <v>7.7200000000000006E-5</v>
      </c>
      <c r="O427" s="2">
        <v>1.4100000000000001E-4</v>
      </c>
      <c r="P427" s="2">
        <v>2.5000000000000001E-4</v>
      </c>
      <c r="Q427">
        <v>7.4830800000000005E-4</v>
      </c>
      <c r="R427">
        <v>2.4220539999999999E-3</v>
      </c>
      <c r="S427">
        <v>5.8915759999999999E-3</v>
      </c>
      <c r="T427">
        <v>1.2820811E-2</v>
      </c>
      <c r="U427">
        <v>2.4959709E-2</v>
      </c>
      <c r="V427">
        <v>4.3471721999999997E-2</v>
      </c>
      <c r="W427">
        <v>6.7736108000000003E-2</v>
      </c>
      <c r="X427">
        <v>9.4423906000000002E-2</v>
      </c>
      <c r="Y427">
        <v>0.11775888599999999</v>
      </c>
      <c r="Z427">
        <v>0.62921567300000003</v>
      </c>
    </row>
    <row r="428" spans="2:26" x14ac:dyDescent="0.2">
      <c r="B428" s="2">
        <v>2.3600000000000001E-10</v>
      </c>
      <c r="C428" s="2">
        <v>1.3600000000000001E-9</v>
      </c>
      <c r="D428" s="2">
        <v>8.2800000000000004E-9</v>
      </c>
      <c r="E428" s="2">
        <v>4.58E-8</v>
      </c>
      <c r="F428" s="2">
        <v>1.36E-7</v>
      </c>
      <c r="G428" s="2">
        <v>2.34E-7</v>
      </c>
      <c r="H428" s="2">
        <v>4.9699999999999996E-7</v>
      </c>
      <c r="I428" s="2">
        <v>1.0300000000000001E-6</v>
      </c>
      <c r="J428" s="2">
        <v>2.0899999999999999E-6</v>
      </c>
      <c r="K428" s="2">
        <v>4.1500000000000001E-6</v>
      </c>
      <c r="L428" s="2">
        <v>8.0199999999999994E-6</v>
      </c>
      <c r="M428" s="2">
        <v>1.52E-5</v>
      </c>
      <c r="N428" s="2">
        <v>2.8E-5</v>
      </c>
      <c r="O428" s="2">
        <v>5.0500000000000001E-5</v>
      </c>
      <c r="P428" s="2">
        <v>8.8900000000000006E-5</v>
      </c>
      <c r="Q428">
        <v>2.6535799999999999E-4</v>
      </c>
      <c r="R428">
        <v>8.6649100000000005E-4</v>
      </c>
      <c r="S428">
        <v>2.1640240000000001E-3</v>
      </c>
      <c r="T428">
        <v>4.9218930000000001E-3</v>
      </c>
      <c r="U428">
        <v>1.0194751E-2</v>
      </c>
      <c r="V428">
        <v>1.9230809000000001E-2</v>
      </c>
      <c r="W428">
        <v>3.3036712000000003E-2</v>
      </c>
      <c r="X428">
        <v>5.1686364999999998E-2</v>
      </c>
      <c r="Y428">
        <v>7.3643837000000004E-2</v>
      </c>
      <c r="Z428">
        <v>0.80379094399999995</v>
      </c>
    </row>
    <row r="429" spans="2:26" x14ac:dyDescent="0.2">
      <c r="B429">
        <v>1234567</v>
      </c>
    </row>
    <row r="430" spans="2:26" x14ac:dyDescent="0.2">
      <c r="B430" t="s">
        <v>55</v>
      </c>
    </row>
    <row r="431" spans="2:26" x14ac:dyDescent="0.2">
      <c r="B431" t="s">
        <v>42</v>
      </c>
    </row>
    <row r="432" spans="2:26" x14ac:dyDescent="0.2">
      <c r="B432" t="s">
        <v>55</v>
      </c>
    </row>
    <row r="433" spans="2:2" x14ac:dyDescent="0.2">
      <c r="B433">
        <v>1234567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10BE-76C1-4749-A412-12457FA08218}">
  <dimension ref="A1:BJ433"/>
  <sheetViews>
    <sheetView topLeftCell="A215" workbookViewId="0">
      <selection activeCell="B250" sqref="B250:P254"/>
    </sheetView>
  </sheetViews>
  <sheetFormatPr baseColWidth="10" defaultRowHeight="16" x14ac:dyDescent="0.2"/>
  <sheetData>
    <row r="1" spans="2:60" x14ac:dyDescent="0.2">
      <c r="B1" t="s">
        <v>0</v>
      </c>
    </row>
    <row r="2" spans="2:60" x14ac:dyDescent="0.2">
      <c r="C2">
        <v>1964</v>
      </c>
    </row>
    <row r="3" spans="2:60" x14ac:dyDescent="0.2">
      <c r="B3" t="s">
        <v>1</v>
      </c>
    </row>
    <row r="4" spans="2:60" x14ac:dyDescent="0.2">
      <c r="C4">
        <v>1982</v>
      </c>
    </row>
    <row r="5" spans="2:60" x14ac:dyDescent="0.2">
      <c r="B5" t="s">
        <v>2</v>
      </c>
    </row>
    <row r="6" spans="2:60" x14ac:dyDescent="0.2">
      <c r="C6">
        <v>1994</v>
      </c>
    </row>
    <row r="7" spans="2:60" x14ac:dyDescent="0.2">
      <c r="B7" t="s">
        <v>3</v>
      </c>
    </row>
    <row r="8" spans="2:60" x14ac:dyDescent="0.2">
      <c r="B8">
        <v>2022</v>
      </c>
    </row>
    <row r="9" spans="2:60" x14ac:dyDescent="0.2">
      <c r="B9" t="s">
        <v>4</v>
      </c>
    </row>
    <row r="10" spans="2:60" x14ac:dyDescent="0.2">
      <c r="B10">
        <v>1</v>
      </c>
    </row>
    <row r="11" spans="2:60" x14ac:dyDescent="0.2">
      <c r="B11" t="s">
        <v>5</v>
      </c>
    </row>
    <row r="12" spans="2:60" x14ac:dyDescent="0.2">
      <c r="B12">
        <v>15</v>
      </c>
    </row>
    <row r="13" spans="2:60" x14ac:dyDescent="0.2">
      <c r="B13" t="s">
        <v>6</v>
      </c>
    </row>
    <row r="14" spans="2:60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60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60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</row>
    <row r="17" spans="2:60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</row>
    <row r="18" spans="2:60" x14ac:dyDescent="0.2">
      <c r="B18" t="s">
        <v>8</v>
      </c>
    </row>
    <row r="19" spans="2:60" x14ac:dyDescent="0.2"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2:60" x14ac:dyDescent="0.2"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2:60" x14ac:dyDescent="0.2"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2:60" x14ac:dyDescent="0.2"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2:60" x14ac:dyDescent="0.2"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2:60" x14ac:dyDescent="0.2"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2:60" x14ac:dyDescent="0.2"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2:60" x14ac:dyDescent="0.2"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2:60" x14ac:dyDescent="0.2"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2:60" x14ac:dyDescent="0.2"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2:60" x14ac:dyDescent="0.2"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2:60" x14ac:dyDescent="0.2"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2:60" x14ac:dyDescent="0.2"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2:60" x14ac:dyDescent="0.2"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2:16" x14ac:dyDescent="0.2"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2:16" x14ac:dyDescent="0.2"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2:16" x14ac:dyDescent="0.2"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2:16" x14ac:dyDescent="0.2"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2:16" x14ac:dyDescent="0.2"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2:16" x14ac:dyDescent="0.2"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2:16" x14ac:dyDescent="0.2"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2:16" x14ac:dyDescent="0.2"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2:16" x14ac:dyDescent="0.2"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2:16" x14ac:dyDescent="0.2"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2:16" x14ac:dyDescent="0.2"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2:16" x14ac:dyDescent="0.2"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2:16" x14ac:dyDescent="0.2"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2:16" x14ac:dyDescent="0.2">
      <c r="B46">
        <v>6.6E-3</v>
      </c>
      <c r="C46">
        <v>0.149613</v>
      </c>
      <c r="D46">
        <v>0.28829315</v>
      </c>
      <c r="E46">
        <v>0.48516767500000002</v>
      </c>
      <c r="F46">
        <v>0.60584149600000003</v>
      </c>
      <c r="G46">
        <v>0.729371624</v>
      </c>
      <c r="H46">
        <v>0.84409696499999998</v>
      </c>
      <c r="I46">
        <v>0.88269347099999995</v>
      </c>
      <c r="J46">
        <v>1.0163191540000001</v>
      </c>
      <c r="K46">
        <v>1.1243584170000001</v>
      </c>
      <c r="L46">
        <v>1.1410804450000001</v>
      </c>
      <c r="M46">
        <v>1.2315332560000001</v>
      </c>
      <c r="N46">
        <v>1.2218712199999999</v>
      </c>
      <c r="O46">
        <v>1.2947968000000001</v>
      </c>
      <c r="P46">
        <v>1.2516128019999999</v>
      </c>
    </row>
    <row r="47" spans="2:16" x14ac:dyDescent="0.2">
      <c r="B47">
        <v>6.6E-3</v>
      </c>
      <c r="C47">
        <v>0.179094</v>
      </c>
      <c r="D47">
        <v>0.39680313</v>
      </c>
      <c r="E47">
        <v>0.46469743200000002</v>
      </c>
      <c r="F47">
        <v>0.65119010099999997</v>
      </c>
      <c r="G47">
        <v>0.71367562500000004</v>
      </c>
      <c r="H47">
        <v>0.81854259799999995</v>
      </c>
      <c r="I47">
        <v>0.98578653500000002</v>
      </c>
      <c r="J47">
        <v>1.0304195469999999</v>
      </c>
      <c r="K47">
        <v>1.199785801</v>
      </c>
      <c r="L47">
        <v>1.236505467</v>
      </c>
      <c r="M47">
        <v>1.2692402199999999</v>
      </c>
      <c r="N47">
        <v>1.193139554</v>
      </c>
      <c r="O47">
        <v>1.3574297799999999</v>
      </c>
      <c r="P47">
        <v>1.4313864999999999</v>
      </c>
    </row>
    <row r="48" spans="2:16" x14ac:dyDescent="0.2">
      <c r="B48">
        <v>6.6E-3</v>
      </c>
      <c r="C48">
        <v>0.33130999999999999</v>
      </c>
      <c r="D48">
        <v>0.49472775000000002</v>
      </c>
      <c r="E48">
        <v>0.61207145399999996</v>
      </c>
      <c r="F48">
        <v>0.65181736899999998</v>
      </c>
      <c r="G48">
        <v>0.77485801799999998</v>
      </c>
      <c r="H48">
        <v>0.93447572700000003</v>
      </c>
      <c r="I48">
        <v>1.062411234</v>
      </c>
      <c r="J48">
        <v>1.19773405</v>
      </c>
      <c r="K48">
        <v>1.24041873</v>
      </c>
      <c r="L48">
        <v>1.4233353900000001</v>
      </c>
      <c r="M48">
        <v>1.53983216</v>
      </c>
      <c r="N48">
        <v>1.57572931</v>
      </c>
      <c r="O48">
        <v>1.60870209</v>
      </c>
      <c r="P48">
        <v>1.50768835</v>
      </c>
    </row>
    <row r="49" spans="2:16" x14ac:dyDescent="0.2">
      <c r="B49">
        <v>6.6E-3</v>
      </c>
      <c r="C49">
        <v>0.23309099999999999</v>
      </c>
      <c r="D49">
        <v>0.400050503</v>
      </c>
      <c r="E49">
        <v>0.65162642199999998</v>
      </c>
      <c r="F49">
        <v>0.73239009600000005</v>
      </c>
      <c r="G49">
        <v>0.74580283599999997</v>
      </c>
      <c r="H49">
        <v>0.72697250000000002</v>
      </c>
      <c r="I49">
        <v>1.07004583</v>
      </c>
      <c r="J49">
        <v>1.3798941499999999</v>
      </c>
      <c r="K49">
        <v>1.3248626699999999</v>
      </c>
      <c r="L49">
        <v>1.3350201159999999</v>
      </c>
      <c r="M49">
        <v>1.4090071500000001</v>
      </c>
      <c r="N49">
        <v>1.397040133</v>
      </c>
      <c r="O49">
        <v>1.2778383900000001</v>
      </c>
      <c r="P49">
        <v>1.3697934899999999</v>
      </c>
    </row>
    <row r="50" spans="2:16" x14ac:dyDescent="0.2">
      <c r="B50">
        <v>6.6E-3</v>
      </c>
      <c r="C50">
        <v>0.15348000000000001</v>
      </c>
      <c r="D50">
        <v>0.38561153399999998</v>
      </c>
      <c r="E50">
        <v>0.50526448899999998</v>
      </c>
      <c r="F50">
        <v>0.72852211200000005</v>
      </c>
      <c r="G50">
        <v>0.84324485699999996</v>
      </c>
      <c r="H50">
        <v>0.84729560900000001</v>
      </c>
      <c r="I50">
        <v>0.96959189300000004</v>
      </c>
      <c r="J50">
        <v>1.231843043</v>
      </c>
      <c r="K50">
        <v>1.2963015950000001</v>
      </c>
      <c r="L50">
        <v>1.4006776999999999</v>
      </c>
      <c r="M50">
        <v>1.4019511099999999</v>
      </c>
      <c r="N50">
        <v>1.3922330999999999</v>
      </c>
      <c r="O50">
        <v>1.094947991</v>
      </c>
      <c r="P50">
        <v>1.3055071600000001</v>
      </c>
    </row>
    <row r="51" spans="2:16" x14ac:dyDescent="0.2">
      <c r="B51">
        <v>6.6E-3</v>
      </c>
      <c r="C51">
        <v>0.29288900000000001</v>
      </c>
      <c r="D51">
        <v>0.335606389</v>
      </c>
      <c r="E51">
        <v>0.44507442699999999</v>
      </c>
      <c r="F51">
        <v>0.684364427</v>
      </c>
      <c r="G51">
        <v>0.79676502800000004</v>
      </c>
      <c r="H51">
        <v>0.94837943999999996</v>
      </c>
      <c r="I51">
        <v>0.95551914199999999</v>
      </c>
      <c r="J51">
        <v>1.02546574</v>
      </c>
      <c r="K51">
        <v>1.0996979069999999</v>
      </c>
      <c r="L51">
        <v>1.418002059</v>
      </c>
      <c r="M51">
        <v>1.48923278</v>
      </c>
      <c r="N51">
        <v>1.52059129</v>
      </c>
      <c r="O51">
        <v>1.70190128</v>
      </c>
      <c r="P51">
        <v>1.60196253</v>
      </c>
    </row>
    <row r="52" spans="2:16" x14ac:dyDescent="0.2">
      <c r="B52">
        <v>6.6E-3</v>
      </c>
      <c r="C52">
        <v>0.18718399999999999</v>
      </c>
      <c r="D52">
        <v>0.32671750999999999</v>
      </c>
      <c r="E52">
        <v>0.47686995100000001</v>
      </c>
      <c r="F52">
        <v>0.55904552100000005</v>
      </c>
      <c r="G52">
        <v>0.74756441299999998</v>
      </c>
      <c r="H52">
        <v>0.88880778500000002</v>
      </c>
      <c r="I52">
        <v>1.074088782</v>
      </c>
      <c r="J52">
        <v>1.09517763</v>
      </c>
      <c r="K52">
        <v>1.2356582039999999</v>
      </c>
      <c r="L52">
        <v>1.286725055</v>
      </c>
      <c r="M52">
        <v>1.3997346399999999</v>
      </c>
      <c r="N52">
        <v>1.56127113</v>
      </c>
      <c r="O52">
        <v>1.36341636</v>
      </c>
      <c r="P52">
        <v>1.3377541470000001</v>
      </c>
    </row>
    <row r="53" spans="2:16" x14ac:dyDescent="0.2">
      <c r="B53">
        <v>6.6E-3</v>
      </c>
      <c r="C53">
        <v>0.19053600000000001</v>
      </c>
      <c r="D53">
        <v>0.369383672</v>
      </c>
      <c r="E53">
        <v>0.58930249599999995</v>
      </c>
      <c r="F53">
        <v>0.61837613899999999</v>
      </c>
      <c r="G53">
        <v>0.62162803099999997</v>
      </c>
      <c r="H53">
        <v>0.77956834100000005</v>
      </c>
      <c r="I53">
        <v>1.040015819</v>
      </c>
      <c r="J53">
        <v>1.1692864000000001</v>
      </c>
      <c r="K53">
        <v>1.27585814</v>
      </c>
      <c r="L53">
        <v>1.3161312439999999</v>
      </c>
      <c r="M53">
        <v>1.4277181000000001</v>
      </c>
      <c r="N53">
        <v>1.4483634700000001</v>
      </c>
      <c r="O53">
        <v>1.4369743399999999</v>
      </c>
      <c r="P53">
        <v>1.5283707769999999</v>
      </c>
    </row>
    <row r="54" spans="2:16" x14ac:dyDescent="0.2">
      <c r="B54">
        <v>6.6E-3</v>
      </c>
      <c r="C54">
        <v>0.187805</v>
      </c>
      <c r="D54">
        <v>0.40445582000000002</v>
      </c>
      <c r="E54">
        <v>0.50701592600000001</v>
      </c>
      <c r="F54">
        <v>0.64339166299999995</v>
      </c>
      <c r="G54">
        <v>0.70229428299999996</v>
      </c>
      <c r="H54">
        <v>0.72863191599999999</v>
      </c>
      <c r="I54">
        <v>0.89366223199999995</v>
      </c>
      <c r="J54">
        <v>1.0377291630000001</v>
      </c>
      <c r="K54">
        <v>1.2527238300000001</v>
      </c>
      <c r="L54">
        <v>1.223967714</v>
      </c>
      <c r="M54">
        <v>1.42241993</v>
      </c>
      <c r="N54">
        <v>0.99486979600000003</v>
      </c>
      <c r="O54">
        <v>0.61644297000000003</v>
      </c>
      <c r="P54">
        <v>1.23864456</v>
      </c>
    </row>
    <row r="55" spans="2:16" x14ac:dyDescent="0.2">
      <c r="B55">
        <v>6.6E-3</v>
      </c>
      <c r="C55">
        <v>0.21770800000000001</v>
      </c>
      <c r="D55">
        <v>0.35296691499999999</v>
      </c>
      <c r="E55">
        <v>0.52565662700000004</v>
      </c>
      <c r="F55">
        <v>0.62991624999999996</v>
      </c>
      <c r="G55">
        <v>0.73173843199999999</v>
      </c>
      <c r="H55">
        <v>0.77970764199999998</v>
      </c>
      <c r="I55">
        <v>0.80663755599999998</v>
      </c>
      <c r="J55">
        <v>0.96790506899999995</v>
      </c>
      <c r="K55">
        <v>1.0148428819999999</v>
      </c>
      <c r="L55">
        <v>1.25287595</v>
      </c>
      <c r="M55">
        <v>1.286417827</v>
      </c>
      <c r="N55">
        <v>1.1081370800000001</v>
      </c>
      <c r="O55">
        <v>1.0838821000000001</v>
      </c>
      <c r="P55">
        <v>1.35876186</v>
      </c>
    </row>
    <row r="56" spans="2:16" x14ac:dyDescent="0.2">
      <c r="B56">
        <v>6.4999999999999997E-3</v>
      </c>
      <c r="C56">
        <v>0.22672500000000001</v>
      </c>
      <c r="D56">
        <v>0.32898713000000002</v>
      </c>
      <c r="E56">
        <v>0.50477653899999997</v>
      </c>
      <c r="F56">
        <v>0.66791167900000004</v>
      </c>
      <c r="G56">
        <v>0.78550354499999997</v>
      </c>
      <c r="H56">
        <v>0.96381427799999997</v>
      </c>
      <c r="I56">
        <v>0.98564040900000005</v>
      </c>
      <c r="J56">
        <v>1.061105349</v>
      </c>
      <c r="K56">
        <v>1.1328634900000001</v>
      </c>
      <c r="L56">
        <v>1.31951532</v>
      </c>
      <c r="M56">
        <v>1.4111078699999999</v>
      </c>
      <c r="N56">
        <v>1.5682545000000001</v>
      </c>
      <c r="O56">
        <v>1.4723921900000001</v>
      </c>
      <c r="P56">
        <v>1.4949214799999999</v>
      </c>
    </row>
    <row r="57" spans="2:16" x14ac:dyDescent="0.2">
      <c r="B57">
        <v>6.7000000000000002E-3</v>
      </c>
      <c r="C57">
        <v>0.231265</v>
      </c>
      <c r="D57">
        <v>0.38494263299999998</v>
      </c>
      <c r="E57">
        <v>0.50982239100000004</v>
      </c>
      <c r="F57">
        <v>0.66734292299999998</v>
      </c>
      <c r="G57">
        <v>0.79884399800000006</v>
      </c>
      <c r="H57">
        <v>0.91085177500000003</v>
      </c>
      <c r="I57">
        <v>1.0257405319999999</v>
      </c>
      <c r="J57">
        <v>1.11296386</v>
      </c>
      <c r="K57">
        <v>1.10152103</v>
      </c>
      <c r="L57">
        <v>1.2835165900000001</v>
      </c>
      <c r="M57">
        <v>1.44217266</v>
      </c>
      <c r="N57">
        <v>1.57874939</v>
      </c>
      <c r="O57">
        <v>1.2897122089999999</v>
      </c>
      <c r="P57">
        <v>1.56780282</v>
      </c>
    </row>
    <row r="58" spans="2:16" x14ac:dyDescent="0.2">
      <c r="B58">
        <v>6.4999999999999997E-3</v>
      </c>
      <c r="C58">
        <v>0.27606999999999998</v>
      </c>
      <c r="D58">
        <v>0.48924121300000001</v>
      </c>
      <c r="E58">
        <v>0.548784202</v>
      </c>
      <c r="F58">
        <v>0.65156124400000004</v>
      </c>
      <c r="G58">
        <v>0.76883900900000002</v>
      </c>
      <c r="H58">
        <v>0.86300357699999997</v>
      </c>
      <c r="I58">
        <v>0.95278432000000002</v>
      </c>
      <c r="J58">
        <v>1.0856497089999999</v>
      </c>
      <c r="K58">
        <v>1.20152919</v>
      </c>
      <c r="L58">
        <v>1.2115767</v>
      </c>
      <c r="M58">
        <v>1.1944533100000001</v>
      </c>
      <c r="N58">
        <v>1.3740637419999999</v>
      </c>
      <c r="O58">
        <v>1.3546630040000001</v>
      </c>
      <c r="P58">
        <v>1.7094415700000001</v>
      </c>
    </row>
    <row r="59" spans="2:16" x14ac:dyDescent="0.2">
      <c r="B59">
        <v>6.7000000000000002E-3</v>
      </c>
      <c r="C59">
        <v>0.13478499999999999</v>
      </c>
      <c r="D59">
        <v>0.408485451</v>
      </c>
      <c r="E59">
        <v>0.58389089800000005</v>
      </c>
      <c r="F59">
        <v>0.64124721299999998</v>
      </c>
      <c r="G59">
        <v>0.759872306</v>
      </c>
      <c r="H59">
        <v>0.88763152499999998</v>
      </c>
      <c r="I59">
        <v>0.92437661100000001</v>
      </c>
      <c r="J59">
        <v>1.035504964</v>
      </c>
      <c r="K59">
        <v>1.176251988</v>
      </c>
      <c r="L59">
        <v>1.126812073</v>
      </c>
      <c r="M59">
        <v>1.1667789529999999</v>
      </c>
      <c r="N59">
        <v>1.3094972570000001</v>
      </c>
      <c r="O59">
        <v>1.2536242049999999</v>
      </c>
      <c r="P59">
        <v>1.184688376</v>
      </c>
    </row>
    <row r="60" spans="2:16" x14ac:dyDescent="0.2">
      <c r="B60">
        <v>6.6E-3</v>
      </c>
      <c r="C60">
        <v>0.28263899999999997</v>
      </c>
      <c r="D60">
        <v>0.35106987299999998</v>
      </c>
      <c r="E60">
        <v>0.50822721199999998</v>
      </c>
      <c r="F60">
        <v>0.64109120500000005</v>
      </c>
      <c r="G60">
        <v>0.74170981300000005</v>
      </c>
      <c r="H60">
        <v>0.88013402100000004</v>
      </c>
      <c r="I60">
        <v>0.95995541600000001</v>
      </c>
      <c r="J60">
        <v>1.0616913210000001</v>
      </c>
      <c r="K60">
        <v>1.074204224</v>
      </c>
      <c r="L60">
        <v>1.2162803040000001</v>
      </c>
      <c r="M60">
        <v>1.2679849000000001</v>
      </c>
      <c r="N60">
        <v>1.2174879199999999</v>
      </c>
      <c r="O60">
        <v>1.0755048039999999</v>
      </c>
      <c r="P60">
        <v>1.3422823960000001</v>
      </c>
    </row>
    <row r="61" spans="2:16" x14ac:dyDescent="0.2">
      <c r="B61">
        <v>6.6E-3</v>
      </c>
      <c r="C61">
        <v>0.174065</v>
      </c>
      <c r="D61">
        <v>0.30552192</v>
      </c>
      <c r="E61">
        <v>0.44837701400000002</v>
      </c>
      <c r="F61">
        <v>0.60639937499999996</v>
      </c>
      <c r="G61">
        <v>0.755330685</v>
      </c>
      <c r="H61">
        <v>0.85766536500000001</v>
      </c>
      <c r="I61">
        <v>0.95863133499999997</v>
      </c>
      <c r="J61">
        <v>1.060309814</v>
      </c>
      <c r="K61">
        <v>1.1166167199999999</v>
      </c>
      <c r="L61">
        <v>1.1901030269999999</v>
      </c>
      <c r="M61">
        <v>1.2182009540000001</v>
      </c>
      <c r="N61">
        <v>1.279676942</v>
      </c>
      <c r="O61">
        <v>1.384136684</v>
      </c>
      <c r="P61">
        <v>1.41707779</v>
      </c>
    </row>
    <row r="62" spans="2:16" x14ac:dyDescent="0.2">
      <c r="B62">
        <v>6.6333329999999999E-3</v>
      </c>
      <c r="C62">
        <v>0.154728</v>
      </c>
      <c r="D62">
        <v>0.34900604699999999</v>
      </c>
      <c r="E62">
        <v>0.50743312200000001</v>
      </c>
      <c r="F62">
        <v>0.64234526400000003</v>
      </c>
      <c r="G62">
        <v>0.78293435600000005</v>
      </c>
      <c r="H62">
        <v>0.96053357299999997</v>
      </c>
      <c r="I62">
        <v>1.100323808</v>
      </c>
      <c r="J62">
        <v>1.1921782999999999</v>
      </c>
      <c r="K62">
        <v>1.26649122</v>
      </c>
      <c r="L62">
        <v>1.32689268</v>
      </c>
      <c r="M62">
        <v>1.4877258090000001</v>
      </c>
      <c r="N62">
        <v>1.4437879039999999</v>
      </c>
      <c r="O62">
        <v>1.72854413</v>
      </c>
      <c r="P62">
        <v>1.5117810300000001</v>
      </c>
    </row>
    <row r="63" spans="2:16" x14ac:dyDescent="0.2">
      <c r="B63">
        <v>6.6111110000000002E-3</v>
      </c>
      <c r="C63">
        <v>0.2076326</v>
      </c>
      <c r="D63">
        <v>0.32822214500000002</v>
      </c>
      <c r="E63">
        <v>0.51871347000000001</v>
      </c>
      <c r="F63">
        <v>0.65268943199999996</v>
      </c>
      <c r="G63">
        <v>0.77393674899999998</v>
      </c>
      <c r="H63">
        <v>0.89990537800000003</v>
      </c>
      <c r="I63">
        <v>1.0542269799999999</v>
      </c>
      <c r="J63">
        <v>1.1165658999999999</v>
      </c>
      <c r="K63">
        <v>1.2888614</v>
      </c>
      <c r="L63">
        <v>1.4524206200000001</v>
      </c>
      <c r="M63">
        <v>1.5277045600000001</v>
      </c>
      <c r="N63">
        <v>1.5604298599999999</v>
      </c>
      <c r="O63">
        <v>1.87355184</v>
      </c>
      <c r="P63">
        <v>1.64468809</v>
      </c>
    </row>
    <row r="64" spans="2:16" x14ac:dyDescent="0.2">
      <c r="B64">
        <v>6.6044440000000001E-3</v>
      </c>
      <c r="C64">
        <v>0.135797</v>
      </c>
      <c r="D64">
        <v>0.33960644099999998</v>
      </c>
      <c r="E64">
        <v>0.52513007599999995</v>
      </c>
      <c r="F64">
        <v>0.70476810999999995</v>
      </c>
      <c r="G64">
        <v>0.87862653999999996</v>
      </c>
      <c r="H64">
        <v>0.99941708900000004</v>
      </c>
      <c r="I64">
        <v>1.1304915200000001</v>
      </c>
      <c r="J64">
        <v>1.39828687</v>
      </c>
      <c r="K64">
        <v>1.4792251999999999</v>
      </c>
      <c r="L64">
        <v>1.5578807400000001</v>
      </c>
      <c r="M64">
        <v>1.5761519799999999</v>
      </c>
      <c r="N64">
        <v>1.8069385200000001</v>
      </c>
      <c r="O64">
        <v>2.0257022899999999</v>
      </c>
      <c r="P64">
        <v>2.22207877</v>
      </c>
    </row>
    <row r="65" spans="2:17" x14ac:dyDescent="0.2">
      <c r="B65">
        <v>4.9767699999999998E-2</v>
      </c>
      <c r="C65">
        <v>0.17485600000000001</v>
      </c>
      <c r="D65">
        <v>0.38077297100000002</v>
      </c>
      <c r="E65">
        <v>0.48998927599999997</v>
      </c>
      <c r="F65">
        <v>0.66753034899999997</v>
      </c>
      <c r="G65">
        <v>0.909046943</v>
      </c>
      <c r="H65">
        <v>1.114264972</v>
      </c>
      <c r="I65">
        <v>1.2768558800000001</v>
      </c>
      <c r="J65">
        <v>1.37360813</v>
      </c>
      <c r="K65">
        <v>1.5857564900000001</v>
      </c>
      <c r="L65">
        <v>1.6790191999999999</v>
      </c>
      <c r="M65">
        <v>1.92345261</v>
      </c>
      <c r="N65">
        <v>1.94790431</v>
      </c>
      <c r="O65">
        <v>2.0770388099999999</v>
      </c>
      <c r="P65">
        <v>2.2711612200000002</v>
      </c>
    </row>
    <row r="66" spans="2:17" x14ac:dyDescent="0.2">
      <c r="B66">
        <v>3.0688206999999999E-2</v>
      </c>
      <c r="C66">
        <v>0.204737208</v>
      </c>
      <c r="D66">
        <v>0.290306334</v>
      </c>
      <c r="E66">
        <v>0.50827671799999996</v>
      </c>
      <c r="F66">
        <v>0.66555235000000001</v>
      </c>
      <c r="G66">
        <v>0.80944137599999999</v>
      </c>
      <c r="H66">
        <v>0.97145934199999995</v>
      </c>
      <c r="I66">
        <v>1.2237681199999999</v>
      </c>
      <c r="J66">
        <v>1.3421732</v>
      </c>
      <c r="K66">
        <v>1.51301507</v>
      </c>
      <c r="L66">
        <v>1.58174035</v>
      </c>
      <c r="M66">
        <v>1.6233379100000001</v>
      </c>
      <c r="N66">
        <v>2.0795694600000001</v>
      </c>
      <c r="O66">
        <v>1.70723085</v>
      </c>
      <c r="P66">
        <v>2.2422366299999998</v>
      </c>
    </row>
    <row r="67" spans="2:17" x14ac:dyDescent="0.2">
      <c r="B67">
        <v>2.9020117000000002E-2</v>
      </c>
      <c r="C67">
        <v>0.14197272499999999</v>
      </c>
      <c r="D67">
        <v>0.27060829199999997</v>
      </c>
      <c r="E67">
        <v>0.4094757</v>
      </c>
      <c r="F67">
        <v>0.64321348700000003</v>
      </c>
      <c r="G67">
        <v>0.82413792299999999</v>
      </c>
      <c r="H67">
        <v>0.97391986900000005</v>
      </c>
      <c r="I67">
        <v>1.1697351229999999</v>
      </c>
      <c r="J67">
        <v>1.3028178500000001</v>
      </c>
      <c r="K67">
        <v>1.50945146</v>
      </c>
      <c r="L67">
        <v>1.5988688200000001</v>
      </c>
      <c r="M67">
        <v>1.63667487</v>
      </c>
      <c r="N67">
        <v>1.68001259</v>
      </c>
      <c r="O67">
        <v>2.0311515600000001</v>
      </c>
      <c r="P67">
        <v>2.0621331700000001</v>
      </c>
    </row>
    <row r="68" spans="2:17" x14ac:dyDescent="0.2">
      <c r="B68">
        <v>9.4955100000000001E-2</v>
      </c>
      <c r="C68">
        <v>0.1439405</v>
      </c>
      <c r="D68">
        <v>0.28956505500000002</v>
      </c>
      <c r="E68">
        <v>0.442138315</v>
      </c>
      <c r="F68">
        <v>0.56446202099999998</v>
      </c>
      <c r="G68">
        <v>0.78057166099999997</v>
      </c>
      <c r="H68">
        <v>1.1301076400000001</v>
      </c>
      <c r="I68">
        <v>1.2814719800000001</v>
      </c>
      <c r="J68">
        <v>1.43958081</v>
      </c>
      <c r="K68">
        <v>1.68472541</v>
      </c>
      <c r="L68">
        <v>1.8273518799999999</v>
      </c>
      <c r="M68">
        <v>1.7857340799999999</v>
      </c>
      <c r="N68">
        <v>1.93390415</v>
      </c>
      <c r="O68">
        <v>2.1590829899999999</v>
      </c>
      <c r="P68">
        <v>2.1821825499999998</v>
      </c>
    </row>
    <row r="69" spans="2:17" x14ac:dyDescent="0.2">
      <c r="B69">
        <v>1.4342608999999999E-2</v>
      </c>
      <c r="C69">
        <v>0.19287000000000001</v>
      </c>
      <c r="D69">
        <v>0.31882131699999999</v>
      </c>
      <c r="E69">
        <v>0.45413167599999998</v>
      </c>
      <c r="F69">
        <v>0.616878649</v>
      </c>
      <c r="G69">
        <v>0.75125587400000005</v>
      </c>
      <c r="H69">
        <v>0.89385630599999999</v>
      </c>
      <c r="I69">
        <v>1.1563452000000001</v>
      </c>
      <c r="J69">
        <v>1.30671643</v>
      </c>
      <c r="K69">
        <v>1.386354753</v>
      </c>
      <c r="L69">
        <v>1.6691979400000001</v>
      </c>
      <c r="M69">
        <v>1.77334777</v>
      </c>
      <c r="N69">
        <v>1.70424223</v>
      </c>
      <c r="O69">
        <v>1.62338903</v>
      </c>
      <c r="P69">
        <v>2.2152338399999998</v>
      </c>
    </row>
    <row r="70" spans="2:17" x14ac:dyDescent="0.2">
      <c r="B70">
        <v>2.5182262E-2</v>
      </c>
      <c r="C70">
        <v>0.18132380300000001</v>
      </c>
      <c r="D70">
        <v>0.40399529099999998</v>
      </c>
      <c r="E70">
        <v>0.46221148099999998</v>
      </c>
      <c r="F70">
        <v>0.57057961999999995</v>
      </c>
      <c r="G70">
        <v>0.690256019</v>
      </c>
      <c r="H70">
        <v>0.78607375499999999</v>
      </c>
      <c r="I70">
        <v>0.88670813100000001</v>
      </c>
      <c r="J70">
        <v>1.1407205549999999</v>
      </c>
      <c r="K70">
        <v>1.1952961479999999</v>
      </c>
      <c r="L70">
        <v>1.3154064700000001</v>
      </c>
      <c r="M70">
        <v>1.67091711</v>
      </c>
      <c r="N70">
        <v>1.3892029100000001</v>
      </c>
      <c r="O70">
        <v>1.5591618199999999</v>
      </c>
      <c r="P70">
        <v>2.60007725</v>
      </c>
    </row>
    <row r="71" spans="2:17" x14ac:dyDescent="0.2">
      <c r="B71">
        <v>2.5182262E-2</v>
      </c>
      <c r="C71">
        <v>0.18132380300000001</v>
      </c>
      <c r="D71">
        <v>0.40855888600000001</v>
      </c>
      <c r="E71">
        <v>0.531116861</v>
      </c>
      <c r="F71">
        <v>0.55702500899999996</v>
      </c>
      <c r="G71">
        <v>0.64597199100000002</v>
      </c>
      <c r="H71">
        <v>0.73182072899999995</v>
      </c>
      <c r="I71">
        <v>0.79973596300000005</v>
      </c>
      <c r="J71">
        <v>0.94050463900000003</v>
      </c>
      <c r="K71">
        <v>1.0434106350000001</v>
      </c>
      <c r="L71">
        <v>1.1779871079999999</v>
      </c>
      <c r="M71">
        <v>0.78776003999999999</v>
      </c>
      <c r="N71">
        <v>0.91117820999999999</v>
      </c>
      <c r="O71">
        <v>1.683923327</v>
      </c>
      <c r="P71">
        <v>1.42947008</v>
      </c>
    </row>
    <row r="72" spans="2:17" x14ac:dyDescent="0.2">
      <c r="B72">
        <v>2.5182262E-2</v>
      </c>
      <c r="C72">
        <v>0.19111972099999999</v>
      </c>
      <c r="D72">
        <v>0.40830735899999998</v>
      </c>
      <c r="E72">
        <v>0.49851599499999999</v>
      </c>
      <c r="F72">
        <v>0.65028662000000004</v>
      </c>
      <c r="G72">
        <v>0.69372113400000002</v>
      </c>
      <c r="H72">
        <v>0.751851661</v>
      </c>
      <c r="I72">
        <v>0.82740700899999997</v>
      </c>
      <c r="J72">
        <v>0.89392201699999996</v>
      </c>
      <c r="K72">
        <v>0.91115468600000005</v>
      </c>
      <c r="L72">
        <v>1.0275039130000001</v>
      </c>
      <c r="M72">
        <v>0.96131835099999996</v>
      </c>
      <c r="N72">
        <v>0.31221233700000001</v>
      </c>
      <c r="O72">
        <v>0.70114785300000004</v>
      </c>
      <c r="P72">
        <v>0.68767493999999996</v>
      </c>
    </row>
    <row r="73" spans="2:17" x14ac:dyDescent="0.2">
      <c r="B73">
        <v>2.5182262E-2</v>
      </c>
      <c r="C73">
        <v>0.18622176200000001</v>
      </c>
      <c r="D73">
        <v>0.37724519299999998</v>
      </c>
      <c r="E73">
        <v>0.46675246799999998</v>
      </c>
      <c r="F73">
        <v>0.57318186599999998</v>
      </c>
      <c r="G73">
        <v>0.73369985000000004</v>
      </c>
      <c r="H73">
        <v>0.80881347100000001</v>
      </c>
      <c r="I73">
        <v>0.85316995100000004</v>
      </c>
      <c r="J73">
        <v>0.90635076800000003</v>
      </c>
      <c r="K73">
        <v>1.0388272270000001</v>
      </c>
      <c r="L73">
        <v>0.93559379600000003</v>
      </c>
      <c r="M73">
        <v>1.1100717659999999</v>
      </c>
      <c r="N73">
        <v>0.56831772999999997</v>
      </c>
      <c r="O73">
        <v>1.454110485</v>
      </c>
      <c r="P73">
        <v>1.1296406000000001</v>
      </c>
    </row>
    <row r="74" spans="2:17" x14ac:dyDescent="0.2">
      <c r="B74">
        <v>2.5182262E-2</v>
      </c>
      <c r="C74">
        <v>0.18622176200000001</v>
      </c>
      <c r="D74">
        <v>0.42191158099999998</v>
      </c>
      <c r="E74">
        <v>0.56524664599999996</v>
      </c>
      <c r="F74">
        <v>0.64322527600000001</v>
      </c>
      <c r="G74">
        <v>0.75939756199999997</v>
      </c>
      <c r="H74">
        <v>0.87848334299999997</v>
      </c>
      <c r="I74">
        <v>0.96227578499999999</v>
      </c>
      <c r="J74">
        <v>1.0067980059999999</v>
      </c>
      <c r="K74">
        <v>1.0646750519999999</v>
      </c>
      <c r="L74">
        <v>1.0349850410000001</v>
      </c>
      <c r="M74">
        <v>1.181891891</v>
      </c>
      <c r="N74">
        <v>0.75417247200000004</v>
      </c>
      <c r="O74">
        <v>1.454110485</v>
      </c>
      <c r="P74">
        <v>1.592853037</v>
      </c>
    </row>
    <row r="75" spans="2:17" x14ac:dyDescent="0.2">
      <c r="B75">
        <v>2.5182262E-2</v>
      </c>
      <c r="C75">
        <v>0.18622176200000001</v>
      </c>
      <c r="D75">
        <v>0.38727853299999998</v>
      </c>
      <c r="E75">
        <v>0.52157879600000001</v>
      </c>
      <c r="F75">
        <v>0.63198342600000001</v>
      </c>
      <c r="G75">
        <v>0.71557153600000001</v>
      </c>
      <c r="H75">
        <v>0.79921120300000004</v>
      </c>
      <c r="I75">
        <v>0.95508144399999995</v>
      </c>
      <c r="J75">
        <v>1.005954392</v>
      </c>
      <c r="K75">
        <v>1.0402579350000001</v>
      </c>
      <c r="L75">
        <v>1.18923468</v>
      </c>
      <c r="M75">
        <v>1.0724506680000001</v>
      </c>
      <c r="N75">
        <v>1.2083771459999999</v>
      </c>
      <c r="O75">
        <v>0.96073876999999996</v>
      </c>
      <c r="P75">
        <v>1.592853037</v>
      </c>
    </row>
    <row r="76" spans="2:17" x14ac:dyDescent="0.2">
      <c r="B76">
        <v>2.5182262E-2</v>
      </c>
      <c r="C76">
        <v>0.18622176200000001</v>
      </c>
      <c r="D76">
        <v>0.393063</v>
      </c>
      <c r="E76">
        <v>0.479856</v>
      </c>
      <c r="F76">
        <v>0.57371499999999997</v>
      </c>
      <c r="G76">
        <v>0.68978200000000001</v>
      </c>
      <c r="H76">
        <v>0.75687300000000002</v>
      </c>
      <c r="I76">
        <v>0.84131599999999995</v>
      </c>
      <c r="J76">
        <v>1.0106580000000001</v>
      </c>
      <c r="K76">
        <v>1.1298109999999999</v>
      </c>
      <c r="L76">
        <v>1.1597489999999999</v>
      </c>
      <c r="M76">
        <v>1.2693300000000001</v>
      </c>
      <c r="N76">
        <v>1.2144999999999999</v>
      </c>
      <c r="O76">
        <v>1.4</v>
      </c>
      <c r="P76">
        <v>1.408169</v>
      </c>
    </row>
    <row r="77" spans="2:17" x14ac:dyDescent="0.2">
      <c r="B77">
        <v>2.5182262E-2</v>
      </c>
      <c r="C77">
        <v>0.18622176200000001</v>
      </c>
      <c r="D77">
        <v>0.39375700000000002</v>
      </c>
      <c r="E77">
        <v>0.548346</v>
      </c>
      <c r="F77">
        <v>0.62629199999999996</v>
      </c>
      <c r="G77">
        <v>0.73193699999999995</v>
      </c>
      <c r="H77">
        <v>0.84151600000000004</v>
      </c>
      <c r="I77">
        <v>0.91081199999999995</v>
      </c>
      <c r="J77">
        <v>0.99766600000000005</v>
      </c>
      <c r="K77">
        <v>1.1259079999999999</v>
      </c>
      <c r="L77">
        <v>1.1419649999999999</v>
      </c>
      <c r="M77">
        <v>1.1716150000000001</v>
      </c>
      <c r="N77">
        <v>1.2553080000000001</v>
      </c>
      <c r="O77">
        <v>1.3325880000000001</v>
      </c>
      <c r="P77">
        <v>1.4724969999999999</v>
      </c>
    </row>
    <row r="78" spans="2:17" x14ac:dyDescent="0.2">
      <c r="B78" t="s">
        <v>9</v>
      </c>
    </row>
    <row r="79" spans="2:17" x14ac:dyDescent="0.2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2:17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3:17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3:17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3:17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3:17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3:17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3:17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3:17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3:17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3:17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3:17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3:17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3:17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3:17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3:17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3:17" x14ac:dyDescent="0.2"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3:17" x14ac:dyDescent="0.2"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2:60" x14ac:dyDescent="0.2"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2:60" x14ac:dyDescent="0.2"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2:60" x14ac:dyDescent="0.2"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2:60" x14ac:dyDescent="0.2">
      <c r="C132">
        <v>8.4881665999999995E-2</v>
      </c>
      <c r="D132">
        <v>0.195868126</v>
      </c>
      <c r="E132">
        <v>0.31376278800000001</v>
      </c>
      <c r="F132">
        <v>0.459295544</v>
      </c>
      <c r="G132">
        <v>0.58862360199999997</v>
      </c>
      <c r="H132">
        <v>0.69781833100000001</v>
      </c>
      <c r="I132">
        <v>0.79679873899999998</v>
      </c>
      <c r="J132">
        <v>0.91486126300000004</v>
      </c>
      <c r="K132">
        <v>1.0569570109999999</v>
      </c>
      <c r="L132">
        <v>1.147231476</v>
      </c>
      <c r="M132">
        <v>1.290106451</v>
      </c>
      <c r="N132">
        <v>1.3879178889999999</v>
      </c>
      <c r="O132">
        <v>1.4316667599999999</v>
      </c>
      <c r="P132">
        <v>1.4070027190000001</v>
      </c>
      <c r="Q132">
        <v>1.522866931</v>
      </c>
    </row>
    <row r="133" spans="2:60" x14ac:dyDescent="0.2">
      <c r="C133">
        <v>8.4881665999999995E-2</v>
      </c>
      <c r="D133">
        <v>0.195868126</v>
      </c>
      <c r="E133">
        <v>0.31376278800000001</v>
      </c>
      <c r="F133">
        <v>0.459295544</v>
      </c>
      <c r="G133">
        <v>0.58862360199999997</v>
      </c>
      <c r="H133">
        <v>0.69781833100000001</v>
      </c>
      <c r="I133">
        <v>0.79679873899999998</v>
      </c>
      <c r="J133">
        <v>0.91486126300000004</v>
      </c>
      <c r="K133">
        <v>1.0569570109999999</v>
      </c>
      <c r="L133">
        <v>1.147231476</v>
      </c>
      <c r="M133">
        <v>1.290106451</v>
      </c>
      <c r="N133">
        <v>1.3879178889999999</v>
      </c>
      <c r="O133">
        <v>1.4316667599999999</v>
      </c>
      <c r="P133">
        <v>1.4070027190000001</v>
      </c>
      <c r="Q133">
        <v>1.522866931</v>
      </c>
    </row>
    <row r="134" spans="2:60" x14ac:dyDescent="0.2">
      <c r="C134">
        <v>8.4881665999999995E-2</v>
      </c>
      <c r="D134">
        <v>0.195868126</v>
      </c>
      <c r="E134">
        <v>0.31376278800000001</v>
      </c>
      <c r="F134">
        <v>0.459295544</v>
      </c>
      <c r="G134">
        <v>0.58862360199999997</v>
      </c>
      <c r="H134">
        <v>0.69781833100000001</v>
      </c>
      <c r="I134">
        <v>0.79679873899999998</v>
      </c>
      <c r="J134">
        <v>0.91486126300000004</v>
      </c>
      <c r="K134">
        <v>1.0569570109999999</v>
      </c>
      <c r="L134">
        <v>1.147231476</v>
      </c>
      <c r="M134">
        <v>1.290106451</v>
      </c>
      <c r="N134">
        <v>1.3879178889999999</v>
      </c>
      <c r="O134">
        <v>1.4316667599999999</v>
      </c>
      <c r="P134">
        <v>1.4070027190000001</v>
      </c>
      <c r="Q134">
        <v>1.522866931</v>
      </c>
    </row>
    <row r="135" spans="2:60" x14ac:dyDescent="0.2">
      <c r="C135">
        <v>8.4881665999999995E-2</v>
      </c>
      <c r="D135">
        <v>0.195868126</v>
      </c>
      <c r="E135">
        <v>0.31376278800000001</v>
      </c>
      <c r="F135">
        <v>0.459295544</v>
      </c>
      <c r="G135">
        <v>0.58862360199999997</v>
      </c>
      <c r="H135">
        <v>0.69781833100000001</v>
      </c>
      <c r="I135">
        <v>0.79679873899999998</v>
      </c>
      <c r="J135">
        <v>0.91486126300000004</v>
      </c>
      <c r="K135">
        <v>1.0569570109999999</v>
      </c>
      <c r="L135">
        <v>1.147231476</v>
      </c>
      <c r="M135">
        <v>1.290106451</v>
      </c>
      <c r="N135">
        <v>1.3879178889999999</v>
      </c>
      <c r="O135">
        <v>1.4316667599999999</v>
      </c>
      <c r="P135">
        <v>1.4070027190000001</v>
      </c>
      <c r="Q135">
        <v>1.522866931</v>
      </c>
    </row>
    <row r="136" spans="2:60" x14ac:dyDescent="0.2">
      <c r="C136">
        <v>8.4881665999999995E-2</v>
      </c>
      <c r="D136">
        <v>0.195868126</v>
      </c>
      <c r="E136">
        <v>0.31376278800000001</v>
      </c>
      <c r="F136">
        <v>0.459295544</v>
      </c>
      <c r="G136">
        <v>0.58862360199999997</v>
      </c>
      <c r="H136">
        <v>0.69781833100000001</v>
      </c>
      <c r="I136">
        <v>0.79679873899999998</v>
      </c>
      <c r="J136">
        <v>0.91486126300000004</v>
      </c>
      <c r="K136">
        <v>1.0569570109999999</v>
      </c>
      <c r="L136">
        <v>1.147231476</v>
      </c>
      <c r="M136">
        <v>1.290106451</v>
      </c>
      <c r="N136">
        <v>1.3879178889999999</v>
      </c>
      <c r="O136">
        <v>1.4316667599999999</v>
      </c>
      <c r="P136">
        <v>1.4070027190000001</v>
      </c>
      <c r="Q136">
        <v>1.522866931</v>
      </c>
    </row>
    <row r="137" spans="2:60" x14ac:dyDescent="0.2">
      <c r="C137">
        <v>8.4881665999999995E-2</v>
      </c>
      <c r="D137">
        <v>0.195868126</v>
      </c>
      <c r="E137">
        <v>0.31376278800000001</v>
      </c>
      <c r="F137">
        <v>0.459295544</v>
      </c>
      <c r="G137">
        <v>0.58862360199999997</v>
      </c>
      <c r="H137">
        <v>0.69781833100000001</v>
      </c>
      <c r="I137">
        <v>0.79679873899999998</v>
      </c>
      <c r="J137">
        <v>0.91486126300000004</v>
      </c>
      <c r="K137">
        <v>1.0569570109999999</v>
      </c>
      <c r="L137">
        <v>1.147231476</v>
      </c>
      <c r="M137">
        <v>1.290106451</v>
      </c>
      <c r="N137">
        <v>1.3879178889999999</v>
      </c>
      <c r="O137">
        <v>1.4316667599999999</v>
      </c>
      <c r="P137">
        <v>1.4070027190000001</v>
      </c>
      <c r="Q137">
        <v>1.522866931</v>
      </c>
    </row>
    <row r="138" spans="2:60" x14ac:dyDescent="0.2">
      <c r="B138" t="s">
        <v>10</v>
      </c>
      <c r="C138">
        <v>1965</v>
      </c>
      <c r="D138">
        <v>1966</v>
      </c>
      <c r="E138">
        <v>1967</v>
      </c>
      <c r="F138">
        <v>1968</v>
      </c>
      <c r="G138">
        <v>1969</v>
      </c>
      <c r="H138">
        <v>1970</v>
      </c>
      <c r="I138">
        <v>1971</v>
      </c>
      <c r="J138">
        <v>1972</v>
      </c>
      <c r="K138">
        <v>1973</v>
      </c>
      <c r="L138">
        <v>1974</v>
      </c>
      <c r="M138">
        <v>1975</v>
      </c>
      <c r="N138">
        <v>1976</v>
      </c>
      <c r="O138">
        <v>1977</v>
      </c>
      <c r="P138">
        <v>1978</v>
      </c>
      <c r="Q138">
        <v>1979</v>
      </c>
      <c r="R138">
        <v>1980</v>
      </c>
      <c r="S138">
        <v>1981</v>
      </c>
      <c r="T138">
        <v>1982</v>
      </c>
      <c r="U138">
        <v>1983</v>
      </c>
      <c r="V138">
        <v>1984</v>
      </c>
      <c r="W138">
        <v>1985</v>
      </c>
      <c r="X138">
        <v>1986</v>
      </c>
      <c r="Y138">
        <v>1987</v>
      </c>
      <c r="Z138">
        <v>1988</v>
      </c>
      <c r="AA138">
        <v>1989</v>
      </c>
      <c r="AB138">
        <v>1990</v>
      </c>
      <c r="AC138">
        <v>1991</v>
      </c>
      <c r="AD138">
        <v>1992</v>
      </c>
      <c r="AE138">
        <v>1993</v>
      </c>
      <c r="AF138">
        <v>1994</v>
      </c>
      <c r="AG138">
        <v>1995</v>
      </c>
      <c r="AH138">
        <v>1996</v>
      </c>
      <c r="AI138">
        <v>1997</v>
      </c>
      <c r="AJ138">
        <v>1998</v>
      </c>
      <c r="AK138">
        <v>1999</v>
      </c>
      <c r="AL138">
        <v>2000</v>
      </c>
      <c r="AM138">
        <v>2001</v>
      </c>
      <c r="AN138">
        <v>2002</v>
      </c>
      <c r="AO138">
        <v>2003</v>
      </c>
      <c r="AP138">
        <v>2004</v>
      </c>
      <c r="AQ138">
        <v>2005</v>
      </c>
      <c r="AR138">
        <v>2006</v>
      </c>
      <c r="AS138">
        <v>2007</v>
      </c>
      <c r="AT138">
        <v>2008</v>
      </c>
      <c r="AU138">
        <v>2009</v>
      </c>
      <c r="AV138">
        <v>2010</v>
      </c>
      <c r="AW138">
        <v>2011</v>
      </c>
      <c r="AX138">
        <v>2012</v>
      </c>
      <c r="AY138">
        <v>2013</v>
      </c>
      <c r="AZ138">
        <v>2014</v>
      </c>
      <c r="BA138">
        <v>2015</v>
      </c>
      <c r="BB138">
        <v>2016</v>
      </c>
      <c r="BC138">
        <v>2017</v>
      </c>
      <c r="BD138">
        <v>2018</v>
      </c>
      <c r="BE138">
        <v>2019</v>
      </c>
      <c r="BF138">
        <v>2020</v>
      </c>
      <c r="BG138">
        <v>2021</v>
      </c>
      <c r="BH138">
        <v>2022</v>
      </c>
    </row>
    <row r="139" spans="2:60" x14ac:dyDescent="0.2">
      <c r="B139">
        <v>174.792</v>
      </c>
      <c r="C139">
        <v>230.55099999999999</v>
      </c>
      <c r="D139">
        <v>261.678</v>
      </c>
      <c r="E139">
        <v>550.36199999999997</v>
      </c>
      <c r="F139">
        <v>702.18100000000004</v>
      </c>
      <c r="G139">
        <v>862.78899999999999</v>
      </c>
      <c r="H139">
        <v>1256.5650000000001</v>
      </c>
      <c r="I139">
        <v>1743.7629999999999</v>
      </c>
      <c r="J139">
        <v>1874.5340000000001</v>
      </c>
      <c r="K139">
        <v>1758.9190000000001</v>
      </c>
      <c r="L139">
        <v>1588.39</v>
      </c>
      <c r="M139">
        <v>1356.7360000000001</v>
      </c>
      <c r="N139">
        <v>1177.8219999999999</v>
      </c>
      <c r="O139">
        <v>978.37</v>
      </c>
      <c r="P139">
        <v>979.43100000000004</v>
      </c>
      <c r="Q139">
        <v>935.71400000000006</v>
      </c>
      <c r="R139">
        <v>958.28</v>
      </c>
      <c r="S139">
        <v>973.50199999999995</v>
      </c>
      <c r="T139">
        <v>955.96400000000006</v>
      </c>
      <c r="U139">
        <v>981.45</v>
      </c>
      <c r="V139">
        <v>1092.0550000000001</v>
      </c>
      <c r="W139">
        <v>1139.6759999999999</v>
      </c>
      <c r="X139">
        <v>1141.9929999999999</v>
      </c>
      <c r="Y139">
        <v>859.41600000000005</v>
      </c>
      <c r="Z139">
        <v>1228.721</v>
      </c>
      <c r="AA139">
        <v>1229.5999999999999</v>
      </c>
      <c r="AB139">
        <v>1455.193</v>
      </c>
      <c r="AC139">
        <v>1195.6639299999999</v>
      </c>
      <c r="AD139">
        <v>1390.30916</v>
      </c>
      <c r="AE139">
        <v>1326.60896</v>
      </c>
      <c r="AF139">
        <v>1329.3730599999999</v>
      </c>
      <c r="AG139">
        <v>1264.2468899999999</v>
      </c>
      <c r="AH139">
        <v>1192.7810899999999</v>
      </c>
      <c r="AI139">
        <v>1124.4330500000001</v>
      </c>
      <c r="AJ139">
        <v>1102.15914</v>
      </c>
      <c r="AK139">
        <v>989.68030999999996</v>
      </c>
      <c r="AL139">
        <v>1132.70985</v>
      </c>
      <c r="AM139">
        <v>1387.1970200000001</v>
      </c>
      <c r="AN139">
        <v>1480.77611</v>
      </c>
      <c r="AO139">
        <v>1490.779227</v>
      </c>
      <c r="AP139">
        <v>1480.5516689999999</v>
      </c>
      <c r="AQ139">
        <v>1483.0218090000001</v>
      </c>
      <c r="AR139">
        <v>1488.0310449999999</v>
      </c>
      <c r="AS139">
        <v>1354.5017889999999</v>
      </c>
      <c r="AT139">
        <v>990.57806800000003</v>
      </c>
      <c r="AU139">
        <v>810.78434600000003</v>
      </c>
      <c r="AV139">
        <v>810.1859078</v>
      </c>
      <c r="AW139">
        <v>1199.0406250000001</v>
      </c>
      <c r="AX139">
        <v>1205.221865</v>
      </c>
      <c r="AY139">
        <v>1270.7704679999999</v>
      </c>
      <c r="AZ139">
        <v>1297.422339</v>
      </c>
      <c r="BA139">
        <v>1321.583785</v>
      </c>
      <c r="BB139">
        <v>1352.6807960000001</v>
      </c>
      <c r="BC139">
        <v>1359.182092</v>
      </c>
      <c r="BD139">
        <v>1379.2872689999999</v>
      </c>
      <c r="BE139">
        <v>1409.3371380000001</v>
      </c>
      <c r="BF139">
        <v>1367.2290399999999</v>
      </c>
      <c r="BG139">
        <v>1376.257582</v>
      </c>
      <c r="BH139">
        <v>1110</v>
      </c>
    </row>
    <row r="140" spans="2:60" x14ac:dyDescent="0.2">
      <c r="B140" t="s">
        <v>11</v>
      </c>
      <c r="C140">
        <v>1000</v>
      </c>
      <c r="D140">
        <v>1195.6639299999999</v>
      </c>
      <c r="E140">
        <v>1390.30916</v>
      </c>
      <c r="F140">
        <v>1326.60896</v>
      </c>
      <c r="G140">
        <v>1329.3730599999999</v>
      </c>
      <c r="H140">
        <v>1264.2468899999999</v>
      </c>
      <c r="I140">
        <v>1192.7810899999999</v>
      </c>
      <c r="J140">
        <v>1124.4330500000001</v>
      </c>
      <c r="K140">
        <v>1102.15914</v>
      </c>
      <c r="L140">
        <v>989.68030999999996</v>
      </c>
      <c r="M140">
        <v>1132.70985</v>
      </c>
      <c r="N140">
        <v>1387.1970200000001</v>
      </c>
      <c r="O140">
        <v>1480.77611</v>
      </c>
      <c r="P140">
        <v>1490.779227</v>
      </c>
      <c r="Q140">
        <v>1480.5516689999999</v>
      </c>
      <c r="R140">
        <v>1483.0218090000001</v>
      </c>
      <c r="S140">
        <v>1488.0310449999999</v>
      </c>
      <c r="T140">
        <v>1354.5017889999999</v>
      </c>
      <c r="U140">
        <v>990.57806800000003</v>
      </c>
      <c r="V140">
        <v>810.78434600000003</v>
      </c>
      <c r="W140">
        <v>810.1859078</v>
      </c>
      <c r="X140">
        <v>1199.0406250000001</v>
      </c>
      <c r="Y140">
        <v>1205.221865</v>
      </c>
      <c r="Z140">
        <v>1270.7704679999999</v>
      </c>
      <c r="AA140">
        <v>1297.422339</v>
      </c>
      <c r="AB140">
        <v>1321.583785</v>
      </c>
      <c r="AC140">
        <v>1352.6807960000001</v>
      </c>
      <c r="AD140">
        <v>1359.182092</v>
      </c>
      <c r="AE140">
        <v>1379.2872689999999</v>
      </c>
      <c r="AF140">
        <v>1409.3371380000001</v>
      </c>
      <c r="AG140">
        <v>1367.2290399999999</v>
      </c>
      <c r="AH140">
        <v>1375</v>
      </c>
    </row>
    <row r="141" spans="2:60" x14ac:dyDescent="0.2">
      <c r="B141">
        <v>0.56384999999999996</v>
      </c>
      <c r="C141">
        <v>0.38424999999999998</v>
      </c>
      <c r="D141">
        <v>0.35361999999999999</v>
      </c>
      <c r="E141">
        <v>0.67945999999999995</v>
      </c>
      <c r="F141">
        <v>0.62695000000000001</v>
      </c>
      <c r="G141">
        <v>0.60335000000000005</v>
      </c>
      <c r="H141">
        <v>1.0384800000000001</v>
      </c>
      <c r="I141">
        <v>1.5569299999999999</v>
      </c>
      <c r="J141">
        <v>1.5365</v>
      </c>
      <c r="K141">
        <v>1.7244299999999999</v>
      </c>
      <c r="L141">
        <v>1.5726599999999999</v>
      </c>
      <c r="M141">
        <v>1.49092</v>
      </c>
      <c r="N141">
        <v>1.28024</v>
      </c>
      <c r="O141">
        <v>1.526946667</v>
      </c>
      <c r="P141">
        <v>1.5219494440000001</v>
      </c>
      <c r="Q141">
        <v>1.5195243519999999</v>
      </c>
      <c r="R141">
        <v>1.48537341</v>
      </c>
      <c r="S141">
        <v>1.48537341</v>
      </c>
      <c r="T141">
        <v>1.48537341</v>
      </c>
      <c r="U141">
        <v>1.48537341</v>
      </c>
      <c r="V141">
        <v>1.48537341</v>
      </c>
      <c r="W141">
        <v>1.48537341</v>
      </c>
      <c r="X141">
        <v>1.48537341</v>
      </c>
      <c r="Y141">
        <v>1.48537341</v>
      </c>
      <c r="Z141">
        <v>1.48537341</v>
      </c>
      <c r="AA141">
        <v>1.48537341</v>
      </c>
      <c r="AB141">
        <v>1.48537341</v>
      </c>
      <c r="AC141">
        <v>1.48537341</v>
      </c>
      <c r="AD141">
        <v>1.48537341</v>
      </c>
      <c r="AE141">
        <v>1.48537341</v>
      </c>
      <c r="AF141">
        <v>1.48537341</v>
      </c>
      <c r="AG141">
        <v>1.48537341</v>
      </c>
      <c r="AH141">
        <v>1.48537341</v>
      </c>
      <c r="AI141">
        <v>1.48537341</v>
      </c>
      <c r="AJ141">
        <v>1.48537341</v>
      </c>
      <c r="AK141">
        <v>1.48537341</v>
      </c>
      <c r="AL141">
        <v>1.48537341</v>
      </c>
      <c r="AM141">
        <v>1.48537341</v>
      </c>
      <c r="AN141">
        <v>1.48537341</v>
      </c>
      <c r="AO141">
        <v>1.5</v>
      </c>
      <c r="AP141">
        <v>1.5</v>
      </c>
      <c r="AQ141">
        <v>1.5</v>
      </c>
      <c r="AR141">
        <v>1.5</v>
      </c>
      <c r="AS141">
        <v>1.5</v>
      </c>
      <c r="AT141">
        <v>1.5</v>
      </c>
      <c r="AU141">
        <v>1.5</v>
      </c>
      <c r="AV141">
        <v>1.5</v>
      </c>
      <c r="AW141">
        <v>1.5</v>
      </c>
      <c r="AX141">
        <v>1.5</v>
      </c>
      <c r="AY141">
        <v>1.5</v>
      </c>
      <c r="AZ141">
        <v>1.5</v>
      </c>
      <c r="BA141">
        <v>1.5</v>
      </c>
      <c r="BB141">
        <v>1.5</v>
      </c>
      <c r="BC141">
        <v>1.5</v>
      </c>
      <c r="BD141">
        <v>1.5</v>
      </c>
      <c r="BE141">
        <v>1.5</v>
      </c>
      <c r="BF141">
        <v>1.5</v>
      </c>
      <c r="BG141">
        <v>1.5</v>
      </c>
      <c r="BH141">
        <v>1.5</v>
      </c>
    </row>
    <row r="142" spans="2:60" x14ac:dyDescent="0.2">
      <c r="B142" t="s">
        <v>12</v>
      </c>
    </row>
    <row r="143" spans="2:60" x14ac:dyDescent="0.2">
      <c r="B143">
        <v>12</v>
      </c>
    </row>
    <row r="144" spans="2:60" x14ac:dyDescent="0.2">
      <c r="B144" t="s">
        <v>13</v>
      </c>
    </row>
    <row r="145" spans="2:21" x14ac:dyDescent="0.2">
      <c r="B145">
        <v>1965</v>
      </c>
      <c r="C145">
        <v>1966</v>
      </c>
      <c r="D145">
        <v>1967</v>
      </c>
      <c r="E145">
        <v>1968</v>
      </c>
      <c r="F145">
        <v>1969</v>
      </c>
      <c r="G145">
        <v>1970</v>
      </c>
      <c r="H145">
        <v>1971</v>
      </c>
      <c r="I145">
        <v>1972</v>
      </c>
      <c r="J145">
        <v>1973</v>
      </c>
      <c r="K145">
        <v>1974</v>
      </c>
      <c r="L145">
        <v>1975</v>
      </c>
      <c r="M145">
        <v>1976</v>
      </c>
    </row>
    <row r="146" spans="2:21" x14ac:dyDescent="0.2">
      <c r="B146" t="s">
        <v>14</v>
      </c>
    </row>
    <row r="147" spans="2:21" x14ac:dyDescent="0.2">
      <c r="B147">
        <v>2816.4374280000002</v>
      </c>
      <c r="C147">
        <v>3473.5804750000002</v>
      </c>
      <c r="D147">
        <v>3802.169891</v>
      </c>
      <c r="E147">
        <v>5257.3046009999998</v>
      </c>
      <c r="F147">
        <v>6712.4684180000004</v>
      </c>
      <c r="G147">
        <v>5679.8098280000004</v>
      </c>
      <c r="H147">
        <v>5257.3312830000004</v>
      </c>
      <c r="I147">
        <v>5726.7434839999996</v>
      </c>
      <c r="J147">
        <v>4787.923949</v>
      </c>
      <c r="K147">
        <v>4740.9925880000001</v>
      </c>
      <c r="L147">
        <v>4271.5744599999998</v>
      </c>
      <c r="M147">
        <v>4318.5230579999998</v>
      </c>
    </row>
    <row r="148" spans="2:21" x14ac:dyDescent="0.2">
      <c r="B148" t="s">
        <v>15</v>
      </c>
    </row>
    <row r="149" spans="2:21" x14ac:dyDescent="0.2">
      <c r="B149">
        <v>563.28748559999997</v>
      </c>
      <c r="C149">
        <v>694.716095</v>
      </c>
      <c r="D149">
        <v>760.43397809999999</v>
      </c>
      <c r="E149">
        <v>1051.46092</v>
      </c>
      <c r="F149">
        <v>1342.493684</v>
      </c>
      <c r="G149">
        <v>1135.9619660000001</v>
      </c>
      <c r="H149">
        <v>1051.466257</v>
      </c>
      <c r="I149">
        <v>1145.3486969999999</v>
      </c>
      <c r="J149">
        <v>957.58478979999995</v>
      </c>
      <c r="K149">
        <v>948.19851759999995</v>
      </c>
      <c r="L149">
        <v>854.31489190000002</v>
      </c>
      <c r="M149">
        <v>863.70461160000002</v>
      </c>
    </row>
    <row r="150" spans="2:21" x14ac:dyDescent="0.2">
      <c r="B150" t="s">
        <v>16</v>
      </c>
    </row>
    <row r="151" spans="2:21" x14ac:dyDescent="0.2">
      <c r="B151">
        <v>16</v>
      </c>
    </row>
    <row r="152" spans="2:21" x14ac:dyDescent="0.2">
      <c r="B152" t="s">
        <v>17</v>
      </c>
    </row>
    <row r="153" spans="2:21" x14ac:dyDescent="0.2">
      <c r="C153">
        <v>2006</v>
      </c>
      <c r="D153">
        <v>2007</v>
      </c>
      <c r="E153">
        <v>2008</v>
      </c>
      <c r="F153">
        <v>2009</v>
      </c>
      <c r="G153">
        <v>2010</v>
      </c>
      <c r="H153">
        <v>2011</v>
      </c>
      <c r="I153">
        <v>2012</v>
      </c>
      <c r="J153">
        <v>2013</v>
      </c>
      <c r="K153">
        <v>2014</v>
      </c>
      <c r="L153">
        <v>2015</v>
      </c>
      <c r="M153">
        <v>2016</v>
      </c>
      <c r="N153">
        <v>2017</v>
      </c>
      <c r="O153">
        <v>2018</v>
      </c>
      <c r="P153">
        <v>2019</v>
      </c>
      <c r="Q153">
        <v>2021</v>
      </c>
      <c r="R153">
        <v>2022</v>
      </c>
    </row>
    <row r="154" spans="2:21" x14ac:dyDescent="0.2">
      <c r="B154" t="s">
        <v>18</v>
      </c>
    </row>
    <row r="155" spans="2:21" x14ac:dyDescent="0.2">
      <c r="C155">
        <v>0.55500000000000005</v>
      </c>
      <c r="D155">
        <v>0.63800000000000001</v>
      </c>
      <c r="E155">
        <v>0.316</v>
      </c>
      <c r="F155">
        <v>0.28499999999999998</v>
      </c>
      <c r="G155">
        <v>0.67900000000000005</v>
      </c>
      <c r="H155">
        <v>0.54300000000000004</v>
      </c>
      <c r="I155">
        <v>0.66100000000000003</v>
      </c>
      <c r="J155">
        <v>0.69399999999999995</v>
      </c>
      <c r="K155">
        <v>0.89700000000000002</v>
      </c>
      <c r="L155">
        <v>0.95299999999999996</v>
      </c>
      <c r="M155">
        <v>0.77600000000000002</v>
      </c>
      <c r="N155">
        <v>0.73</v>
      </c>
      <c r="O155">
        <v>0.67200000000000004</v>
      </c>
      <c r="P155">
        <v>0.68</v>
      </c>
      <c r="Q155">
        <v>0.93589999999999995</v>
      </c>
      <c r="R155">
        <v>1.089</v>
      </c>
    </row>
    <row r="156" spans="2:21" x14ac:dyDescent="0.2">
      <c r="B156" t="s">
        <v>19</v>
      </c>
      <c r="C156" s="1">
        <v>0.28000000000000003</v>
      </c>
      <c r="D156" s="1">
        <v>0.47</v>
      </c>
      <c r="E156" s="1">
        <v>0.35</v>
      </c>
      <c r="F156" s="1">
        <v>0.65</v>
      </c>
      <c r="G156" s="1">
        <v>0.46</v>
      </c>
      <c r="H156" s="1">
        <v>0.31</v>
      </c>
      <c r="I156" s="1">
        <v>0.34</v>
      </c>
      <c r="J156" s="1">
        <v>0.21</v>
      </c>
      <c r="K156" s="1">
        <v>0.23</v>
      </c>
      <c r="L156" s="1">
        <v>0.25</v>
      </c>
      <c r="M156" s="1">
        <v>0.2</v>
      </c>
      <c r="N156" s="1">
        <v>0.18</v>
      </c>
      <c r="O156" s="1">
        <v>0.18</v>
      </c>
      <c r="P156" s="1">
        <v>0.17</v>
      </c>
      <c r="Q156" s="1">
        <v>0.23</v>
      </c>
      <c r="R156">
        <v>0.24437500000000001</v>
      </c>
      <c r="S156">
        <v>4.3200000000000002E-2</v>
      </c>
      <c r="T156">
        <v>4.5900000000000003E-2</v>
      </c>
      <c r="U156">
        <v>1.0625</v>
      </c>
    </row>
    <row r="157" spans="2:21" x14ac:dyDescent="0.2">
      <c r="C157">
        <v>0.152651606</v>
      </c>
      <c r="D157">
        <v>0.29762883499999998</v>
      </c>
      <c r="E157">
        <v>0.109581256</v>
      </c>
      <c r="F157">
        <v>0.184905022</v>
      </c>
      <c r="G157">
        <v>0.31419211400000002</v>
      </c>
      <c r="H157">
        <v>0.16750743000000001</v>
      </c>
      <c r="I157">
        <v>0.222802313</v>
      </c>
      <c r="J157">
        <v>0.145969559</v>
      </c>
      <c r="K157">
        <v>0.20704961599999999</v>
      </c>
      <c r="L157">
        <v>0.23436673099999999</v>
      </c>
      <c r="M157">
        <v>0.15275407499999999</v>
      </c>
      <c r="N157">
        <v>0.13464405600000001</v>
      </c>
      <c r="O157">
        <v>0.12177181199999999</v>
      </c>
      <c r="P157">
        <v>0.11698705700000001</v>
      </c>
      <c r="Q157">
        <v>0.21804765100000001</v>
      </c>
      <c r="R157">
        <v>0.26612437500000002</v>
      </c>
    </row>
    <row r="158" spans="2:21" x14ac:dyDescent="0.2">
      <c r="B158" t="s">
        <v>20</v>
      </c>
    </row>
    <row r="159" spans="2:21" x14ac:dyDescent="0.2">
      <c r="B159">
        <v>1.9380752000000001E-2</v>
      </c>
      <c r="C159">
        <v>0.10145982200000001</v>
      </c>
      <c r="D159">
        <v>0.24414475499999999</v>
      </c>
      <c r="E159">
        <v>0.37814567100000002</v>
      </c>
      <c r="F159">
        <v>0.52699222899999998</v>
      </c>
      <c r="G159">
        <v>0.65206661499999996</v>
      </c>
      <c r="H159">
        <v>0.76360385099999994</v>
      </c>
      <c r="I159">
        <v>0.84666801899999999</v>
      </c>
      <c r="J159">
        <v>0.93351983299999997</v>
      </c>
      <c r="K159">
        <v>0.97143749400000001</v>
      </c>
      <c r="L159">
        <v>1.0011509190000001</v>
      </c>
      <c r="M159">
        <v>1.1495346909999999</v>
      </c>
      <c r="N159">
        <v>1.2116872009999999</v>
      </c>
      <c r="O159">
        <v>1.281049807</v>
      </c>
      <c r="P159">
        <v>1.179917849</v>
      </c>
    </row>
    <row r="160" spans="2:21" x14ac:dyDescent="0.2">
      <c r="B160">
        <v>1.8495648999999999E-2</v>
      </c>
      <c r="C160">
        <v>8.7193363999999995E-2</v>
      </c>
      <c r="D160">
        <v>0.279247415</v>
      </c>
      <c r="E160">
        <v>0.43718783300000003</v>
      </c>
      <c r="F160">
        <v>0.58248880300000005</v>
      </c>
      <c r="G160">
        <v>0.68663239899999995</v>
      </c>
      <c r="H160">
        <v>0.78823631599999999</v>
      </c>
      <c r="I160">
        <v>0.87099972599999997</v>
      </c>
      <c r="J160">
        <v>0.970100191</v>
      </c>
      <c r="K160">
        <v>1.1027085160000001</v>
      </c>
      <c r="L160">
        <v>1.1056714510000001</v>
      </c>
      <c r="M160">
        <v>1.2369484479999999</v>
      </c>
      <c r="N160">
        <v>1.2354868450000001</v>
      </c>
      <c r="O160">
        <v>1.749460306</v>
      </c>
      <c r="P160">
        <v>1.230626606</v>
      </c>
    </row>
    <row r="161" spans="2:16" x14ac:dyDescent="0.2">
      <c r="B161">
        <v>2.2553568E-2</v>
      </c>
      <c r="C161">
        <v>8.3533376000000006E-2</v>
      </c>
      <c r="D161">
        <v>0.21397105999999999</v>
      </c>
      <c r="E161">
        <v>0.40660791499999999</v>
      </c>
      <c r="F161">
        <v>0.57580060799999999</v>
      </c>
      <c r="G161">
        <v>0.68906324200000002</v>
      </c>
      <c r="H161">
        <v>0.80522349299999996</v>
      </c>
      <c r="I161">
        <v>0.98197084899999998</v>
      </c>
      <c r="J161">
        <v>0.96832022399999995</v>
      </c>
      <c r="K161">
        <v>1.262557586</v>
      </c>
      <c r="L161">
        <v>1.2472124309999999</v>
      </c>
      <c r="M161">
        <v>1.2466489679999999</v>
      </c>
      <c r="N161">
        <v>1.389705798</v>
      </c>
      <c r="O161">
        <v>1.6380326970000001</v>
      </c>
      <c r="P161">
        <v>1.2469683009999999</v>
      </c>
    </row>
    <row r="162" spans="2:16" x14ac:dyDescent="0.2">
      <c r="B162">
        <v>2.0319990999999999E-2</v>
      </c>
      <c r="C162">
        <v>0.10850145999999999</v>
      </c>
      <c r="D162">
        <v>0.24195861900000001</v>
      </c>
      <c r="E162">
        <v>0.41645069600000001</v>
      </c>
      <c r="F162">
        <v>0.64661924500000001</v>
      </c>
      <c r="G162">
        <v>0.78533266300000004</v>
      </c>
      <c r="H162">
        <v>0.95014345300000003</v>
      </c>
      <c r="I162">
        <v>1.0306215750000001</v>
      </c>
      <c r="J162">
        <v>1.0640246280000001</v>
      </c>
      <c r="K162">
        <v>1.3283554529999999</v>
      </c>
      <c r="L162">
        <v>1.326541881</v>
      </c>
      <c r="M162">
        <v>1.5470371329999999</v>
      </c>
      <c r="N162">
        <v>1.5565858539999999</v>
      </c>
      <c r="O162">
        <v>1.5368162080000001</v>
      </c>
      <c r="P162">
        <v>1.7437159609999999</v>
      </c>
    </row>
    <row r="163" spans="2:16" x14ac:dyDescent="0.2">
      <c r="B163">
        <v>3.1689083999999999E-2</v>
      </c>
      <c r="C163">
        <v>0.11734314799999999</v>
      </c>
      <c r="D163">
        <v>0.221257593</v>
      </c>
      <c r="E163">
        <v>0.44114833799999997</v>
      </c>
      <c r="F163">
        <v>0.56523318099999997</v>
      </c>
      <c r="G163">
        <v>0.72191307000000005</v>
      </c>
      <c r="H163">
        <v>0.93679943799999998</v>
      </c>
      <c r="I163">
        <v>1.3365648569999999</v>
      </c>
      <c r="J163">
        <v>1.574484153</v>
      </c>
      <c r="K163">
        <v>1.6224372220000001</v>
      </c>
      <c r="L163">
        <v>1.692529159</v>
      </c>
      <c r="M163">
        <v>1.895356839</v>
      </c>
      <c r="N163">
        <v>1.9269976470000001</v>
      </c>
      <c r="O163">
        <v>1.9414515240000001</v>
      </c>
      <c r="P163">
        <v>1.96177442</v>
      </c>
    </row>
    <row r="164" spans="2:16" x14ac:dyDescent="0.2">
      <c r="B164">
        <v>2.9375575000000001E-2</v>
      </c>
      <c r="C164">
        <v>0.106631395</v>
      </c>
      <c r="D164">
        <v>0.20897274199999999</v>
      </c>
      <c r="E164">
        <v>0.40841345800000001</v>
      </c>
      <c r="F164">
        <v>0.54885837500000001</v>
      </c>
      <c r="G164">
        <v>0.70586089699999999</v>
      </c>
      <c r="H164">
        <v>0.88746961899999999</v>
      </c>
      <c r="I164">
        <v>1.1324740360000001</v>
      </c>
      <c r="J164">
        <v>1.4220402940000001</v>
      </c>
      <c r="K164">
        <v>1.444774336</v>
      </c>
      <c r="L164">
        <v>1.510418611</v>
      </c>
      <c r="M164">
        <v>1.6415487989999999</v>
      </c>
      <c r="N164">
        <v>1.6941674689999999</v>
      </c>
      <c r="O164">
        <v>1.853097483</v>
      </c>
      <c r="P164">
        <v>1.8597176419999999</v>
      </c>
    </row>
    <row r="165" spans="2:16" x14ac:dyDescent="0.2">
      <c r="B165">
        <v>2.7062065E-2</v>
      </c>
      <c r="C165">
        <v>9.5919641999999999E-2</v>
      </c>
      <c r="D165">
        <v>0.196687891</v>
      </c>
      <c r="E165">
        <v>0.37567857900000001</v>
      </c>
      <c r="F165">
        <v>0.53248356900000005</v>
      </c>
      <c r="G165">
        <v>0.68980872500000001</v>
      </c>
      <c r="H165">
        <v>0.83813980099999996</v>
      </c>
      <c r="I165">
        <v>0.92838321599999996</v>
      </c>
      <c r="J165">
        <v>1.269596435</v>
      </c>
      <c r="K165">
        <v>1.2671114489999999</v>
      </c>
      <c r="L165">
        <v>1.3283080629999999</v>
      </c>
      <c r="M165">
        <v>1.3877407589999999</v>
      </c>
      <c r="N165">
        <v>1.461337291</v>
      </c>
      <c r="O165">
        <v>1.764743441</v>
      </c>
      <c r="P165">
        <v>1.757660864</v>
      </c>
    </row>
    <row r="166" spans="2:16" x14ac:dyDescent="0.2">
      <c r="B166">
        <v>2.9375575000000001E-2</v>
      </c>
      <c r="C166">
        <v>0.106631395</v>
      </c>
      <c r="D166">
        <v>0.20897274199999999</v>
      </c>
      <c r="E166">
        <v>0.40841345800000001</v>
      </c>
      <c r="F166">
        <v>0.54885837500000001</v>
      </c>
      <c r="G166">
        <v>0.70586089699999999</v>
      </c>
      <c r="H166">
        <v>0.88746961899999999</v>
      </c>
      <c r="I166">
        <v>1.1324740360000001</v>
      </c>
      <c r="J166">
        <v>1.4220402940000001</v>
      </c>
      <c r="K166">
        <v>1.444774336</v>
      </c>
      <c r="L166">
        <v>1.510418611</v>
      </c>
      <c r="M166">
        <v>1.6415487989999999</v>
      </c>
      <c r="N166">
        <v>1.6941674689999999</v>
      </c>
      <c r="O166">
        <v>1.853097483</v>
      </c>
      <c r="P166">
        <v>1.8597176419999999</v>
      </c>
    </row>
    <row r="167" spans="2:16" x14ac:dyDescent="0.2">
      <c r="B167">
        <v>2.5225422000000001E-2</v>
      </c>
      <c r="C167">
        <v>0.13456103799999999</v>
      </c>
      <c r="D167">
        <v>0.22362502000000001</v>
      </c>
      <c r="E167">
        <v>0.39429725100000002</v>
      </c>
      <c r="F167">
        <v>0.54727595100000004</v>
      </c>
      <c r="G167">
        <v>0.69453373399999996</v>
      </c>
      <c r="H167">
        <v>0.76282845600000004</v>
      </c>
      <c r="I167">
        <v>0.99709786499999997</v>
      </c>
      <c r="J167">
        <v>1.142014088</v>
      </c>
      <c r="K167">
        <v>1.2663642900000001</v>
      </c>
      <c r="L167">
        <v>1.4441065390000001</v>
      </c>
      <c r="M167">
        <v>1.7110011249999999</v>
      </c>
      <c r="N167">
        <v>1.9030163040000001</v>
      </c>
      <c r="O167">
        <v>1.7945568460000001</v>
      </c>
      <c r="P167">
        <v>1.7766869240000001</v>
      </c>
    </row>
    <row r="168" spans="2:16" x14ac:dyDescent="0.2">
      <c r="B168">
        <v>2.2663922E-2</v>
      </c>
      <c r="C168">
        <v>7.6370721000000003E-2</v>
      </c>
      <c r="D168">
        <v>0.20628748999999999</v>
      </c>
      <c r="E168">
        <v>0.38888217200000003</v>
      </c>
      <c r="F168">
        <v>0.57437083799999999</v>
      </c>
      <c r="G168">
        <v>0.62703836000000002</v>
      </c>
      <c r="H168">
        <v>0.80576405200000001</v>
      </c>
      <c r="I168">
        <v>0.94094098999999998</v>
      </c>
      <c r="J168">
        <v>1.0459384430000001</v>
      </c>
      <c r="K168">
        <v>1.065510102</v>
      </c>
      <c r="L168">
        <v>1.30555602</v>
      </c>
      <c r="M168">
        <v>1.6099144869999999</v>
      </c>
      <c r="N168">
        <v>1.4115746499999999</v>
      </c>
      <c r="O168">
        <v>1.6114570420000001</v>
      </c>
      <c r="P168">
        <v>2.2200154310000002</v>
      </c>
    </row>
    <row r="169" spans="2:16" x14ac:dyDescent="0.2">
      <c r="B169">
        <v>3.3300215000000001E-2</v>
      </c>
      <c r="C169">
        <v>0.109915022</v>
      </c>
      <c r="D169">
        <v>0.26589982299999998</v>
      </c>
      <c r="E169">
        <v>0.48098001200000001</v>
      </c>
      <c r="F169">
        <v>0.53885808499999999</v>
      </c>
      <c r="G169">
        <v>0.63233835000000005</v>
      </c>
      <c r="H169">
        <v>0.69664412799999997</v>
      </c>
      <c r="I169">
        <v>0.78559349499999998</v>
      </c>
      <c r="J169">
        <v>0.84670904400000002</v>
      </c>
      <c r="K169">
        <v>0.96047921300000005</v>
      </c>
      <c r="L169">
        <v>1.166773547</v>
      </c>
      <c r="M169">
        <v>1.3694739359999999</v>
      </c>
      <c r="N169">
        <v>1.6232018939999999</v>
      </c>
      <c r="O169">
        <v>1.6847912089999999</v>
      </c>
      <c r="P169">
        <v>1.738218</v>
      </c>
    </row>
    <row r="170" spans="2:16" x14ac:dyDescent="0.2">
      <c r="B170">
        <v>2.1695848E-2</v>
      </c>
      <c r="C170">
        <v>9.8126926000000003E-2</v>
      </c>
      <c r="D170">
        <v>0.19830637300000001</v>
      </c>
      <c r="E170">
        <v>0.39827524800000003</v>
      </c>
      <c r="F170">
        <v>0.52798778899999999</v>
      </c>
      <c r="G170">
        <v>0.595204387</v>
      </c>
      <c r="H170">
        <v>0.68596759900000004</v>
      </c>
      <c r="I170">
        <v>0.73654037900000002</v>
      </c>
      <c r="J170">
        <v>0.81809528600000003</v>
      </c>
      <c r="K170">
        <v>0.81914845199999997</v>
      </c>
      <c r="L170">
        <v>0.94734698799999995</v>
      </c>
      <c r="M170">
        <v>0.81578620099999999</v>
      </c>
      <c r="N170">
        <v>1.182831599</v>
      </c>
      <c r="O170">
        <v>1.3194748160000001</v>
      </c>
      <c r="P170">
        <v>1.5784266300000001</v>
      </c>
    </row>
    <row r="171" spans="2:16" x14ac:dyDescent="0.2">
      <c r="B171">
        <v>2.9279013E-2</v>
      </c>
      <c r="C171">
        <v>0.113887513</v>
      </c>
      <c r="D171">
        <v>0.25112267500000002</v>
      </c>
      <c r="E171">
        <v>0.40643369000000001</v>
      </c>
      <c r="F171">
        <v>0.51202235500000004</v>
      </c>
      <c r="G171">
        <v>0.59579568500000002</v>
      </c>
      <c r="H171">
        <v>0.67860015600000001</v>
      </c>
      <c r="I171">
        <v>0.72186286099999997</v>
      </c>
      <c r="J171">
        <v>0.81782518000000004</v>
      </c>
      <c r="K171">
        <v>0.874899121</v>
      </c>
      <c r="L171">
        <v>0.97760769599999997</v>
      </c>
      <c r="M171">
        <v>1.044707584</v>
      </c>
      <c r="N171">
        <v>1.1519333899999999</v>
      </c>
      <c r="O171">
        <v>1.389053393</v>
      </c>
      <c r="P171">
        <v>1.6261733949999999</v>
      </c>
    </row>
    <row r="172" spans="2:16" x14ac:dyDescent="0.2">
      <c r="B172">
        <v>2.9279013E-2</v>
      </c>
      <c r="C172">
        <v>0.113887513</v>
      </c>
      <c r="D172">
        <v>0.25112267500000002</v>
      </c>
      <c r="E172">
        <v>0.40643369000000001</v>
      </c>
      <c r="F172">
        <v>0.51202235500000004</v>
      </c>
      <c r="G172">
        <v>0.59579568500000002</v>
      </c>
      <c r="H172">
        <v>0.67860015600000001</v>
      </c>
      <c r="I172">
        <v>0.72186286099999997</v>
      </c>
      <c r="J172">
        <v>0.81782518000000004</v>
      </c>
      <c r="K172">
        <v>0.874899121</v>
      </c>
      <c r="L172">
        <v>0.97760769599999997</v>
      </c>
      <c r="M172">
        <v>1.044707584</v>
      </c>
      <c r="N172">
        <v>1.1519333899999999</v>
      </c>
      <c r="O172">
        <v>1.389053393</v>
      </c>
      <c r="P172">
        <v>1.6261733949999999</v>
      </c>
    </row>
    <row r="173" spans="2:16" x14ac:dyDescent="0.2">
      <c r="B173">
        <v>1.8974039000000002E-2</v>
      </c>
      <c r="C173">
        <v>0.10028049</v>
      </c>
      <c r="D173">
        <v>0.20869992300000001</v>
      </c>
      <c r="E173">
        <v>0.36956144800000001</v>
      </c>
      <c r="F173">
        <v>0.48770335999999997</v>
      </c>
      <c r="G173">
        <v>0.61428291400000001</v>
      </c>
      <c r="H173">
        <v>0.70489551399999995</v>
      </c>
      <c r="I173">
        <v>0.76874035399999996</v>
      </c>
      <c r="J173">
        <v>0.89059718099999996</v>
      </c>
      <c r="K173">
        <v>1.0320896150000001</v>
      </c>
      <c r="L173">
        <v>0.975926501</v>
      </c>
      <c r="M173">
        <v>1.0844194890000001</v>
      </c>
      <c r="N173">
        <v>1.34031024</v>
      </c>
      <c r="O173">
        <v>1.2279804139999999</v>
      </c>
      <c r="P173">
        <v>2.0478092769999998</v>
      </c>
    </row>
    <row r="174" spans="2:16" x14ac:dyDescent="0.2">
      <c r="B174">
        <v>1.8974039000000002E-2</v>
      </c>
      <c r="C174">
        <v>0.10028049</v>
      </c>
      <c r="D174">
        <v>0.20869992300000001</v>
      </c>
      <c r="E174">
        <v>0.36956144800000001</v>
      </c>
      <c r="F174">
        <v>0.48770335999999997</v>
      </c>
      <c r="G174">
        <v>0.61428291400000001</v>
      </c>
      <c r="H174">
        <v>0.70489551399999995</v>
      </c>
      <c r="I174">
        <v>0.76874035399999996</v>
      </c>
      <c r="J174">
        <v>0.89059718099999996</v>
      </c>
      <c r="K174">
        <v>1.0320896150000001</v>
      </c>
      <c r="L174">
        <v>0.975926501</v>
      </c>
      <c r="M174">
        <v>1.0844194890000001</v>
      </c>
      <c r="N174">
        <v>1.34031024</v>
      </c>
      <c r="O174">
        <v>1.2279804139999999</v>
      </c>
      <c r="P174">
        <v>2.0478092769999998</v>
      </c>
    </row>
    <row r="175" spans="2:16" x14ac:dyDescent="0.2">
      <c r="B175" t="s">
        <v>21</v>
      </c>
    </row>
    <row r="176" spans="2:16" x14ac:dyDescent="0.2">
      <c r="B176">
        <v>3</v>
      </c>
    </row>
    <row r="177" spans="1:59" x14ac:dyDescent="0.2">
      <c r="B177" t="s">
        <v>22</v>
      </c>
    </row>
    <row r="178" spans="1:59" x14ac:dyDescent="0.2">
      <c r="B178">
        <v>1</v>
      </c>
      <c r="C178">
        <v>1</v>
      </c>
      <c r="D178">
        <v>1</v>
      </c>
    </row>
    <row r="179" spans="1:59" x14ac:dyDescent="0.2">
      <c r="B179" t="s">
        <v>23</v>
      </c>
    </row>
    <row r="180" spans="1:59" x14ac:dyDescent="0.2">
      <c r="B180">
        <v>45</v>
      </c>
    </row>
    <row r="181" spans="1:59" x14ac:dyDescent="0.2">
      <c r="B181" t="s">
        <v>24</v>
      </c>
    </row>
    <row r="182" spans="1:59" x14ac:dyDescent="0.2">
      <c r="B182">
        <f>COUNT(B190:AS190)</f>
        <v>27</v>
      </c>
    </row>
    <row r="183" spans="1:59" x14ac:dyDescent="0.2">
      <c r="B183" t="s">
        <v>25</v>
      </c>
    </row>
    <row r="184" spans="1:59" x14ac:dyDescent="0.2">
      <c r="B184">
        <v>18</v>
      </c>
    </row>
    <row r="185" spans="1:59" x14ac:dyDescent="0.2">
      <c r="B185" t="s">
        <v>26</v>
      </c>
    </row>
    <row r="186" spans="1:59" x14ac:dyDescent="0.2">
      <c r="A186" t="s">
        <v>42</v>
      </c>
      <c r="B186">
        <v>1964</v>
      </c>
      <c r="C186">
        <v>1965</v>
      </c>
      <c r="D186">
        <v>1966</v>
      </c>
      <c r="E186">
        <v>1967</v>
      </c>
      <c r="F186">
        <v>1968</v>
      </c>
      <c r="G186">
        <v>1969</v>
      </c>
      <c r="H186">
        <v>1970</v>
      </c>
      <c r="I186">
        <v>1971</v>
      </c>
      <c r="J186">
        <v>1972</v>
      </c>
      <c r="K186">
        <v>1973</v>
      </c>
      <c r="L186">
        <v>1974</v>
      </c>
      <c r="M186">
        <v>1975</v>
      </c>
      <c r="N186">
        <v>1976</v>
      </c>
      <c r="O186">
        <v>1977</v>
      </c>
      <c r="P186">
        <v>1978</v>
      </c>
      <c r="Q186">
        <v>1979</v>
      </c>
      <c r="R186">
        <v>1980</v>
      </c>
      <c r="S186">
        <v>1981</v>
      </c>
      <c r="T186">
        <v>1982</v>
      </c>
      <c r="U186">
        <v>1983</v>
      </c>
      <c r="V186">
        <v>1984</v>
      </c>
      <c r="W186">
        <v>1985</v>
      </c>
      <c r="X186">
        <v>1986</v>
      </c>
      <c r="Y186">
        <v>1987</v>
      </c>
      <c r="Z186">
        <v>1988</v>
      </c>
      <c r="AA186">
        <v>1989</v>
      </c>
      <c r="AB186">
        <v>1990</v>
      </c>
      <c r="AC186">
        <v>1991</v>
      </c>
      <c r="AD186">
        <v>1992</v>
      </c>
      <c r="AE186">
        <v>1993</v>
      </c>
      <c r="AF186">
        <v>1994</v>
      </c>
      <c r="AG186">
        <v>1995</v>
      </c>
      <c r="AH186">
        <v>1996</v>
      </c>
      <c r="AI186">
        <v>1997</v>
      </c>
      <c r="AJ186">
        <v>1998</v>
      </c>
      <c r="AK186">
        <v>1999</v>
      </c>
      <c r="AL186">
        <v>2000</v>
      </c>
      <c r="AM186">
        <v>2001</v>
      </c>
      <c r="AN186">
        <v>2002</v>
      </c>
      <c r="AO186">
        <v>2003</v>
      </c>
      <c r="AP186">
        <v>2004</v>
      </c>
      <c r="AQ186">
        <v>2005</v>
      </c>
      <c r="AR186">
        <v>2006</v>
      </c>
      <c r="AS186">
        <v>2007</v>
      </c>
      <c r="AT186">
        <v>2008</v>
      </c>
      <c r="AU186">
        <v>2009</v>
      </c>
      <c r="AV186">
        <v>2010</v>
      </c>
      <c r="AW186">
        <v>2011</v>
      </c>
      <c r="AX186">
        <v>2012</v>
      </c>
      <c r="AY186">
        <v>2013</v>
      </c>
      <c r="AZ186">
        <v>2014</v>
      </c>
      <c r="BA186">
        <v>2015</v>
      </c>
      <c r="BB186">
        <v>2016</v>
      </c>
      <c r="BC186">
        <v>2017</v>
      </c>
      <c r="BD186">
        <v>2018</v>
      </c>
      <c r="BE186">
        <v>2019</v>
      </c>
      <c r="BF186">
        <v>2020</v>
      </c>
      <c r="BG186">
        <v>2021</v>
      </c>
    </row>
    <row r="187" spans="1:59" x14ac:dyDescent="0.2">
      <c r="B187">
        <v>1964</v>
      </c>
      <c r="C187">
        <v>1965</v>
      </c>
      <c r="D187">
        <v>1966</v>
      </c>
      <c r="E187">
        <v>1967</v>
      </c>
      <c r="F187">
        <v>1968</v>
      </c>
      <c r="G187">
        <v>1969</v>
      </c>
      <c r="H187">
        <v>1970</v>
      </c>
      <c r="I187">
        <v>1971</v>
      </c>
      <c r="J187">
        <v>1972</v>
      </c>
      <c r="K187">
        <v>1973</v>
      </c>
      <c r="L187">
        <v>1974</v>
      </c>
      <c r="M187">
        <v>1975</v>
      </c>
      <c r="N187">
        <v>1976</v>
      </c>
      <c r="O187">
        <v>1977</v>
      </c>
      <c r="P187">
        <v>1978</v>
      </c>
      <c r="Q187">
        <v>1979</v>
      </c>
      <c r="R187">
        <v>1980</v>
      </c>
      <c r="S187">
        <v>1981</v>
      </c>
      <c r="T187">
        <v>1982</v>
      </c>
      <c r="U187">
        <v>1983</v>
      </c>
      <c r="V187">
        <v>1984</v>
      </c>
      <c r="W187">
        <v>1985</v>
      </c>
      <c r="X187">
        <v>1986</v>
      </c>
      <c r="Y187">
        <v>1987</v>
      </c>
      <c r="Z187">
        <v>1988</v>
      </c>
      <c r="AA187">
        <v>1989</v>
      </c>
      <c r="AB187">
        <v>1990</v>
      </c>
      <c r="AC187">
        <v>1991</v>
      </c>
      <c r="AD187">
        <v>1992</v>
      </c>
      <c r="AE187">
        <v>1993</v>
      </c>
      <c r="AF187">
        <v>1994</v>
      </c>
      <c r="AG187">
        <v>1995</v>
      </c>
      <c r="AH187">
        <v>1996</v>
      </c>
      <c r="AI187">
        <v>1997</v>
      </c>
      <c r="AJ187">
        <v>1998</v>
      </c>
      <c r="AK187">
        <v>1999</v>
      </c>
      <c r="AL187">
        <v>2000</v>
      </c>
      <c r="AM187">
        <v>2001</v>
      </c>
      <c r="AN187">
        <v>2002</v>
      </c>
      <c r="AO187">
        <v>2003</v>
      </c>
      <c r="AZ187">
        <v>2014</v>
      </c>
      <c r="BA187">
        <v>2015</v>
      </c>
      <c r="BB187">
        <v>2016</v>
      </c>
      <c r="BC187">
        <v>2017</v>
      </c>
      <c r="BD187">
        <v>2018</v>
      </c>
    </row>
    <row r="188" spans="1:59" x14ac:dyDescent="0.2">
      <c r="B188" t="s">
        <v>27</v>
      </c>
    </row>
    <row r="189" spans="1:59" x14ac:dyDescent="0.2">
      <c r="A189" t="s">
        <v>42</v>
      </c>
      <c r="B189">
        <v>1982</v>
      </c>
      <c r="C189">
        <v>1983</v>
      </c>
      <c r="D189">
        <v>1984</v>
      </c>
      <c r="E189">
        <v>1985</v>
      </c>
      <c r="F189">
        <v>1986</v>
      </c>
      <c r="G189">
        <v>1987</v>
      </c>
      <c r="H189">
        <v>1988</v>
      </c>
      <c r="I189">
        <v>1989</v>
      </c>
      <c r="J189">
        <v>1990</v>
      </c>
      <c r="K189">
        <v>1991</v>
      </c>
      <c r="L189">
        <v>1992</v>
      </c>
      <c r="M189">
        <v>1993</v>
      </c>
      <c r="N189">
        <v>1994</v>
      </c>
      <c r="O189">
        <v>1995</v>
      </c>
      <c r="P189">
        <v>1996</v>
      </c>
      <c r="Q189">
        <v>1997</v>
      </c>
      <c r="R189">
        <v>1998</v>
      </c>
      <c r="S189">
        <v>1999</v>
      </c>
      <c r="T189">
        <v>2000</v>
      </c>
      <c r="U189">
        <v>2001</v>
      </c>
      <c r="V189">
        <v>2002</v>
      </c>
      <c r="W189">
        <v>2003</v>
      </c>
      <c r="X189">
        <v>2004</v>
      </c>
      <c r="Y189">
        <v>2005</v>
      </c>
      <c r="Z189">
        <v>2006</v>
      </c>
      <c r="AA189">
        <v>2007</v>
      </c>
      <c r="AB189">
        <v>2008</v>
      </c>
      <c r="AC189">
        <v>2009</v>
      </c>
      <c r="AD189">
        <v>2010</v>
      </c>
      <c r="AE189">
        <v>2011</v>
      </c>
      <c r="AF189">
        <v>2012</v>
      </c>
      <c r="AG189">
        <v>2013</v>
      </c>
      <c r="AH189">
        <v>2014</v>
      </c>
      <c r="AI189">
        <v>2015</v>
      </c>
      <c r="AJ189">
        <v>2016</v>
      </c>
      <c r="AK189">
        <v>2017</v>
      </c>
      <c r="AL189">
        <v>2018</v>
      </c>
      <c r="AM189">
        <v>2019</v>
      </c>
      <c r="AN189">
        <v>2021</v>
      </c>
      <c r="AO189">
        <v>2022</v>
      </c>
    </row>
    <row r="190" spans="1:59" x14ac:dyDescent="0.2">
      <c r="B190">
        <v>1982</v>
      </c>
      <c r="C190">
        <v>1983</v>
      </c>
      <c r="D190">
        <v>1984</v>
      </c>
      <c r="E190">
        <v>1985</v>
      </c>
      <c r="F190">
        <v>1986</v>
      </c>
      <c r="G190">
        <v>1987</v>
      </c>
      <c r="H190">
        <v>1988</v>
      </c>
      <c r="I190">
        <v>1989</v>
      </c>
      <c r="J190">
        <v>1990</v>
      </c>
      <c r="K190">
        <v>1991</v>
      </c>
      <c r="L190">
        <v>1992</v>
      </c>
      <c r="M190">
        <v>1993</v>
      </c>
      <c r="N190">
        <v>1994</v>
      </c>
      <c r="O190">
        <v>1995</v>
      </c>
      <c r="P190">
        <v>1996</v>
      </c>
      <c r="Q190">
        <v>1997</v>
      </c>
      <c r="R190">
        <v>1998</v>
      </c>
      <c r="S190">
        <v>1999</v>
      </c>
      <c r="T190">
        <v>2000</v>
      </c>
      <c r="U190">
        <v>2001</v>
      </c>
      <c r="V190">
        <v>2002</v>
      </c>
      <c r="W190">
        <v>2003</v>
      </c>
      <c r="AH190">
        <v>2014</v>
      </c>
      <c r="AI190">
        <v>2015</v>
      </c>
      <c r="AJ190">
        <v>2016</v>
      </c>
      <c r="AK190">
        <v>2017</v>
      </c>
      <c r="AL190">
        <v>2018</v>
      </c>
    </row>
    <row r="191" spans="1:59" x14ac:dyDescent="0.2">
      <c r="B191" t="s">
        <v>28</v>
      </c>
    </row>
    <row r="192" spans="1:59" x14ac:dyDescent="0.2">
      <c r="C192">
        <v>1994</v>
      </c>
      <c r="D192">
        <v>1996</v>
      </c>
      <c r="E192">
        <v>1997</v>
      </c>
      <c r="F192">
        <v>1999</v>
      </c>
      <c r="G192">
        <v>2000</v>
      </c>
      <c r="H192">
        <v>2002</v>
      </c>
      <c r="I192">
        <v>2004</v>
      </c>
      <c r="J192">
        <v>2006</v>
      </c>
      <c r="K192">
        <v>2007</v>
      </c>
      <c r="L192">
        <v>2008</v>
      </c>
      <c r="M192">
        <v>2009</v>
      </c>
      <c r="N192">
        <v>2010</v>
      </c>
      <c r="O192">
        <v>2012</v>
      </c>
      <c r="P192">
        <v>2014</v>
      </c>
      <c r="Q192">
        <v>2016</v>
      </c>
      <c r="R192">
        <v>2018</v>
      </c>
      <c r="S192">
        <v>2020</v>
      </c>
      <c r="T192">
        <v>2022</v>
      </c>
    </row>
    <row r="193" spans="2:62" x14ac:dyDescent="0.2">
      <c r="B193" t="s">
        <v>29</v>
      </c>
    </row>
    <row r="194" spans="2:62" x14ac:dyDescent="0.2">
      <c r="B194">
        <v>10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39</v>
      </c>
      <c r="Q194">
        <v>39</v>
      </c>
      <c r="R194">
        <v>39</v>
      </c>
      <c r="S194">
        <v>39</v>
      </c>
      <c r="T194">
        <v>39</v>
      </c>
      <c r="U194">
        <v>39</v>
      </c>
      <c r="V194">
        <v>39</v>
      </c>
      <c r="W194">
        <v>39</v>
      </c>
      <c r="X194">
        <v>39</v>
      </c>
      <c r="Y194">
        <v>39</v>
      </c>
      <c r="Z194">
        <v>39</v>
      </c>
      <c r="AA194">
        <v>39</v>
      </c>
      <c r="AB194">
        <v>39</v>
      </c>
      <c r="AC194">
        <v>129</v>
      </c>
      <c r="AD194">
        <v>125</v>
      </c>
      <c r="AE194">
        <v>106</v>
      </c>
      <c r="AF194">
        <v>149</v>
      </c>
      <c r="AG194">
        <v>92</v>
      </c>
      <c r="AH194">
        <v>107</v>
      </c>
      <c r="AI194">
        <v>116</v>
      </c>
      <c r="AJ194">
        <v>197</v>
      </c>
      <c r="AK194">
        <v>386</v>
      </c>
      <c r="AL194">
        <v>613</v>
      </c>
      <c r="AM194">
        <v>640</v>
      </c>
      <c r="AN194">
        <v>667</v>
      </c>
      <c r="AO194">
        <v>657</v>
      </c>
      <c r="AZ194">
        <v>631</v>
      </c>
      <c r="BA194">
        <v>683</v>
      </c>
      <c r="BB194">
        <v>689</v>
      </c>
      <c r="BC194">
        <v>676</v>
      </c>
      <c r="BD194">
        <v>611</v>
      </c>
    </row>
    <row r="195" spans="2:62" x14ac:dyDescent="0.2">
      <c r="B195" t="s">
        <v>30</v>
      </c>
      <c r="BI195">
        <v>620</v>
      </c>
      <c r="BJ195">
        <v>623</v>
      </c>
    </row>
    <row r="196" spans="2:62" x14ac:dyDescent="0.2">
      <c r="B196">
        <v>105</v>
      </c>
      <c r="C196">
        <v>126</v>
      </c>
      <c r="D196">
        <v>118</v>
      </c>
      <c r="E196">
        <v>125</v>
      </c>
      <c r="F196">
        <v>88</v>
      </c>
      <c r="G196">
        <v>105</v>
      </c>
      <c r="H196">
        <v>76</v>
      </c>
      <c r="I196">
        <v>80</v>
      </c>
      <c r="J196">
        <v>82</v>
      </c>
      <c r="K196">
        <v>71</v>
      </c>
      <c r="L196">
        <v>82</v>
      </c>
      <c r="M196">
        <v>90</v>
      </c>
      <c r="N196">
        <v>74</v>
      </c>
      <c r="O196">
        <v>75</v>
      </c>
      <c r="P196">
        <v>90</v>
      </c>
      <c r="Q196">
        <v>78</v>
      </c>
      <c r="R196">
        <v>82</v>
      </c>
      <c r="S196">
        <v>90</v>
      </c>
      <c r="T196">
        <v>101</v>
      </c>
      <c r="U196">
        <v>107</v>
      </c>
      <c r="V196">
        <v>110</v>
      </c>
      <c r="W196">
        <v>107</v>
      </c>
      <c r="AH196">
        <v>137</v>
      </c>
      <c r="AI196">
        <v>151</v>
      </c>
      <c r="AJ196">
        <v>115</v>
      </c>
      <c r="AK196">
        <v>105</v>
      </c>
      <c r="AL196">
        <v>100</v>
      </c>
    </row>
    <row r="197" spans="2:62" x14ac:dyDescent="0.2">
      <c r="B197" t="s">
        <v>31</v>
      </c>
    </row>
    <row r="198" spans="2:62" x14ac:dyDescent="0.2">
      <c r="B198">
        <v>43</v>
      </c>
      <c r="C198">
        <v>32</v>
      </c>
      <c r="D198">
        <v>49</v>
      </c>
      <c r="E198">
        <v>67</v>
      </c>
      <c r="F198">
        <v>70</v>
      </c>
      <c r="G198">
        <v>72</v>
      </c>
      <c r="H198">
        <v>51</v>
      </c>
      <c r="I198">
        <v>47</v>
      </c>
      <c r="J198">
        <v>39</v>
      </c>
      <c r="K198">
        <v>35</v>
      </c>
      <c r="L198">
        <v>26</v>
      </c>
      <c r="M198">
        <v>34</v>
      </c>
      <c r="N198">
        <v>44</v>
      </c>
      <c r="O198">
        <v>79</v>
      </c>
      <c r="P198">
        <v>61</v>
      </c>
      <c r="Q198">
        <v>50</v>
      </c>
      <c r="R198">
        <v>1</v>
      </c>
      <c r="S198">
        <v>25</v>
      </c>
    </row>
    <row r="199" spans="2:62" x14ac:dyDescent="0.2">
      <c r="B199" t="s">
        <v>32</v>
      </c>
    </row>
    <row r="200" spans="2:62" x14ac:dyDescent="0.2">
      <c r="B200">
        <v>2.5321E-2</v>
      </c>
      <c r="C200">
        <v>0.105571</v>
      </c>
      <c r="D200">
        <v>0.16556299999999999</v>
      </c>
      <c r="E200">
        <v>0.19361100000000001</v>
      </c>
      <c r="F200">
        <v>9.5441999999999999E-2</v>
      </c>
      <c r="G200">
        <v>0.26840700000000001</v>
      </c>
      <c r="H200">
        <v>0.120764</v>
      </c>
      <c r="I200">
        <v>2.5321E-2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2:62" x14ac:dyDescent="0.2">
      <c r="B201">
        <v>1.417E-2</v>
      </c>
      <c r="C201">
        <v>1.5327E-2</v>
      </c>
      <c r="D201">
        <v>0.20416400000000001</v>
      </c>
      <c r="E201">
        <v>0.55031799999999997</v>
      </c>
      <c r="F201">
        <v>0.13475999999999999</v>
      </c>
      <c r="G201">
        <v>3.3544999999999998E-2</v>
      </c>
      <c r="H201">
        <v>3.2389000000000001E-2</v>
      </c>
      <c r="I201">
        <v>1.5327E-2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2:62" x14ac:dyDescent="0.2">
      <c r="B202">
        <v>2.8427999999999998E-2</v>
      </c>
      <c r="C202">
        <v>0.16830200000000001</v>
      </c>
      <c r="D202">
        <v>5.7357999999999999E-2</v>
      </c>
      <c r="E202">
        <v>0.420126</v>
      </c>
      <c r="F202">
        <v>0.26490599999999997</v>
      </c>
      <c r="G202">
        <v>2.4150999999999999E-2</v>
      </c>
      <c r="H202">
        <v>2.6415000000000001E-2</v>
      </c>
      <c r="I202">
        <v>1.0314E-2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2:62" x14ac:dyDescent="0.2">
      <c r="B203">
        <v>9.4669999999999997E-3</v>
      </c>
      <c r="C203">
        <v>0.110178</v>
      </c>
      <c r="D203">
        <v>0.577515</v>
      </c>
      <c r="E203">
        <v>8.7692000000000006E-2</v>
      </c>
      <c r="F203">
        <v>0.16</v>
      </c>
      <c r="G203">
        <v>3.7988000000000001E-2</v>
      </c>
      <c r="H203">
        <v>1.1479E-2</v>
      </c>
      <c r="I203">
        <v>5.6800000000000002E-3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2:62" x14ac:dyDescent="0.2">
      <c r="B204">
        <v>3.2939000000000003E-2</v>
      </c>
      <c r="C204">
        <v>0.178617</v>
      </c>
      <c r="D204">
        <v>0.14021800000000001</v>
      </c>
      <c r="E204">
        <v>0.46851700000000002</v>
      </c>
      <c r="F204">
        <v>0.10736999999999999</v>
      </c>
      <c r="G204">
        <v>3.0572999999999999E-2</v>
      </c>
      <c r="H204">
        <v>3.6579E-2</v>
      </c>
      <c r="I204">
        <v>5.1869999999999998E-3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62" x14ac:dyDescent="0.2">
      <c r="B205">
        <v>1.4678E-2</v>
      </c>
      <c r="C205">
        <v>7.9766000000000004E-2</v>
      </c>
      <c r="D205">
        <v>0.459233</v>
      </c>
      <c r="E205">
        <v>0.31568400000000002</v>
      </c>
      <c r="F205">
        <v>0.10843</v>
      </c>
      <c r="G205">
        <v>2.3050000000000002E-3</v>
      </c>
      <c r="H205">
        <v>1.2142E-2</v>
      </c>
      <c r="I205">
        <v>7.7609999999999997E-3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2:62" x14ac:dyDescent="0.2">
      <c r="B206">
        <v>0.15676200000000001</v>
      </c>
      <c r="C206">
        <v>0.238147</v>
      </c>
      <c r="D206">
        <v>0.37426300000000001</v>
      </c>
      <c r="E206">
        <v>0.17669899999999999</v>
      </c>
      <c r="F206">
        <v>3.4247E-2</v>
      </c>
      <c r="G206">
        <v>1.1143E-2</v>
      </c>
      <c r="H206">
        <v>5.5710000000000004E-3</v>
      </c>
      <c r="I206">
        <v>3.1679999999999998E-3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2:62" x14ac:dyDescent="0.2">
      <c r="B207">
        <v>0.165462</v>
      </c>
      <c r="C207">
        <v>4.9415000000000001E-2</v>
      </c>
      <c r="D207">
        <v>0.27603</v>
      </c>
      <c r="E207">
        <v>0.18528700000000001</v>
      </c>
      <c r="F207">
        <v>0.27468900000000002</v>
      </c>
      <c r="G207">
        <v>2.6682999999999998E-2</v>
      </c>
      <c r="H207">
        <v>1.7514999999999999E-2</v>
      </c>
      <c r="I207">
        <v>4.9189999999999998E-3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2:62" x14ac:dyDescent="0.2">
      <c r="B208">
        <v>3.1427999999999998E-2</v>
      </c>
      <c r="C208">
        <v>0.15159600000000001</v>
      </c>
      <c r="D208">
        <v>0.349715</v>
      </c>
      <c r="E208">
        <v>0.28007900000000002</v>
      </c>
      <c r="F208">
        <v>0.11734700000000001</v>
      </c>
      <c r="G208">
        <v>4.6027999999999999E-2</v>
      </c>
      <c r="H208">
        <v>1.7471E-2</v>
      </c>
      <c r="I208">
        <v>6.3350000000000004E-3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2:16" x14ac:dyDescent="0.2">
      <c r="B209">
        <v>1.1129E-2</v>
      </c>
      <c r="C209">
        <v>0.100338</v>
      </c>
      <c r="D209">
        <v>0.121466</v>
      </c>
      <c r="E209">
        <v>0.26405400000000001</v>
      </c>
      <c r="F209">
        <v>0.202123</v>
      </c>
      <c r="G209">
        <v>0.13807</v>
      </c>
      <c r="H209">
        <v>7.6822000000000001E-2</v>
      </c>
      <c r="I209">
        <v>5.5642999999999998E-2</v>
      </c>
      <c r="J209">
        <v>2.4972000000000001E-2</v>
      </c>
      <c r="K209">
        <v>4.4980000000000003E-3</v>
      </c>
      <c r="L209">
        <v>5.6599999999999999E-4</v>
      </c>
      <c r="M209">
        <v>1.4999999999999999E-4</v>
      </c>
      <c r="N209">
        <v>3.2499999999999997E-5</v>
      </c>
      <c r="O209">
        <v>1.3799999999999999E-4</v>
      </c>
      <c r="P209">
        <v>0</v>
      </c>
    </row>
    <row r="210" spans="2:16" x14ac:dyDescent="0.2">
      <c r="B210">
        <v>2.4247000000000001E-2</v>
      </c>
      <c r="C210">
        <v>0.52727900000000005</v>
      </c>
      <c r="D210">
        <v>0.19487099999999999</v>
      </c>
      <c r="E210">
        <v>5.5426999999999997E-2</v>
      </c>
      <c r="F210">
        <v>7.4453000000000005E-2</v>
      </c>
      <c r="G210">
        <v>4.0191999999999999E-2</v>
      </c>
      <c r="H210">
        <v>2.5745000000000001E-2</v>
      </c>
      <c r="I210">
        <v>2.1690000000000001E-2</v>
      </c>
      <c r="J210">
        <v>2.1288999999999999E-2</v>
      </c>
      <c r="K210">
        <v>8.9540000000000002E-3</v>
      </c>
      <c r="L210">
        <v>3.6380000000000002E-3</v>
      </c>
      <c r="M210">
        <v>9.5E-4</v>
      </c>
      <c r="N210">
        <v>9.4799999999999995E-4</v>
      </c>
      <c r="O210">
        <v>1.6899999999999999E-4</v>
      </c>
      <c r="P210">
        <v>1.47E-4</v>
      </c>
    </row>
    <row r="211" spans="2:16" x14ac:dyDescent="0.2">
      <c r="B211">
        <v>8.5430000000000002E-3</v>
      </c>
      <c r="C211">
        <v>0.150288</v>
      </c>
      <c r="D211">
        <v>0.69184299999999999</v>
      </c>
      <c r="E211">
        <v>5.3185000000000003E-2</v>
      </c>
      <c r="F211">
        <v>1.4149E-2</v>
      </c>
      <c r="G211">
        <v>2.6572999999999999E-2</v>
      </c>
      <c r="H211">
        <v>2.5451999999999999E-2</v>
      </c>
      <c r="I211">
        <v>1.3868999999999999E-2</v>
      </c>
      <c r="J211">
        <v>8.1620000000000009E-3</v>
      </c>
      <c r="K211">
        <v>5.7470000000000004E-3</v>
      </c>
      <c r="L211">
        <v>1.421E-3</v>
      </c>
      <c r="M211">
        <v>5.62E-4</v>
      </c>
      <c r="N211">
        <v>9.0400000000000002E-5</v>
      </c>
      <c r="O211">
        <v>1.16E-4</v>
      </c>
      <c r="P211">
        <v>0</v>
      </c>
    </row>
    <row r="212" spans="2:16" x14ac:dyDescent="0.2">
      <c r="B212">
        <v>2.0000000000000001E-4</v>
      </c>
      <c r="C212">
        <v>0.120162</v>
      </c>
      <c r="D212">
        <v>0.45461600000000002</v>
      </c>
      <c r="E212">
        <v>0.30598599999999998</v>
      </c>
      <c r="F212">
        <v>3.0152000000000002E-2</v>
      </c>
      <c r="G212">
        <v>1.3916E-2</v>
      </c>
      <c r="H212">
        <v>1.9279000000000001E-2</v>
      </c>
      <c r="I212">
        <v>2.2363000000000001E-2</v>
      </c>
      <c r="J212">
        <v>1.7395999999999998E-2</v>
      </c>
      <c r="K212">
        <v>8.5719999999999998E-3</v>
      </c>
      <c r="L212">
        <v>3.9560000000000003E-3</v>
      </c>
      <c r="M212">
        <v>2.7060000000000001E-3</v>
      </c>
      <c r="N212">
        <v>6.9700000000000003E-4</v>
      </c>
      <c r="O212">
        <v>0</v>
      </c>
      <c r="P212">
        <v>0</v>
      </c>
    </row>
    <row r="213" spans="2:16" x14ac:dyDescent="0.2">
      <c r="B213">
        <v>3.7671999999999997E-2</v>
      </c>
      <c r="C213">
        <v>0.247673</v>
      </c>
      <c r="D213">
        <v>0.331098</v>
      </c>
      <c r="E213">
        <v>0.23990500000000001</v>
      </c>
      <c r="F213">
        <v>8.6128999999999997E-2</v>
      </c>
      <c r="G213">
        <v>1.9158000000000001E-2</v>
      </c>
      <c r="H213">
        <v>7.0299999999999998E-3</v>
      </c>
      <c r="I213">
        <v>1.0141000000000001E-2</v>
      </c>
      <c r="J213">
        <v>8.1110000000000002E-3</v>
      </c>
      <c r="K213">
        <v>6.5139999999999998E-3</v>
      </c>
      <c r="L213">
        <v>3.3600000000000001E-3</v>
      </c>
      <c r="M213">
        <v>1.6670000000000001E-3</v>
      </c>
      <c r="N213">
        <v>1.2290000000000001E-3</v>
      </c>
      <c r="O213">
        <v>2.4499999999999999E-4</v>
      </c>
      <c r="P213">
        <v>6.7799999999999995E-5</v>
      </c>
    </row>
    <row r="214" spans="2:16" x14ac:dyDescent="0.2">
      <c r="B214">
        <v>1.2042000000000001E-2</v>
      </c>
      <c r="C214">
        <v>0.186306</v>
      </c>
      <c r="D214">
        <v>0.308118</v>
      </c>
      <c r="E214">
        <v>0.26135900000000001</v>
      </c>
      <c r="F214">
        <v>0.15068000000000001</v>
      </c>
      <c r="G214">
        <v>4.0794999999999998E-2</v>
      </c>
      <c r="H214">
        <v>1.1771999999999999E-2</v>
      </c>
      <c r="I214">
        <v>7.0980000000000001E-3</v>
      </c>
      <c r="J214">
        <v>8.0470000000000003E-3</v>
      </c>
      <c r="K214">
        <v>6.4710000000000002E-3</v>
      </c>
      <c r="L214">
        <v>4.5589999999999997E-3</v>
      </c>
      <c r="M214">
        <v>1.7409999999999999E-3</v>
      </c>
      <c r="N214">
        <v>7.2199999999999999E-4</v>
      </c>
      <c r="O214">
        <v>2.2100000000000001E-4</v>
      </c>
      <c r="P214">
        <v>6.9200000000000002E-5</v>
      </c>
    </row>
    <row r="215" spans="2:16" x14ac:dyDescent="0.2">
      <c r="B215">
        <v>3.95E-2</v>
      </c>
      <c r="C215">
        <v>0.21152499999999999</v>
      </c>
      <c r="D215">
        <v>0.28037299999999998</v>
      </c>
      <c r="E215">
        <v>0.16364799999999999</v>
      </c>
      <c r="F215">
        <v>0.152892</v>
      </c>
      <c r="G215">
        <v>8.3939E-2</v>
      </c>
      <c r="H215">
        <v>2.1921E-2</v>
      </c>
      <c r="I215">
        <v>1.0012E-2</v>
      </c>
      <c r="J215">
        <v>1.3972999999999999E-2</v>
      </c>
      <c r="K215">
        <v>1.0706E-2</v>
      </c>
      <c r="L215">
        <v>6.862E-3</v>
      </c>
      <c r="M215">
        <v>3.0690000000000001E-3</v>
      </c>
      <c r="N215">
        <v>1.1529999999999999E-3</v>
      </c>
      <c r="O215">
        <v>2.0599999999999999E-4</v>
      </c>
      <c r="P215">
        <v>2.22E-4</v>
      </c>
    </row>
    <row r="216" spans="2:16" x14ac:dyDescent="0.2">
      <c r="B216">
        <v>4.0340000000000003E-3</v>
      </c>
      <c r="C216">
        <v>0.19093199999999999</v>
      </c>
      <c r="D216">
        <v>0.33992600000000001</v>
      </c>
      <c r="E216">
        <v>0.183116</v>
      </c>
      <c r="F216">
        <v>0.10412399999999999</v>
      </c>
      <c r="G216">
        <v>8.7117E-2</v>
      </c>
      <c r="H216">
        <v>3.4571999999999999E-2</v>
      </c>
      <c r="I216">
        <v>1.5525000000000001E-2</v>
      </c>
      <c r="J216">
        <v>8.9809999999999994E-3</v>
      </c>
      <c r="K216">
        <v>9.8770000000000004E-3</v>
      </c>
      <c r="L216">
        <v>1.0508E-2</v>
      </c>
      <c r="M216">
        <v>6.561E-3</v>
      </c>
      <c r="N216">
        <v>3.192E-3</v>
      </c>
      <c r="O216">
        <v>1.036E-3</v>
      </c>
      <c r="P216">
        <v>5.0000000000000001E-4</v>
      </c>
    </row>
    <row r="217" spans="2:16" x14ac:dyDescent="0.2">
      <c r="B217">
        <v>2.6200000000000003E-4</v>
      </c>
      <c r="C217">
        <v>3.3202000000000002E-2</v>
      </c>
      <c r="D217">
        <v>0.46571299999999999</v>
      </c>
      <c r="E217">
        <v>0.29335</v>
      </c>
      <c r="F217">
        <v>0.10438699999999999</v>
      </c>
      <c r="G217">
        <v>4.7308000000000003E-2</v>
      </c>
      <c r="H217">
        <v>2.3758000000000001E-2</v>
      </c>
      <c r="I217">
        <v>1.3610000000000001E-2</v>
      </c>
      <c r="J217">
        <v>7.4029999999999999E-3</v>
      </c>
      <c r="K217">
        <v>4.2989999999999999E-3</v>
      </c>
      <c r="L217">
        <v>3.4529999999999999E-3</v>
      </c>
      <c r="M217">
        <v>2.1150000000000001E-3</v>
      </c>
      <c r="N217">
        <v>6.9899999999999997E-4</v>
      </c>
      <c r="O217">
        <v>2.9E-4</v>
      </c>
      <c r="P217">
        <v>1.5200000000000001E-4</v>
      </c>
    </row>
    <row r="218" spans="2:16" x14ac:dyDescent="0.2">
      <c r="B218">
        <v>2.3700000000000001E-3</v>
      </c>
      <c r="C218">
        <v>1.2649000000000001E-2</v>
      </c>
      <c r="D218">
        <v>8.0549999999999997E-2</v>
      </c>
      <c r="E218">
        <v>0.58499100000000004</v>
      </c>
      <c r="F218">
        <v>0.21074300000000001</v>
      </c>
      <c r="G218">
        <v>5.1754000000000001E-2</v>
      </c>
      <c r="H218">
        <v>1.7953E-2</v>
      </c>
      <c r="I218">
        <v>1.7972999999999999E-2</v>
      </c>
      <c r="J218">
        <v>1.0743000000000001E-2</v>
      </c>
      <c r="K218">
        <v>4.5310000000000003E-3</v>
      </c>
      <c r="L218">
        <v>2.7039999999999998E-3</v>
      </c>
      <c r="M218">
        <v>1.5870000000000001E-3</v>
      </c>
      <c r="N218">
        <v>9.2800000000000001E-4</v>
      </c>
      <c r="O218">
        <v>3.4400000000000001E-4</v>
      </c>
      <c r="P218">
        <v>1.8000000000000001E-4</v>
      </c>
    </row>
    <row r="219" spans="2:16" x14ac:dyDescent="0.2">
      <c r="B219">
        <v>2.9060000000000002E-3</v>
      </c>
      <c r="C219">
        <v>6.7964999999999998E-2</v>
      </c>
      <c r="D219">
        <v>9.0430999999999997E-2</v>
      </c>
      <c r="E219">
        <v>0.17937800000000001</v>
      </c>
      <c r="F219">
        <v>0.46820899999999999</v>
      </c>
      <c r="G219">
        <v>0.12509300000000001</v>
      </c>
      <c r="H219">
        <v>2.3737999999999999E-2</v>
      </c>
      <c r="I219">
        <v>1.4167000000000001E-2</v>
      </c>
      <c r="J219">
        <v>1.1353E-2</v>
      </c>
      <c r="K219">
        <v>6.3619999999999996E-3</v>
      </c>
      <c r="L219">
        <v>4.3559999999999996E-3</v>
      </c>
      <c r="M219">
        <v>2.8080000000000002E-3</v>
      </c>
      <c r="N219">
        <v>2.0170000000000001E-3</v>
      </c>
      <c r="O219">
        <v>9.9700000000000006E-4</v>
      </c>
      <c r="P219">
        <v>2.1800000000000001E-4</v>
      </c>
    </row>
    <row r="220" spans="2:16" x14ac:dyDescent="0.2">
      <c r="B220">
        <v>1.0820000000000001E-3</v>
      </c>
      <c r="C220">
        <v>2.3623000000000002E-2</v>
      </c>
      <c r="D220">
        <v>4.5693999999999999E-2</v>
      </c>
      <c r="E220">
        <v>0.22206999999999999</v>
      </c>
      <c r="F220">
        <v>0.25354900000000002</v>
      </c>
      <c r="G220">
        <v>0.33724700000000002</v>
      </c>
      <c r="H220">
        <v>6.9013000000000005E-2</v>
      </c>
      <c r="I220">
        <v>1.8339999999999999E-2</v>
      </c>
      <c r="J220">
        <v>1.2938E-2</v>
      </c>
      <c r="K220">
        <v>8.0669999999999995E-3</v>
      </c>
      <c r="L220">
        <v>3.6600000000000001E-3</v>
      </c>
      <c r="M220">
        <v>1.299E-3</v>
      </c>
      <c r="N220">
        <v>1.5100000000000001E-3</v>
      </c>
      <c r="O220">
        <v>8.61E-4</v>
      </c>
      <c r="P220">
        <v>1.0460000000000001E-3</v>
      </c>
    </row>
    <row r="221" spans="2:16" x14ac:dyDescent="0.2">
      <c r="B221">
        <v>1.377E-3</v>
      </c>
      <c r="C221">
        <v>2.8742E-2</v>
      </c>
      <c r="D221">
        <v>0.198541</v>
      </c>
      <c r="E221">
        <v>6.3409999999999994E-2</v>
      </c>
      <c r="F221">
        <v>0.190469</v>
      </c>
      <c r="G221">
        <v>0.16742599999999999</v>
      </c>
      <c r="H221">
        <v>0.23080999999999999</v>
      </c>
      <c r="I221">
        <v>5.8574000000000001E-2</v>
      </c>
      <c r="J221">
        <v>1.9047999999999999E-2</v>
      </c>
      <c r="K221">
        <v>1.3448999999999999E-2</v>
      </c>
      <c r="L221">
        <v>1.2929E-2</v>
      </c>
      <c r="M221">
        <v>5.5529999999999998E-3</v>
      </c>
      <c r="N221">
        <v>4.9090000000000002E-3</v>
      </c>
      <c r="O221">
        <v>2.088E-3</v>
      </c>
      <c r="P221">
        <v>2.6749999999999999E-3</v>
      </c>
    </row>
    <row r="222" spans="2:16" x14ac:dyDescent="0.2">
      <c r="B222">
        <v>1.5139999999999999E-3</v>
      </c>
      <c r="C222">
        <v>4.2153999999999997E-2</v>
      </c>
      <c r="D222">
        <v>4.5221999999999998E-2</v>
      </c>
      <c r="E222">
        <v>0.36684699999999998</v>
      </c>
      <c r="F222">
        <v>0.10492600000000001</v>
      </c>
      <c r="G222">
        <v>0.18529300000000001</v>
      </c>
      <c r="H222">
        <v>0.108734</v>
      </c>
      <c r="I222">
        <v>0.105004</v>
      </c>
      <c r="J222">
        <v>2.9249000000000001E-2</v>
      </c>
      <c r="K222">
        <v>7.4400000000000004E-3</v>
      </c>
      <c r="L222">
        <v>1.637E-3</v>
      </c>
      <c r="M222">
        <v>1.2639999999999999E-3</v>
      </c>
      <c r="N222">
        <v>1.3200000000000001E-4</v>
      </c>
      <c r="O222">
        <v>5.8299999999999997E-4</v>
      </c>
      <c r="P222">
        <v>0</v>
      </c>
    </row>
    <row r="223" spans="2:16" x14ac:dyDescent="0.2">
      <c r="B223">
        <v>0</v>
      </c>
      <c r="C223">
        <v>1.4352999999999999E-2</v>
      </c>
      <c r="D223">
        <v>8.0902000000000002E-2</v>
      </c>
      <c r="E223">
        <v>5.6279000000000003E-2</v>
      </c>
      <c r="F223">
        <v>0.29985800000000001</v>
      </c>
      <c r="G223">
        <v>0.100715</v>
      </c>
      <c r="H223">
        <v>8.8820999999999997E-2</v>
      </c>
      <c r="I223">
        <v>6.5741999999999995E-2</v>
      </c>
      <c r="J223">
        <v>0.179309</v>
      </c>
      <c r="K223">
        <v>3.9206999999999999E-2</v>
      </c>
      <c r="L223">
        <v>2.8063999999999999E-2</v>
      </c>
      <c r="M223">
        <v>1.5557E-2</v>
      </c>
      <c r="N223">
        <v>2.0974E-2</v>
      </c>
      <c r="O223">
        <v>4.4209999999999996E-3</v>
      </c>
      <c r="P223">
        <v>5.7990000000000003E-3</v>
      </c>
    </row>
    <row r="224" spans="2:16" x14ac:dyDescent="0.2">
      <c r="B224">
        <v>0</v>
      </c>
      <c r="C224">
        <v>4.8669999999999998E-3</v>
      </c>
      <c r="D224">
        <v>0.20707800000000001</v>
      </c>
      <c r="E224">
        <v>0.19230800000000001</v>
      </c>
      <c r="F224">
        <v>0.115004</v>
      </c>
      <c r="G224">
        <v>0.24830199999999999</v>
      </c>
      <c r="H224">
        <v>0.10252699999999999</v>
      </c>
      <c r="I224">
        <v>4.7865999999999999E-2</v>
      </c>
      <c r="J224">
        <v>1.7871999999999999E-2</v>
      </c>
      <c r="K224">
        <v>4.4149000000000001E-2</v>
      </c>
      <c r="L224">
        <v>8.3239999999999998E-3</v>
      </c>
      <c r="M224">
        <v>4.6579999999999998E-3</v>
      </c>
      <c r="N224">
        <v>1.7149999999999999E-3</v>
      </c>
      <c r="O224">
        <v>2.506E-3</v>
      </c>
      <c r="P224">
        <v>2.8249999999999998E-3</v>
      </c>
    </row>
    <row r="225" spans="1:16" x14ac:dyDescent="0.2">
      <c r="B225">
        <v>0</v>
      </c>
      <c r="C225">
        <v>2.6710000000000002E-3</v>
      </c>
      <c r="D225">
        <v>3.0904000000000001E-2</v>
      </c>
      <c r="E225">
        <v>8.3527000000000004E-2</v>
      </c>
      <c r="F225">
        <v>0.25288300000000002</v>
      </c>
      <c r="G225">
        <v>9.3473000000000001E-2</v>
      </c>
      <c r="H225">
        <v>0.32077600000000001</v>
      </c>
      <c r="I225">
        <v>5.3997000000000003E-2</v>
      </c>
      <c r="J225">
        <v>5.8166000000000002E-2</v>
      </c>
      <c r="K225">
        <v>1.8176000000000001E-2</v>
      </c>
      <c r="L225">
        <v>7.2330000000000005E-2</v>
      </c>
      <c r="M225">
        <v>6.1019999999999998E-3</v>
      </c>
      <c r="N225">
        <v>2.235E-3</v>
      </c>
      <c r="O225">
        <v>1.436E-3</v>
      </c>
      <c r="P225">
        <v>3.3249999999999998E-3</v>
      </c>
    </row>
    <row r="226" spans="1:16" x14ac:dyDescent="0.2">
      <c r="B226">
        <v>7.5199999999999996E-4</v>
      </c>
      <c r="C226">
        <v>1.8901000000000001E-2</v>
      </c>
      <c r="D226">
        <v>3.2625000000000001E-2</v>
      </c>
      <c r="E226">
        <v>0.12570799999999999</v>
      </c>
      <c r="F226">
        <v>0.114964</v>
      </c>
      <c r="G226">
        <v>0.27363300000000002</v>
      </c>
      <c r="H226">
        <v>7.4005000000000001E-2</v>
      </c>
      <c r="I226">
        <v>0.21101500000000001</v>
      </c>
      <c r="J226">
        <v>3.7631999999999999E-2</v>
      </c>
      <c r="K226">
        <v>5.8368000000000003E-2</v>
      </c>
      <c r="L226">
        <v>5.1780000000000003E-3</v>
      </c>
      <c r="M226">
        <v>3.4402000000000002E-2</v>
      </c>
      <c r="N226">
        <v>4.8650000000000004E-3</v>
      </c>
      <c r="O226">
        <v>2.6770000000000001E-3</v>
      </c>
      <c r="P226">
        <v>5.2750000000000002E-3</v>
      </c>
    </row>
    <row r="227" spans="1:16" x14ac:dyDescent="0.2">
      <c r="B227">
        <v>961.94710410000005</v>
      </c>
      <c r="C227">
        <v>111618.5583</v>
      </c>
      <c r="D227">
        <v>43471.399100000002</v>
      </c>
      <c r="E227">
        <v>85059.543600000005</v>
      </c>
      <c r="F227">
        <v>156089.07440000001</v>
      </c>
      <c r="G227">
        <v>184518.81200000001</v>
      </c>
      <c r="H227">
        <v>500529.27500000002</v>
      </c>
      <c r="I227">
        <v>76163.120999999999</v>
      </c>
      <c r="J227">
        <v>289237.82199999999</v>
      </c>
      <c r="K227">
        <v>27988.148690000002</v>
      </c>
      <c r="L227">
        <v>139517.94029999999</v>
      </c>
      <c r="M227">
        <v>18327.78327</v>
      </c>
      <c r="N227">
        <v>93622.850900000005</v>
      </c>
      <c r="O227">
        <v>23296.670409999999</v>
      </c>
      <c r="P227">
        <v>53556.361199999999</v>
      </c>
    </row>
    <row r="228" spans="1:16" x14ac:dyDescent="0.2">
      <c r="B228">
        <v>1099.8528100000001</v>
      </c>
      <c r="C228">
        <v>84584.792600000001</v>
      </c>
      <c r="D228">
        <v>675091.478</v>
      </c>
      <c r="E228">
        <v>129937.86960000001</v>
      </c>
      <c r="F228">
        <v>79511.266300000003</v>
      </c>
      <c r="G228">
        <v>108563.2291</v>
      </c>
      <c r="H228">
        <v>133627.89309999999</v>
      </c>
      <c r="I228">
        <v>253377.19810000001</v>
      </c>
      <c r="J228">
        <v>102188.1272</v>
      </c>
      <c r="K228">
        <v>146854.71609999999</v>
      </c>
      <c r="L228">
        <v>57897.071000000004</v>
      </c>
      <c r="M228">
        <v>46297.903910000001</v>
      </c>
      <c r="N228">
        <v>13422.353450000001</v>
      </c>
      <c r="O228">
        <v>43780.926809999997</v>
      </c>
      <c r="P228">
        <v>34448.307800000002</v>
      </c>
    </row>
    <row r="229" spans="1:16" x14ac:dyDescent="0.2">
      <c r="B229">
        <v>66.021388200000004</v>
      </c>
      <c r="C229">
        <v>7418.8565280000003</v>
      </c>
      <c r="D229">
        <v>260252.80900000001</v>
      </c>
      <c r="E229">
        <v>1145526.398</v>
      </c>
      <c r="F229">
        <v>102874.0672</v>
      </c>
      <c r="G229">
        <v>66096.329400000002</v>
      </c>
      <c r="H229">
        <v>66302.082899999994</v>
      </c>
      <c r="I229">
        <v>56410.945399999997</v>
      </c>
      <c r="J229">
        <v>86091.787400000001</v>
      </c>
      <c r="K229">
        <v>21139.141370000001</v>
      </c>
      <c r="L229">
        <v>32649.831989999999</v>
      </c>
      <c r="M229">
        <v>12345.750019999999</v>
      </c>
      <c r="N229">
        <v>13456.07907</v>
      </c>
      <c r="O229">
        <v>6755.0585250000004</v>
      </c>
      <c r="P229">
        <v>16098.71205</v>
      </c>
    </row>
    <row r="230" spans="1:16" x14ac:dyDescent="0.2">
      <c r="B230">
        <v>747.89365199999997</v>
      </c>
      <c r="C230">
        <v>30153.403849999999</v>
      </c>
      <c r="D230">
        <v>55091.1247</v>
      </c>
      <c r="E230">
        <v>360794.58899999998</v>
      </c>
      <c r="F230">
        <v>1058595.0819999999</v>
      </c>
      <c r="G230">
        <v>175519.21410000001</v>
      </c>
      <c r="H230">
        <v>53476.9997</v>
      </c>
      <c r="I230">
        <v>19085.661759999999</v>
      </c>
      <c r="J230">
        <v>13127.18167</v>
      </c>
      <c r="K230">
        <v>20142.310270000002</v>
      </c>
      <c r="L230">
        <v>9706.2983039999999</v>
      </c>
      <c r="M230">
        <v>9372.0143599999992</v>
      </c>
      <c r="N230">
        <v>7547.7257399999999</v>
      </c>
      <c r="O230">
        <v>3961.0423129999999</v>
      </c>
      <c r="P230">
        <v>8288.7951560000001</v>
      </c>
    </row>
    <row r="231" spans="1:16" x14ac:dyDescent="0.2">
      <c r="B231">
        <v>0</v>
      </c>
      <c r="C231">
        <v>513.91798630000005</v>
      </c>
      <c r="D231">
        <v>72826.367299999998</v>
      </c>
      <c r="E231">
        <v>146636.33410000001</v>
      </c>
      <c r="F231">
        <v>395071.27</v>
      </c>
      <c r="G231">
        <v>760344.15300000005</v>
      </c>
      <c r="H231">
        <v>136140.41959999999</v>
      </c>
      <c r="I231">
        <v>34543.434150000001</v>
      </c>
      <c r="J231">
        <v>12260.48587</v>
      </c>
      <c r="K231">
        <v>7493.5222819999999</v>
      </c>
      <c r="L231">
        <v>17459.875169999999</v>
      </c>
      <c r="M231">
        <v>4998.4062080000003</v>
      </c>
      <c r="N231">
        <v>5807.4557649999997</v>
      </c>
      <c r="O231">
        <v>1655.5817790000001</v>
      </c>
      <c r="P231">
        <v>8911.1975519999996</v>
      </c>
    </row>
    <row r="232" spans="1:16" x14ac:dyDescent="0.2">
      <c r="B232">
        <v>0</v>
      </c>
      <c r="C232">
        <v>21638.913349999999</v>
      </c>
      <c r="D232">
        <v>48029.72262</v>
      </c>
      <c r="E232">
        <v>71707.218699999998</v>
      </c>
      <c r="F232">
        <v>160814.47039999999</v>
      </c>
      <c r="G232">
        <v>361545.239</v>
      </c>
      <c r="H232">
        <v>481247.19900000002</v>
      </c>
      <c r="I232">
        <v>184452.50200000001</v>
      </c>
      <c r="J232">
        <v>33603.529580000002</v>
      </c>
      <c r="K232">
        <v>13434.92023</v>
      </c>
      <c r="L232">
        <v>7939.7256159999997</v>
      </c>
      <c r="M232">
        <v>8805.0083340000001</v>
      </c>
      <c r="N232">
        <v>4330.5731219999998</v>
      </c>
      <c r="O232">
        <v>5829.1313630000004</v>
      </c>
      <c r="P232">
        <v>5298.5962280000003</v>
      </c>
    </row>
    <row r="233" spans="1:16" x14ac:dyDescent="0.2">
      <c r="B233">
        <v>1028.378637</v>
      </c>
      <c r="C233">
        <v>77611.102650000001</v>
      </c>
      <c r="D233">
        <v>40288.130230000002</v>
      </c>
      <c r="E233">
        <v>118864.6792</v>
      </c>
      <c r="F233">
        <v>454667.39500000002</v>
      </c>
      <c r="G233">
        <v>288671.07299999997</v>
      </c>
      <c r="H233">
        <v>256121.26699999999</v>
      </c>
      <c r="I233">
        <v>198356.58590000001</v>
      </c>
      <c r="J233">
        <v>63955.623070000001</v>
      </c>
      <c r="K233">
        <v>13321.498020000001</v>
      </c>
      <c r="L233">
        <v>5963.8749779999998</v>
      </c>
      <c r="M233">
        <v>4641.4892879999998</v>
      </c>
      <c r="N233">
        <v>2891.3032389999998</v>
      </c>
      <c r="O233">
        <v>4776.4236689999998</v>
      </c>
      <c r="P233">
        <v>9107.841289</v>
      </c>
    </row>
    <row r="234" spans="1:16" x14ac:dyDescent="0.2">
      <c r="B234">
        <v>287.80919599999999</v>
      </c>
      <c r="C234">
        <v>41976.380340000003</v>
      </c>
      <c r="D234">
        <v>84446.906900000002</v>
      </c>
      <c r="E234">
        <v>70424.204700000002</v>
      </c>
      <c r="F234">
        <v>153198.98730000001</v>
      </c>
      <c r="G234">
        <v>702101.39500000002</v>
      </c>
      <c r="H234">
        <v>199368.85699999999</v>
      </c>
      <c r="I234">
        <v>131594.4706</v>
      </c>
      <c r="J234">
        <v>110635.23119999999</v>
      </c>
      <c r="K234">
        <v>27766.080720000002</v>
      </c>
      <c r="L234">
        <v>6138.8368549999996</v>
      </c>
      <c r="M234">
        <v>5559.045803</v>
      </c>
      <c r="N234">
        <v>2551.8536650000001</v>
      </c>
      <c r="O234">
        <v>2499.155694</v>
      </c>
      <c r="P234">
        <v>4480.1357799999996</v>
      </c>
    </row>
    <row r="235" spans="1:16" x14ac:dyDescent="0.2">
      <c r="B235">
        <v>232.15520699999999</v>
      </c>
      <c r="C235">
        <v>10335.74813</v>
      </c>
      <c r="D235">
        <v>298418.049</v>
      </c>
      <c r="E235">
        <v>224808.46900000001</v>
      </c>
      <c r="F235">
        <v>102933.66559999999</v>
      </c>
      <c r="G235">
        <v>156862.69</v>
      </c>
      <c r="H235">
        <v>469265.25599999999</v>
      </c>
      <c r="I235">
        <v>130865.90889999999</v>
      </c>
      <c r="J235">
        <v>56445.650800000003</v>
      </c>
      <c r="K235">
        <v>33147.415399999998</v>
      </c>
      <c r="L235">
        <v>3956.6371600000002</v>
      </c>
      <c r="M235">
        <v>2181.584773</v>
      </c>
      <c r="N235">
        <v>855.98967370000003</v>
      </c>
      <c r="O235">
        <v>476.99982299999999</v>
      </c>
      <c r="P235">
        <v>2059.4016409999999</v>
      </c>
    </row>
    <row r="236" spans="1:16" x14ac:dyDescent="0.2">
      <c r="B236">
        <v>0</v>
      </c>
      <c r="C236">
        <v>16059.72731</v>
      </c>
      <c r="D236">
        <v>82361.482999999993</v>
      </c>
      <c r="E236">
        <v>428073.34700000001</v>
      </c>
      <c r="F236">
        <v>346165.68400000001</v>
      </c>
      <c r="G236">
        <v>106576.03230000001</v>
      </c>
      <c r="H236">
        <v>168216.73</v>
      </c>
      <c r="I236">
        <v>357357.42099999997</v>
      </c>
      <c r="J236">
        <v>84828.163499999995</v>
      </c>
      <c r="K236">
        <v>29693.388200000001</v>
      </c>
      <c r="L236">
        <v>22021.642319999999</v>
      </c>
      <c r="M236">
        <v>5240.3648839999996</v>
      </c>
      <c r="N236">
        <v>1416.733401</v>
      </c>
      <c r="O236">
        <v>608.05761199999995</v>
      </c>
      <c r="P236">
        <v>951.98711400000002</v>
      </c>
    </row>
    <row r="237" spans="1:16" x14ac:dyDescent="0.2">
      <c r="B237">
        <v>0</v>
      </c>
      <c r="C237">
        <v>3210.1916299999998</v>
      </c>
      <c r="D237">
        <v>42739.398399999998</v>
      </c>
      <c r="E237">
        <v>154340.122</v>
      </c>
      <c r="F237">
        <v>580465.44499999995</v>
      </c>
      <c r="G237">
        <v>414635.21500000003</v>
      </c>
      <c r="H237">
        <v>137048.818</v>
      </c>
      <c r="I237">
        <v>128873.5441</v>
      </c>
      <c r="J237">
        <v>157072.027</v>
      </c>
      <c r="K237">
        <v>57797.8681</v>
      </c>
      <c r="L237">
        <v>33609.301599999999</v>
      </c>
      <c r="M237">
        <v>16189.65813</v>
      </c>
      <c r="N237">
        <v>5480.3057319999998</v>
      </c>
      <c r="O237">
        <v>3088.136074</v>
      </c>
      <c r="P237">
        <v>1946.5224310000001</v>
      </c>
    </row>
    <row r="238" spans="1:16" x14ac:dyDescent="0.2">
      <c r="B238">
        <v>772.23282900000004</v>
      </c>
      <c r="C238">
        <v>46996.577899999997</v>
      </c>
      <c r="D238">
        <v>107938.3769</v>
      </c>
      <c r="E238">
        <v>217604.15</v>
      </c>
      <c r="F238">
        <v>287265.33299999998</v>
      </c>
      <c r="G238">
        <v>605725.76800000004</v>
      </c>
      <c r="H238">
        <v>267687.16100000002</v>
      </c>
      <c r="I238">
        <v>98365.051300000006</v>
      </c>
      <c r="J238">
        <v>85798.665900000007</v>
      </c>
      <c r="K238">
        <v>93829.629799999995</v>
      </c>
      <c r="L238">
        <v>34573.591399999998</v>
      </c>
      <c r="M238">
        <v>14387.52471</v>
      </c>
      <c r="N238">
        <v>11031.351699999999</v>
      </c>
      <c r="O238">
        <v>2952.5591209999998</v>
      </c>
      <c r="P238">
        <v>1813.278131</v>
      </c>
    </row>
    <row r="239" spans="1:16" x14ac:dyDescent="0.2">
      <c r="B239">
        <v>0</v>
      </c>
      <c r="C239">
        <v>14520.26993</v>
      </c>
      <c r="D239">
        <v>411355.62300000002</v>
      </c>
      <c r="E239">
        <v>323798.48599999998</v>
      </c>
      <c r="F239">
        <v>360044.66800000001</v>
      </c>
      <c r="G239">
        <v>301172.73300000001</v>
      </c>
      <c r="H239">
        <v>337260.16</v>
      </c>
      <c r="I239">
        <v>158394.55600000001</v>
      </c>
      <c r="J239">
        <v>49369.911200000002</v>
      </c>
      <c r="K239">
        <v>39240.136599999998</v>
      </c>
      <c r="L239">
        <v>35673.871099999997</v>
      </c>
      <c r="M239">
        <v>22912.768029999999</v>
      </c>
      <c r="N239">
        <v>6612.3774100000001</v>
      </c>
      <c r="O239">
        <v>3641.3360929999999</v>
      </c>
      <c r="P239">
        <v>3181.6738180000002</v>
      </c>
    </row>
    <row r="240" spans="1:16" x14ac:dyDescent="0.2">
      <c r="A240" t="s">
        <v>42</v>
      </c>
      <c r="B240">
        <v>0</v>
      </c>
      <c r="C240">
        <v>538.06971580000004</v>
      </c>
      <c r="D240">
        <v>89511.1924</v>
      </c>
      <c r="E240">
        <v>830288.54</v>
      </c>
      <c r="F240">
        <v>480166.755</v>
      </c>
      <c r="G240">
        <v>236578.17199999999</v>
      </c>
      <c r="H240">
        <v>169111.33900000001</v>
      </c>
      <c r="I240">
        <v>156124.49</v>
      </c>
      <c r="J240">
        <v>64895.669900000001</v>
      </c>
      <c r="K240">
        <v>16101.51259</v>
      </c>
      <c r="L240">
        <v>17042.816200000001</v>
      </c>
      <c r="M240">
        <v>25246.428820000001</v>
      </c>
      <c r="N240">
        <v>9437.9576350000007</v>
      </c>
      <c r="O240">
        <v>5912.1913610000001</v>
      </c>
      <c r="P240">
        <v>6865.4856749999999</v>
      </c>
    </row>
    <row r="241" spans="1:16" x14ac:dyDescent="0.2">
      <c r="A241" t="s">
        <v>42</v>
      </c>
      <c r="B241">
        <v>0</v>
      </c>
      <c r="C241">
        <v>4790.9620050000003</v>
      </c>
      <c r="D241">
        <v>52097.869400000003</v>
      </c>
      <c r="E241">
        <v>392459.527</v>
      </c>
      <c r="F241">
        <v>862931.97</v>
      </c>
      <c r="G241">
        <v>484147.50300000003</v>
      </c>
      <c r="H241">
        <v>159304.57279999999</v>
      </c>
      <c r="I241">
        <v>68014.676500000001</v>
      </c>
      <c r="J241">
        <v>66555.640799999994</v>
      </c>
      <c r="K241">
        <v>30070.457200000001</v>
      </c>
      <c r="L241">
        <v>9988.0773399999998</v>
      </c>
      <c r="M241">
        <v>9133.0954079999992</v>
      </c>
      <c r="N241">
        <v>3190.5438210000002</v>
      </c>
      <c r="O241">
        <v>2480.0766239999998</v>
      </c>
      <c r="P241">
        <v>3404.1279720000002</v>
      </c>
    </row>
    <row r="242" spans="1:16" x14ac:dyDescent="0.2">
      <c r="A242" t="s">
        <v>42</v>
      </c>
      <c r="B242">
        <v>0</v>
      </c>
      <c r="C242">
        <v>9883.5303100000001</v>
      </c>
      <c r="D242">
        <v>84090.577099999995</v>
      </c>
      <c r="E242">
        <v>295468.19400000002</v>
      </c>
      <c r="F242">
        <v>619009.89800000004</v>
      </c>
      <c r="G242">
        <v>597021.13399999996</v>
      </c>
      <c r="H242">
        <v>278308.99099999998</v>
      </c>
      <c r="I242">
        <v>107234.2268</v>
      </c>
      <c r="J242">
        <v>47969.024599999997</v>
      </c>
      <c r="K242">
        <v>38327.597500000003</v>
      </c>
      <c r="L242">
        <v>17682.172040000001</v>
      </c>
      <c r="M242">
        <v>8232.8895979999998</v>
      </c>
      <c r="N242">
        <v>8302.7885420000002</v>
      </c>
      <c r="O242">
        <v>5315.3554050000002</v>
      </c>
      <c r="P242">
        <v>7209.4224190000004</v>
      </c>
    </row>
    <row r="243" spans="1:16" x14ac:dyDescent="0.2">
      <c r="A243" t="s">
        <v>42</v>
      </c>
      <c r="B243">
        <v>1657.65417</v>
      </c>
      <c r="C243">
        <v>15719.0141</v>
      </c>
      <c r="D243">
        <v>59123.715900000003</v>
      </c>
      <c r="E243">
        <v>139024.80110000001</v>
      </c>
      <c r="F243">
        <v>389022.24900000001</v>
      </c>
      <c r="G243">
        <v>511477.44400000002</v>
      </c>
      <c r="H243">
        <v>300480.92200000002</v>
      </c>
      <c r="I243">
        <v>136947.23809999999</v>
      </c>
      <c r="J243">
        <v>47559.076399999998</v>
      </c>
      <c r="K243">
        <v>27484.3406</v>
      </c>
      <c r="L243">
        <v>21847.872240000001</v>
      </c>
      <c r="M243">
        <v>8909.3995900000009</v>
      </c>
      <c r="N243">
        <v>6524.109195</v>
      </c>
      <c r="O243">
        <v>3401.786779</v>
      </c>
      <c r="P243">
        <v>10780.54722</v>
      </c>
    </row>
    <row r="244" spans="1:16" x14ac:dyDescent="0.2">
      <c r="A244" t="s">
        <v>42</v>
      </c>
      <c r="B244">
        <v>0</v>
      </c>
      <c r="C244">
        <v>25164.477999999999</v>
      </c>
      <c r="D244">
        <v>58760.848400000003</v>
      </c>
      <c r="E244">
        <v>79141.547900000005</v>
      </c>
      <c r="F244">
        <v>146859.69099999999</v>
      </c>
      <c r="G244">
        <v>309364.39799999999</v>
      </c>
      <c r="H244">
        <v>242047.10399999999</v>
      </c>
      <c r="I244">
        <v>148584.826</v>
      </c>
      <c r="J244">
        <v>84191.663199999995</v>
      </c>
      <c r="K244">
        <v>22155.4401</v>
      </c>
      <c r="L244">
        <v>17548.43217</v>
      </c>
      <c r="M244">
        <v>14420.776809999999</v>
      </c>
      <c r="N244">
        <v>8624.3413600000003</v>
      </c>
      <c r="O244">
        <v>2766.660316</v>
      </c>
      <c r="P244">
        <v>12641.796560000001</v>
      </c>
    </row>
    <row r="245" spans="1:16" x14ac:dyDescent="0.2">
      <c r="A245" t="s">
        <v>42</v>
      </c>
      <c r="B245">
        <v>0</v>
      </c>
      <c r="C245">
        <v>1314.4983950000001</v>
      </c>
      <c r="D245">
        <v>175347.64300000001</v>
      </c>
      <c r="E245">
        <v>200379.20800000001</v>
      </c>
      <c r="F245">
        <v>82471.420299999998</v>
      </c>
      <c r="G245">
        <v>114329.8441</v>
      </c>
      <c r="H245">
        <v>124190.56540000001</v>
      </c>
      <c r="I245">
        <v>104217.1651</v>
      </c>
      <c r="J245">
        <v>66572.547600000005</v>
      </c>
      <c r="K245">
        <v>40175.6947</v>
      </c>
      <c r="L245">
        <v>23511.255980000002</v>
      </c>
      <c r="M245">
        <v>7608.2133670000003</v>
      </c>
      <c r="N245">
        <v>7458.6743379999998</v>
      </c>
      <c r="O245">
        <v>2706.7472480000001</v>
      </c>
      <c r="P245">
        <v>8720.9530290000002</v>
      </c>
    </row>
    <row r="246" spans="1:16" x14ac:dyDescent="0.2">
      <c r="A246" t="s">
        <v>42</v>
      </c>
      <c r="B246">
        <v>1078.509421</v>
      </c>
      <c r="C246">
        <v>26428.943070000001</v>
      </c>
      <c r="D246">
        <v>31817.169440000001</v>
      </c>
      <c r="E246">
        <v>558813.99699999997</v>
      </c>
      <c r="F246">
        <v>220263.01500000001</v>
      </c>
      <c r="G246">
        <v>54684.167399999998</v>
      </c>
      <c r="H246">
        <v>42964.398099999999</v>
      </c>
      <c r="I246">
        <v>57622.763400000003</v>
      </c>
      <c r="J246">
        <v>51727.3776</v>
      </c>
      <c r="K246">
        <v>31791.267500000002</v>
      </c>
      <c r="L246">
        <v>15948.921770000001</v>
      </c>
      <c r="M246">
        <v>8623.5509600000005</v>
      </c>
      <c r="N246">
        <v>5953.9270770000003</v>
      </c>
      <c r="O246">
        <v>4370.8710620000002</v>
      </c>
      <c r="P246">
        <v>5098.7530500000003</v>
      </c>
    </row>
    <row r="247" spans="1:16" x14ac:dyDescent="0.2">
      <c r="A247" t="s">
        <v>42</v>
      </c>
      <c r="B247">
        <v>381.19999799999999</v>
      </c>
      <c r="C247">
        <v>10338.56984</v>
      </c>
      <c r="D247">
        <v>193133.85</v>
      </c>
      <c r="E247">
        <v>115252.44010000001</v>
      </c>
      <c r="F247">
        <v>808358.777</v>
      </c>
      <c r="G247">
        <v>284415.935</v>
      </c>
      <c r="H247">
        <v>63501.076999999997</v>
      </c>
      <c r="I247">
        <v>37475.159399999997</v>
      </c>
      <c r="J247">
        <v>38456.908100000001</v>
      </c>
      <c r="K247">
        <v>41370.624799999998</v>
      </c>
      <c r="L247">
        <v>25778.84287</v>
      </c>
      <c r="M247">
        <v>12452.66697</v>
      </c>
      <c r="N247">
        <v>1756.4840529999999</v>
      </c>
      <c r="O247">
        <v>3971.5638720000002</v>
      </c>
      <c r="P247">
        <v>4324.0444310000003</v>
      </c>
    </row>
    <row r="248" spans="1:16" x14ac:dyDescent="0.2">
      <c r="A248" t="s">
        <v>42</v>
      </c>
      <c r="B248">
        <v>0</v>
      </c>
      <c r="C248">
        <v>22243.438539999999</v>
      </c>
      <c r="D248">
        <v>116627.6266</v>
      </c>
      <c r="E248">
        <v>945755.45700000005</v>
      </c>
      <c r="F248">
        <v>172612.98499999999</v>
      </c>
      <c r="G248">
        <v>432128.28</v>
      </c>
      <c r="H248">
        <v>141412.3792</v>
      </c>
      <c r="I248">
        <v>36643.327499999999</v>
      </c>
      <c r="J248">
        <v>17413.948</v>
      </c>
      <c r="K248">
        <v>14589.02865</v>
      </c>
      <c r="L248">
        <v>15902.95306</v>
      </c>
      <c r="M248">
        <v>13475.815350000001</v>
      </c>
      <c r="N248">
        <v>7399.7497789999998</v>
      </c>
      <c r="O248">
        <v>6135.5083759999998</v>
      </c>
      <c r="P248">
        <v>3327.688666</v>
      </c>
    </row>
    <row r="249" spans="1:16" x14ac:dyDescent="0.2">
      <c r="A249" t="s">
        <v>42</v>
      </c>
      <c r="B249">
        <v>1842.4785870000001</v>
      </c>
      <c r="C249">
        <v>970.48942390000002</v>
      </c>
      <c r="D249">
        <v>63881.217400000001</v>
      </c>
      <c r="E249">
        <v>342052.79599999997</v>
      </c>
      <c r="F249">
        <v>954909.875</v>
      </c>
      <c r="G249">
        <v>194237.78400000001</v>
      </c>
      <c r="H249">
        <v>156382.97560000001</v>
      </c>
      <c r="I249">
        <v>69902.266300000003</v>
      </c>
      <c r="J249">
        <v>20657.132000000001</v>
      </c>
      <c r="K249">
        <v>12736.765149999999</v>
      </c>
      <c r="L249">
        <v>12742.32294</v>
      </c>
      <c r="M249">
        <v>10838.97387</v>
      </c>
      <c r="N249">
        <v>7823.574912</v>
      </c>
      <c r="O249">
        <v>4800.2520629999999</v>
      </c>
      <c r="P249">
        <v>5698.6998530000001</v>
      </c>
    </row>
    <row r="250" spans="1:16" x14ac:dyDescent="0.2">
      <c r="B250">
        <v>0</v>
      </c>
      <c r="C250">
        <v>1.6214177978883863E-2</v>
      </c>
      <c r="D250">
        <v>1.2443438914027148E-2</v>
      </c>
      <c r="E250">
        <v>6.0331825037707391E-2</v>
      </c>
      <c r="F250">
        <v>0.20776772247360484</v>
      </c>
      <c r="G250">
        <v>0.4622926093514329</v>
      </c>
      <c r="H250">
        <v>0.13687782805429866</v>
      </c>
      <c r="I250">
        <v>5.8446455505279035E-2</v>
      </c>
      <c r="J250">
        <v>2.0361990950226245E-2</v>
      </c>
      <c r="K250">
        <v>6.41025641025641E-3</v>
      </c>
      <c r="L250">
        <v>3.0165912518853697E-3</v>
      </c>
      <c r="M250">
        <v>4.1478129713423831E-3</v>
      </c>
      <c r="N250">
        <v>3.3936651583710408E-3</v>
      </c>
      <c r="O250">
        <v>2.2624434389140274E-3</v>
      </c>
      <c r="P250">
        <v>6.0331825037707393E-3</v>
      </c>
    </row>
    <row r="251" spans="1:16" x14ac:dyDescent="0.2">
      <c r="B251">
        <v>0</v>
      </c>
      <c r="C251">
        <v>6.7911714770797962E-3</v>
      </c>
      <c r="D251">
        <v>0.25942275042444823</v>
      </c>
      <c r="E251">
        <v>8.387096774193549E-2</v>
      </c>
      <c r="F251">
        <v>0.10458404074702886</v>
      </c>
      <c r="G251">
        <v>0.19117147707979626</v>
      </c>
      <c r="H251">
        <v>0.26655348047538202</v>
      </c>
      <c r="I251">
        <v>4.5161290322580643E-2</v>
      </c>
      <c r="J251">
        <v>2.3429541595925297E-2</v>
      </c>
      <c r="K251">
        <v>9.5076400679117139E-3</v>
      </c>
      <c r="L251">
        <v>1.697792869269949E-3</v>
      </c>
      <c r="M251">
        <v>1.697792869269949E-3</v>
      </c>
      <c r="N251">
        <v>2.0373514431239388E-3</v>
      </c>
      <c r="O251">
        <v>1.697792869269949E-3</v>
      </c>
      <c r="P251">
        <v>2.3769100169779285E-3</v>
      </c>
    </row>
    <row r="252" spans="1:16" x14ac:dyDescent="0.2">
      <c r="B252">
        <v>0</v>
      </c>
      <c r="C252">
        <v>3.55998576005696E-4</v>
      </c>
      <c r="D252">
        <v>2.6343894624421504E-2</v>
      </c>
      <c r="E252">
        <v>0.67248131007475975</v>
      </c>
      <c r="F252">
        <v>5.6247775008899964E-2</v>
      </c>
      <c r="G252">
        <v>6.2655749377002495E-2</v>
      </c>
      <c r="H252">
        <v>6.3367746529013891E-2</v>
      </c>
      <c r="I252">
        <v>9.2559629761480952E-2</v>
      </c>
      <c r="J252">
        <v>1.423994304022784E-2</v>
      </c>
      <c r="K252">
        <v>6.4079743681025279E-3</v>
      </c>
      <c r="L252">
        <v>2.135991456034176E-3</v>
      </c>
      <c r="M252">
        <v>3.55998576005696E-4</v>
      </c>
      <c r="N252">
        <v>7.1199715201139199E-4</v>
      </c>
      <c r="O252">
        <v>1.423994304022784E-3</v>
      </c>
      <c r="P252">
        <v>7.1199715201139199E-4</v>
      </c>
    </row>
    <row r="253" spans="1:16" x14ac:dyDescent="0.2">
      <c r="B253">
        <v>0</v>
      </c>
      <c r="C253">
        <v>1.8885741265344666E-3</v>
      </c>
      <c r="D253">
        <v>1.2275731822474031E-2</v>
      </c>
      <c r="E253">
        <v>0.24016367642429964</v>
      </c>
      <c r="F253">
        <v>0.42933585143216874</v>
      </c>
      <c r="G253">
        <v>0.10607491344035254</v>
      </c>
      <c r="H253">
        <v>7.4283915643689011E-2</v>
      </c>
      <c r="I253">
        <v>6.6100094428706332E-2</v>
      </c>
      <c r="J253">
        <v>5.036197670758577E-2</v>
      </c>
      <c r="K253">
        <v>1.1646207113629211E-2</v>
      </c>
      <c r="L253">
        <v>4.4066729619137547E-3</v>
      </c>
      <c r="M253">
        <v>2.5180988353792886E-3</v>
      </c>
      <c r="N253">
        <v>3.1476235442241108E-4</v>
      </c>
      <c r="O253">
        <v>3.1476235442241108E-4</v>
      </c>
      <c r="P253">
        <v>3.1476235442241108E-4</v>
      </c>
    </row>
    <row r="254" spans="1:16" x14ac:dyDescent="0.2">
      <c r="B254">
        <v>0</v>
      </c>
      <c r="C254">
        <v>1.3623978201634877E-3</v>
      </c>
      <c r="D254">
        <v>4.7683923705722072E-3</v>
      </c>
      <c r="E254">
        <v>4.6662125340599457E-2</v>
      </c>
      <c r="F254">
        <v>0.53474114441416898</v>
      </c>
      <c r="G254">
        <v>0.26498637602179836</v>
      </c>
      <c r="H254">
        <v>5.4836512261580379E-2</v>
      </c>
      <c r="I254">
        <v>4.2574931880108989E-2</v>
      </c>
      <c r="J254">
        <v>3.1335149863760216E-2</v>
      </c>
      <c r="K254">
        <v>1.4645776566757493E-2</v>
      </c>
      <c r="L254">
        <v>2.0435967302452314E-3</v>
      </c>
      <c r="M254">
        <v>6.8119891008174384E-4</v>
      </c>
      <c r="N254">
        <v>3.4059945504087192E-4</v>
      </c>
      <c r="O254">
        <v>3.4059945504087192E-4</v>
      </c>
      <c r="P254">
        <v>6.8119891008174384E-4</v>
      </c>
    </row>
    <row r="255" spans="1:16" x14ac:dyDescent="0.2">
      <c r="A255" t="s">
        <v>42</v>
      </c>
      <c r="B255">
        <v>693.62497699999994</v>
      </c>
      <c r="C255">
        <v>10887.45269</v>
      </c>
      <c r="D255">
        <v>12297.513360000001</v>
      </c>
      <c r="E255">
        <v>18344.931860000001</v>
      </c>
      <c r="F255">
        <v>157441.76800000001</v>
      </c>
      <c r="G255">
        <v>915850.174</v>
      </c>
      <c r="H255">
        <v>422035.3</v>
      </c>
      <c r="I255">
        <v>93086.930800000002</v>
      </c>
      <c r="J255">
        <v>52090.31</v>
      </c>
      <c r="K255">
        <v>52936.330499999996</v>
      </c>
      <c r="L255">
        <v>10048.64867</v>
      </c>
      <c r="M255">
        <v>2904.0748079999998</v>
      </c>
      <c r="N255">
        <v>842.06770600000004</v>
      </c>
      <c r="O255">
        <v>0</v>
      </c>
      <c r="P255">
        <v>0</v>
      </c>
    </row>
    <row r="256" spans="1:16" x14ac:dyDescent="0.2">
      <c r="A256" t="s">
        <v>42</v>
      </c>
      <c r="B256">
        <v>3728.8726080000001</v>
      </c>
      <c r="C256">
        <v>245895.18299999999</v>
      </c>
      <c r="D256">
        <v>85609.421400000007</v>
      </c>
      <c r="E256">
        <v>99166.550900000002</v>
      </c>
      <c r="F256">
        <v>134148.42540000001</v>
      </c>
      <c r="G256">
        <v>548488.01800000004</v>
      </c>
      <c r="H256">
        <v>598282.245</v>
      </c>
      <c r="I256">
        <v>126607.57520000001</v>
      </c>
      <c r="J256">
        <v>53007.337899999999</v>
      </c>
      <c r="K256">
        <v>37834.4061</v>
      </c>
      <c r="L256">
        <v>27031.319230000001</v>
      </c>
      <c r="M256">
        <v>6894.1412019999998</v>
      </c>
      <c r="N256">
        <v>1734.7607869999999</v>
      </c>
      <c r="O256">
        <v>1168.1563120000001</v>
      </c>
      <c r="P256">
        <v>0</v>
      </c>
    </row>
    <row r="257" spans="1:41" x14ac:dyDescent="0.2">
      <c r="A257" t="s">
        <v>42</v>
      </c>
      <c r="B257">
        <v>0</v>
      </c>
      <c r="C257">
        <v>111342.1894</v>
      </c>
      <c r="D257">
        <v>1295656.83</v>
      </c>
      <c r="E257">
        <v>144027.05869999999</v>
      </c>
      <c r="F257">
        <v>109954.85890000001</v>
      </c>
      <c r="G257">
        <v>107116.4918</v>
      </c>
      <c r="H257">
        <v>309318.57199999999</v>
      </c>
      <c r="I257">
        <v>295756.43400000001</v>
      </c>
      <c r="J257">
        <v>72064.777900000001</v>
      </c>
      <c r="K257">
        <v>26519.324199999999</v>
      </c>
      <c r="L257">
        <v>16136.35852</v>
      </c>
      <c r="M257">
        <v>8500.6318699999993</v>
      </c>
      <c r="N257">
        <v>2049.838765</v>
      </c>
      <c r="O257">
        <v>0</v>
      </c>
      <c r="P257">
        <v>420.166248</v>
      </c>
    </row>
    <row r="258" spans="1:41" x14ac:dyDescent="0.2">
      <c r="B258" t="s">
        <v>33</v>
      </c>
      <c r="C258">
        <v>1983</v>
      </c>
      <c r="D258">
        <v>1984</v>
      </c>
      <c r="E258">
        <v>1985</v>
      </c>
      <c r="F258">
        <v>1986</v>
      </c>
      <c r="G258">
        <v>1987</v>
      </c>
      <c r="H258">
        <v>1988</v>
      </c>
      <c r="I258">
        <v>1989</v>
      </c>
      <c r="J258">
        <v>1990</v>
      </c>
      <c r="K258">
        <v>1991</v>
      </c>
      <c r="L258">
        <v>1992</v>
      </c>
      <c r="M258">
        <v>1993</v>
      </c>
      <c r="N258">
        <v>1994</v>
      </c>
      <c r="O258">
        <v>1995</v>
      </c>
      <c r="P258">
        <v>1996</v>
      </c>
      <c r="Q258">
        <v>1997</v>
      </c>
      <c r="R258">
        <v>1998</v>
      </c>
      <c r="S258">
        <v>1999</v>
      </c>
      <c r="T258">
        <v>2000</v>
      </c>
      <c r="U258">
        <v>2001</v>
      </c>
      <c r="V258">
        <v>2002</v>
      </c>
      <c r="W258">
        <v>2003</v>
      </c>
      <c r="X258">
        <v>2004</v>
      </c>
      <c r="Y258">
        <v>2005</v>
      </c>
      <c r="Z258">
        <v>2006</v>
      </c>
      <c r="AA258">
        <v>2007</v>
      </c>
      <c r="AB258">
        <v>2008</v>
      </c>
      <c r="AC258">
        <v>2009</v>
      </c>
      <c r="AD258">
        <v>2010</v>
      </c>
      <c r="AE258">
        <v>2011</v>
      </c>
      <c r="AF258">
        <v>2012</v>
      </c>
      <c r="AG258">
        <v>2013</v>
      </c>
      <c r="AH258">
        <v>2014</v>
      </c>
      <c r="AI258">
        <v>2015</v>
      </c>
      <c r="AJ258">
        <v>2016</v>
      </c>
      <c r="AK258">
        <v>2017</v>
      </c>
      <c r="AL258">
        <v>2018</v>
      </c>
      <c r="AM258">
        <v>2019</v>
      </c>
      <c r="AN258">
        <v>2021</v>
      </c>
      <c r="AO258">
        <v>2022</v>
      </c>
    </row>
    <row r="259" spans="1:41" x14ac:dyDescent="0.2">
      <c r="B259">
        <v>3820.9554149999999</v>
      </c>
      <c r="C259">
        <v>8980.6900929999993</v>
      </c>
      <c r="D259">
        <v>6472.5730359999998</v>
      </c>
      <c r="E259">
        <v>7558.5239149999998</v>
      </c>
      <c r="F259">
        <v>7157.5728589999999</v>
      </c>
      <c r="G259">
        <v>7833.2076619999998</v>
      </c>
      <c r="H259">
        <v>11680.45377</v>
      </c>
      <c r="I259">
        <v>9975.7765130000007</v>
      </c>
      <c r="J259">
        <v>11408.407670000001</v>
      </c>
      <c r="K259">
        <v>7235.1690429999999</v>
      </c>
      <c r="L259">
        <v>6643.1053659999998</v>
      </c>
      <c r="M259">
        <v>7822.5581110000003</v>
      </c>
      <c r="N259">
        <v>6886.6390430000001</v>
      </c>
      <c r="O259">
        <v>6554.9205259999999</v>
      </c>
      <c r="P259">
        <v>3990.5807709999999</v>
      </c>
      <c r="Q259">
        <v>4458.6464230000001</v>
      </c>
      <c r="R259">
        <v>3454.7122239999999</v>
      </c>
      <c r="S259">
        <v>5592.7946250000005</v>
      </c>
      <c r="T259">
        <v>7052.5389489999998</v>
      </c>
      <c r="U259">
        <v>6014.1346759999997</v>
      </c>
      <c r="V259">
        <v>6720.6883500000004</v>
      </c>
      <c r="W259">
        <v>11175.832539999999</v>
      </c>
      <c r="AH259">
        <v>11692.74865</v>
      </c>
      <c r="AI259">
        <v>10654.0134</v>
      </c>
      <c r="AJ259">
        <v>8427.3674599999995</v>
      </c>
      <c r="AK259">
        <v>8914.5438730000005</v>
      </c>
      <c r="AL259">
        <v>4039.3067540000002</v>
      </c>
    </row>
    <row r="260" spans="1:41" x14ac:dyDescent="0.2">
      <c r="B260" t="s">
        <v>34</v>
      </c>
      <c r="C260">
        <v>8.4836717000000006E-2</v>
      </c>
      <c r="D260">
        <v>0.108799312</v>
      </c>
      <c r="E260">
        <v>9.9105659999999998E-2</v>
      </c>
      <c r="F260">
        <v>8.9572261E-2</v>
      </c>
      <c r="G260">
        <v>9.1522754999999997E-2</v>
      </c>
      <c r="H260">
        <v>9.7362533000000001E-2</v>
      </c>
      <c r="I260">
        <v>8.3414202000000007E-2</v>
      </c>
      <c r="J260">
        <v>0.120984702</v>
      </c>
      <c r="K260">
        <v>8.4145150000000002E-2</v>
      </c>
      <c r="L260">
        <v>9.0477862000000006E-2</v>
      </c>
      <c r="M260">
        <v>8.0593705000000002E-2</v>
      </c>
      <c r="N260">
        <v>9.9168328E-2</v>
      </c>
      <c r="O260">
        <v>0.120623707</v>
      </c>
      <c r="P260">
        <v>8.4136472000000004E-2</v>
      </c>
      <c r="Q260">
        <v>8.5997035999999999E-2</v>
      </c>
      <c r="R260">
        <v>7.8047768000000003E-2</v>
      </c>
      <c r="S260">
        <v>8.8034784000000005E-2</v>
      </c>
      <c r="T260">
        <v>0.10776446200000001</v>
      </c>
      <c r="U260">
        <v>8.0533243000000004E-2</v>
      </c>
      <c r="V260">
        <v>7.8642746999999999E-2</v>
      </c>
      <c r="W260">
        <v>9.0968741000000006E-2</v>
      </c>
      <c r="AH260">
        <v>7.0626341999999995E-2</v>
      </c>
      <c r="AI260">
        <v>6.5980403000000007E-2</v>
      </c>
      <c r="AJ260">
        <v>9.2469397999999994E-2</v>
      </c>
      <c r="AK260">
        <v>6.6047806000000001E-2</v>
      </c>
      <c r="AL260">
        <v>0.110814363</v>
      </c>
    </row>
    <row r="261" spans="1:41" x14ac:dyDescent="0.2">
      <c r="B261">
        <v>327.58364080000001</v>
      </c>
      <c r="C261">
        <v>761.8922609</v>
      </c>
      <c r="D261">
        <v>704.21149390000005</v>
      </c>
      <c r="E261">
        <v>749.09249829999999</v>
      </c>
      <c r="F261">
        <v>641.11998189999997</v>
      </c>
      <c r="G261">
        <v>716.91674660000001</v>
      </c>
      <c r="H261">
        <v>1137.238564</v>
      </c>
      <c r="I261">
        <v>832.12143719999995</v>
      </c>
      <c r="J261">
        <v>1380.242802</v>
      </c>
      <c r="K261">
        <v>608.80438200000003</v>
      </c>
      <c r="L261">
        <v>601.05397379999999</v>
      </c>
      <c r="M261">
        <v>630.44894099999999</v>
      </c>
      <c r="N261">
        <v>682.93648129999997</v>
      </c>
      <c r="O261">
        <v>790.67881439999996</v>
      </c>
      <c r="P261">
        <v>335.75338640000001</v>
      </c>
      <c r="Q261">
        <v>383.43037880000003</v>
      </c>
      <c r="R261">
        <v>269.6325784</v>
      </c>
      <c r="S261">
        <v>492.36046470000002</v>
      </c>
      <c r="T261">
        <v>760.01306790000001</v>
      </c>
      <c r="U261">
        <v>484.33776899999998</v>
      </c>
      <c r="V261">
        <v>528.53339370000003</v>
      </c>
      <c r="W261">
        <v>1016.651414</v>
      </c>
      <c r="AH261">
        <v>825.81606799999997</v>
      </c>
      <c r="AI261">
        <v>702.956098</v>
      </c>
      <c r="AJ261">
        <v>779.27359980000006</v>
      </c>
      <c r="AK261">
        <v>588.78606060000004</v>
      </c>
      <c r="AL261">
        <v>447.61320669999998</v>
      </c>
    </row>
    <row r="262" spans="1:41" x14ac:dyDescent="0.2">
      <c r="B262" t="s">
        <v>35</v>
      </c>
    </row>
    <row r="263" spans="1:41" x14ac:dyDescent="0.2">
      <c r="B263">
        <v>3.2286703E-2</v>
      </c>
      <c r="C263">
        <v>7.7214954000000002E-2</v>
      </c>
      <c r="D263">
        <v>0.18103193200000001</v>
      </c>
      <c r="E263">
        <v>0.34010262000000002</v>
      </c>
      <c r="F263">
        <v>0.41128483900000001</v>
      </c>
      <c r="G263">
        <v>0.77748969300000004</v>
      </c>
      <c r="H263">
        <v>1.0506309599999999</v>
      </c>
      <c r="I263">
        <v>1.187602281</v>
      </c>
      <c r="J263">
        <v>1.4012950550000001</v>
      </c>
      <c r="K263">
        <v>1.5667160520000001</v>
      </c>
      <c r="L263">
        <v>2.23454972</v>
      </c>
      <c r="M263">
        <v>1.990128678</v>
      </c>
      <c r="N263">
        <v>1.9035665799999999</v>
      </c>
      <c r="O263">
        <v>1.5238584340000001</v>
      </c>
      <c r="P263">
        <v>2.945983171</v>
      </c>
    </row>
    <row r="264" spans="1:41" x14ac:dyDescent="0.2">
      <c r="B264">
        <v>2.1108749999999999E-2</v>
      </c>
      <c r="C264">
        <v>0.100921491</v>
      </c>
      <c r="D264">
        <v>0.20923130000000001</v>
      </c>
      <c r="E264">
        <v>0.34220842800000001</v>
      </c>
      <c r="F264">
        <v>0.53621437599999999</v>
      </c>
      <c r="G264">
        <v>0.77379859500000003</v>
      </c>
      <c r="H264">
        <v>1.015548417</v>
      </c>
      <c r="I264">
        <v>1.452548113</v>
      </c>
      <c r="J264">
        <v>1.405551166</v>
      </c>
      <c r="K264">
        <v>1.6671732690000001</v>
      </c>
      <c r="L264">
        <v>1.528755165</v>
      </c>
      <c r="M264">
        <v>1.5770533659999999</v>
      </c>
      <c r="N264">
        <v>2.0133235549999999</v>
      </c>
      <c r="O264">
        <v>2.1267916229999999</v>
      </c>
      <c r="P264">
        <v>1.834381147</v>
      </c>
    </row>
    <row r="265" spans="1:41" x14ac:dyDescent="0.2">
      <c r="B265">
        <v>1.7048204000000001E-2</v>
      </c>
      <c r="C265">
        <v>8.4425263E-2</v>
      </c>
      <c r="D265">
        <v>0.21526967599999999</v>
      </c>
      <c r="E265">
        <v>0.31423352100000002</v>
      </c>
      <c r="F265">
        <v>0.432480015</v>
      </c>
      <c r="G265">
        <v>0.60264321399999998</v>
      </c>
      <c r="H265">
        <v>0.92566163899999998</v>
      </c>
      <c r="I265">
        <v>1.3131408570000001</v>
      </c>
      <c r="J265">
        <v>1.268111301</v>
      </c>
      <c r="K265">
        <v>1.473242298</v>
      </c>
      <c r="L265">
        <v>1.9851482330000001</v>
      </c>
      <c r="M265">
        <v>1.6876237670000001</v>
      </c>
      <c r="N265">
        <v>1.904738606</v>
      </c>
      <c r="O265">
        <v>1.4261415150000001</v>
      </c>
      <c r="P265">
        <v>2.122131762</v>
      </c>
    </row>
    <row r="266" spans="1:41" x14ac:dyDescent="0.2">
      <c r="B266">
        <v>3.0844021999999999E-2</v>
      </c>
      <c r="C266">
        <v>9.3488997000000004E-2</v>
      </c>
      <c r="D266">
        <v>0.228603904</v>
      </c>
      <c r="E266">
        <v>0.36848113100000002</v>
      </c>
      <c r="F266">
        <v>0.48096566899999998</v>
      </c>
      <c r="G266">
        <v>0.71501386600000005</v>
      </c>
      <c r="H266">
        <v>0.90988342300000002</v>
      </c>
      <c r="I266">
        <v>1.212701019</v>
      </c>
      <c r="J266">
        <v>1.7231016269999999</v>
      </c>
      <c r="K266">
        <v>1.4363393739999999</v>
      </c>
      <c r="L266">
        <v>1.5322553210000001</v>
      </c>
      <c r="M266">
        <v>1.7765022020000001</v>
      </c>
      <c r="N266">
        <v>2.0375845090000002</v>
      </c>
      <c r="O266">
        <v>1.652322718</v>
      </c>
      <c r="P266">
        <v>2.6342226819999999</v>
      </c>
    </row>
    <row r="267" spans="1:41" x14ac:dyDescent="0.2">
      <c r="B267">
        <v>1.8656264999999998E-2</v>
      </c>
      <c r="C267">
        <v>7.3458129999999996E-2</v>
      </c>
      <c r="D267">
        <v>0.16896971399999999</v>
      </c>
      <c r="E267">
        <v>0.30957298300000002</v>
      </c>
      <c r="F267">
        <v>0.41369771100000002</v>
      </c>
      <c r="G267">
        <v>0.60761329799999997</v>
      </c>
      <c r="H267">
        <v>0.76675731700000005</v>
      </c>
      <c r="I267">
        <v>1.0175312329999999</v>
      </c>
      <c r="J267">
        <v>1.304327767</v>
      </c>
      <c r="K267">
        <v>1.649841492</v>
      </c>
      <c r="L267">
        <v>1.2761068710000001</v>
      </c>
      <c r="M267">
        <v>1.3808903939999999</v>
      </c>
      <c r="N267">
        <v>1.982826288</v>
      </c>
      <c r="O267">
        <v>2.2334339660000002</v>
      </c>
      <c r="P267">
        <v>2.2229140539999999</v>
      </c>
    </row>
    <row r="268" spans="1:41" x14ac:dyDescent="0.2">
      <c r="B268">
        <v>2.3125666999999999E-2</v>
      </c>
      <c r="C268">
        <v>0.122610028</v>
      </c>
      <c r="D268">
        <v>0.25318748800000002</v>
      </c>
      <c r="E268">
        <v>0.33175917399999999</v>
      </c>
      <c r="F268">
        <v>0.42218243</v>
      </c>
      <c r="G268">
        <v>0.54680538099999998</v>
      </c>
      <c r="H268">
        <v>0.71804074399999995</v>
      </c>
      <c r="I268">
        <v>0.84868521900000005</v>
      </c>
      <c r="J268">
        <v>1.008413862</v>
      </c>
      <c r="K268">
        <v>1.2613882670000001</v>
      </c>
      <c r="L268">
        <v>1.5808356400000001</v>
      </c>
      <c r="M268">
        <v>1.6121645760000001</v>
      </c>
      <c r="N268">
        <v>2.2016039969999999</v>
      </c>
      <c r="O268">
        <v>2.0448361589999999</v>
      </c>
      <c r="P268">
        <v>2.394966792</v>
      </c>
    </row>
    <row r="269" spans="1:41" x14ac:dyDescent="0.2">
      <c r="B269">
        <v>1.8912169999999999E-2</v>
      </c>
      <c r="C269">
        <v>0.13274810100000001</v>
      </c>
      <c r="D269">
        <v>0.28094568800000003</v>
      </c>
      <c r="E269">
        <v>0.33049287999999999</v>
      </c>
      <c r="F269">
        <v>0.44571828699999999</v>
      </c>
      <c r="G269">
        <v>0.49396457300000002</v>
      </c>
      <c r="H269">
        <v>0.58981625699999995</v>
      </c>
      <c r="I269">
        <v>0.81436595000000001</v>
      </c>
      <c r="J269">
        <v>0.90801413399999997</v>
      </c>
      <c r="K269">
        <v>1.0398447900000001</v>
      </c>
      <c r="L269">
        <v>1.229934396</v>
      </c>
      <c r="M269">
        <v>1.2846932799999999</v>
      </c>
      <c r="N269">
        <v>1.5707471909999999</v>
      </c>
      <c r="O269">
        <v>0.68644337200000005</v>
      </c>
      <c r="P269">
        <v>1.7403349800000001</v>
      </c>
    </row>
    <row r="270" spans="1:41" x14ac:dyDescent="0.2">
      <c r="B270">
        <v>2.2386493E-2</v>
      </c>
      <c r="C270">
        <v>8.2373276999999995E-2</v>
      </c>
      <c r="D270">
        <v>0.168913654</v>
      </c>
      <c r="E270">
        <v>0.27703803999999999</v>
      </c>
      <c r="F270">
        <v>0.37097138800000001</v>
      </c>
      <c r="G270">
        <v>0.54912817400000002</v>
      </c>
      <c r="H270">
        <v>0.66191136800000006</v>
      </c>
      <c r="I270">
        <v>0.83681209599999995</v>
      </c>
      <c r="J270">
        <v>1.027490598</v>
      </c>
      <c r="K270">
        <v>1.000038881</v>
      </c>
      <c r="L270">
        <v>1.1154219729999999</v>
      </c>
      <c r="M270">
        <v>1.0136249100000001</v>
      </c>
      <c r="N270">
        <v>1.260065223</v>
      </c>
      <c r="O270">
        <v>1.1438297070000001</v>
      </c>
      <c r="P270">
        <v>1.1027600019999999</v>
      </c>
    </row>
    <row r="271" spans="1:41" x14ac:dyDescent="0.2">
      <c r="B271">
        <v>2.9263454000000001E-2</v>
      </c>
      <c r="C271">
        <v>9.7315623000000004E-2</v>
      </c>
      <c r="D271">
        <v>0.18739761299999999</v>
      </c>
      <c r="E271">
        <v>0.35586519100000003</v>
      </c>
      <c r="F271">
        <v>0.478474491</v>
      </c>
      <c r="G271">
        <v>0.54480594000000004</v>
      </c>
      <c r="H271">
        <v>0.61430278900000002</v>
      </c>
      <c r="I271">
        <v>0.734885118</v>
      </c>
      <c r="J271">
        <v>1.029256003</v>
      </c>
      <c r="K271">
        <v>0.97933910000000002</v>
      </c>
      <c r="L271">
        <v>1.023303002</v>
      </c>
      <c r="M271">
        <v>1.1878753019999999</v>
      </c>
      <c r="N271">
        <v>0.85459446999999999</v>
      </c>
      <c r="O271">
        <v>1.3901048519999999</v>
      </c>
      <c r="P271">
        <v>1.714437854</v>
      </c>
    </row>
    <row r="272" spans="1:41" x14ac:dyDescent="0.2">
      <c r="B272">
        <v>3.0101684E-2</v>
      </c>
      <c r="C272">
        <v>0.14480546699999999</v>
      </c>
      <c r="D272">
        <v>0.20061715699999999</v>
      </c>
      <c r="E272">
        <v>0.33301475600000002</v>
      </c>
      <c r="F272">
        <v>0.56541911899999997</v>
      </c>
      <c r="G272">
        <v>0.65002939199999998</v>
      </c>
      <c r="H272">
        <v>0.77653318599999999</v>
      </c>
      <c r="I272">
        <v>0.85562181699999995</v>
      </c>
      <c r="J272">
        <v>1.015924976</v>
      </c>
      <c r="K272">
        <v>1.1045741200000001</v>
      </c>
      <c r="L272">
        <v>1.287470965</v>
      </c>
      <c r="M272">
        <v>1.3700906589999999</v>
      </c>
      <c r="N272">
        <v>1.3471478139999999</v>
      </c>
      <c r="O272">
        <v>1.7327523810000001</v>
      </c>
      <c r="P272">
        <v>1.6913244569999999</v>
      </c>
    </row>
    <row r="273" spans="1:16" x14ac:dyDescent="0.2">
      <c r="B273">
        <v>2.9676149999999998E-2</v>
      </c>
      <c r="C273">
        <v>0.13416637100000001</v>
      </c>
      <c r="D273">
        <v>0.25485292500000001</v>
      </c>
      <c r="E273">
        <v>0.39970840699999999</v>
      </c>
      <c r="F273">
        <v>0.46390461799999999</v>
      </c>
      <c r="G273">
        <v>0.57007129199999995</v>
      </c>
      <c r="H273">
        <v>0.75609739499999995</v>
      </c>
      <c r="I273">
        <v>0.77065753599999998</v>
      </c>
      <c r="J273">
        <v>0.928946363</v>
      </c>
      <c r="K273">
        <v>1.00788587</v>
      </c>
      <c r="L273">
        <v>1.137849621</v>
      </c>
      <c r="M273">
        <v>1.520173177</v>
      </c>
      <c r="N273">
        <v>1.53897789</v>
      </c>
      <c r="O273">
        <v>1.4263936500000001</v>
      </c>
      <c r="P273">
        <v>1.562767824</v>
      </c>
    </row>
    <row r="274" spans="1:16" x14ac:dyDescent="0.2">
      <c r="B274">
        <v>1.5796679000000001E-2</v>
      </c>
      <c r="C274">
        <v>9.7503761999999994E-2</v>
      </c>
      <c r="D274">
        <v>0.249518569</v>
      </c>
      <c r="E274">
        <v>0.40869557400000001</v>
      </c>
      <c r="F274">
        <v>0.46436543299999999</v>
      </c>
      <c r="G274">
        <v>0.54804578800000003</v>
      </c>
      <c r="H274">
        <v>0.66187566499999995</v>
      </c>
      <c r="I274">
        <v>0.78319755800000002</v>
      </c>
      <c r="J274">
        <v>0.98684097900000001</v>
      </c>
      <c r="K274">
        <v>0.99909588699999996</v>
      </c>
      <c r="L274">
        <v>1.1486615769999999</v>
      </c>
      <c r="M274">
        <v>1.285484262</v>
      </c>
      <c r="N274">
        <v>1.508884801</v>
      </c>
      <c r="O274">
        <v>1.5764802179999999</v>
      </c>
      <c r="P274">
        <v>1.908970144</v>
      </c>
    </row>
    <row r="275" spans="1:16" x14ac:dyDescent="0.2">
      <c r="B275">
        <v>2.4661379000000001E-2</v>
      </c>
      <c r="C275">
        <v>0.116858323</v>
      </c>
      <c r="D275">
        <v>0.21179557800000001</v>
      </c>
      <c r="E275">
        <v>0.40095072300000001</v>
      </c>
      <c r="F275">
        <v>0.53619961900000002</v>
      </c>
      <c r="G275">
        <v>0.67201635800000004</v>
      </c>
      <c r="H275">
        <v>0.64823049300000002</v>
      </c>
      <c r="I275">
        <v>1.0462996609999999</v>
      </c>
      <c r="J275">
        <v>1.165820979</v>
      </c>
      <c r="K275">
        <v>1.1066307479999999</v>
      </c>
      <c r="L275">
        <v>1.2193476029999999</v>
      </c>
      <c r="M275">
        <v>1.2405318160000001</v>
      </c>
      <c r="N275">
        <v>1.36720357</v>
      </c>
      <c r="O275">
        <v>1.4361636849999999</v>
      </c>
      <c r="P275">
        <v>1.450570554</v>
      </c>
    </row>
    <row r="276" spans="1:16" x14ac:dyDescent="0.2">
      <c r="B276">
        <v>1.8422328000000002E-2</v>
      </c>
      <c r="C276">
        <v>0.105172554</v>
      </c>
      <c r="D276">
        <v>0.16852999499999999</v>
      </c>
      <c r="E276">
        <v>0.36255678899999999</v>
      </c>
      <c r="F276">
        <v>0.47813992799999999</v>
      </c>
      <c r="G276">
        <v>0.64849401100000004</v>
      </c>
      <c r="H276">
        <v>0.62374616800000005</v>
      </c>
      <c r="I276">
        <v>0.785125976</v>
      </c>
      <c r="J276">
        <v>0.91089412199999997</v>
      </c>
      <c r="K276">
        <v>1.2809407340000001</v>
      </c>
      <c r="L276">
        <v>1.222214956</v>
      </c>
      <c r="M276">
        <v>1.254044881</v>
      </c>
      <c r="N276">
        <v>1.3994223619999999</v>
      </c>
      <c r="O276">
        <v>1.421749006</v>
      </c>
      <c r="P276">
        <v>1.7401137390000001</v>
      </c>
    </row>
    <row r="277" spans="1:16" x14ac:dyDescent="0.2">
      <c r="B277">
        <v>2.1485246999999999E-2</v>
      </c>
      <c r="C277">
        <v>0.11152000400000001</v>
      </c>
      <c r="D277">
        <v>0.151066851</v>
      </c>
      <c r="E277">
        <v>0.299701567</v>
      </c>
      <c r="F277">
        <v>0.486575594</v>
      </c>
      <c r="G277">
        <v>0.58318524800000004</v>
      </c>
      <c r="H277">
        <v>0.75778959800000001</v>
      </c>
      <c r="I277">
        <v>0.81982461699999998</v>
      </c>
      <c r="J277">
        <v>0.97935775000000003</v>
      </c>
      <c r="K277">
        <v>1.0234104289999999</v>
      </c>
      <c r="L277">
        <v>1.3500874119999999</v>
      </c>
      <c r="M277">
        <v>1.4614376579999999</v>
      </c>
      <c r="N277">
        <v>1.4874857100000001</v>
      </c>
      <c r="O277">
        <v>1.6392994009999999</v>
      </c>
      <c r="P277">
        <v>1.9638529520000001</v>
      </c>
    </row>
    <row r="278" spans="1:16" x14ac:dyDescent="0.2">
      <c r="B278">
        <v>1.7011447999999998E-2</v>
      </c>
      <c r="C278">
        <v>9.4814576999999997E-2</v>
      </c>
      <c r="D278">
        <v>0.188844234</v>
      </c>
      <c r="E278">
        <v>0.27687830600000002</v>
      </c>
      <c r="F278">
        <v>0.38169377999999998</v>
      </c>
      <c r="G278">
        <v>0.53046663999999999</v>
      </c>
      <c r="H278">
        <v>0.67351890199999997</v>
      </c>
      <c r="I278">
        <v>0.77602323100000004</v>
      </c>
      <c r="J278">
        <v>0.99649675299999996</v>
      </c>
      <c r="K278">
        <v>0.96586040900000003</v>
      </c>
      <c r="L278">
        <v>1.211314835</v>
      </c>
      <c r="M278">
        <v>1.464772406</v>
      </c>
      <c r="N278">
        <v>1.089919461</v>
      </c>
      <c r="O278">
        <v>1.566396192</v>
      </c>
      <c r="P278">
        <v>1.9510381429999999</v>
      </c>
    </row>
    <row r="279" spans="1:16" x14ac:dyDescent="0.2">
      <c r="B279">
        <v>1.5850179999999998E-2</v>
      </c>
      <c r="C279">
        <v>8.0853964E-2</v>
      </c>
      <c r="D279">
        <v>0.21280206099999999</v>
      </c>
      <c r="E279">
        <v>0.33230155700000003</v>
      </c>
      <c r="F279">
        <v>0.44603194299999999</v>
      </c>
      <c r="G279">
        <v>0.51924055899999999</v>
      </c>
      <c r="H279">
        <v>0.81108305199999997</v>
      </c>
      <c r="I279">
        <v>0.88703274300000001</v>
      </c>
      <c r="J279">
        <v>1.07765657</v>
      </c>
      <c r="K279">
        <v>1.2926444960000001</v>
      </c>
      <c r="L279">
        <v>1.591887888</v>
      </c>
      <c r="M279">
        <v>1.4145694710000001</v>
      </c>
      <c r="N279">
        <v>1.515567814</v>
      </c>
      <c r="O279">
        <v>1.6691694189999999</v>
      </c>
      <c r="P279">
        <v>1.905073716</v>
      </c>
    </row>
    <row r="280" spans="1:16" x14ac:dyDescent="0.2">
      <c r="B280">
        <v>2.0449710999999999E-2</v>
      </c>
      <c r="C280">
        <v>9.6846528000000001E-2</v>
      </c>
      <c r="D280">
        <v>0.216293028</v>
      </c>
      <c r="E280">
        <v>0.350850404</v>
      </c>
      <c r="F280">
        <v>0.39225030900000002</v>
      </c>
      <c r="G280">
        <v>0.52630554699999998</v>
      </c>
      <c r="H280">
        <v>0.61573794299999995</v>
      </c>
      <c r="I280">
        <v>0.88169694499999995</v>
      </c>
      <c r="J280">
        <v>1.037549389</v>
      </c>
      <c r="K280">
        <v>1.0082558930000001</v>
      </c>
      <c r="L280">
        <v>1.2785960590000001</v>
      </c>
      <c r="M280">
        <v>1.1322098709999999</v>
      </c>
      <c r="N280">
        <v>1.6660601370000001</v>
      </c>
      <c r="O280">
        <v>1.7598172569999999</v>
      </c>
      <c r="P280">
        <v>2.1923082740000002</v>
      </c>
    </row>
    <row r="281" spans="1:16" x14ac:dyDescent="0.2">
      <c r="B281">
        <v>1.7420564999999999E-2</v>
      </c>
      <c r="C281">
        <v>8.4771320999999997E-2</v>
      </c>
      <c r="D281">
        <v>0.219144845</v>
      </c>
      <c r="E281">
        <v>0.39812393800000001</v>
      </c>
      <c r="F281">
        <v>0.47004399299999999</v>
      </c>
      <c r="G281">
        <v>0.52096739700000005</v>
      </c>
      <c r="H281">
        <v>0.72216313200000004</v>
      </c>
      <c r="I281">
        <v>0.75936875299999995</v>
      </c>
      <c r="J281">
        <v>0.92492548799999996</v>
      </c>
      <c r="K281">
        <v>1.034916247</v>
      </c>
      <c r="L281">
        <v>1.2359527450000001</v>
      </c>
      <c r="M281">
        <v>1.3381222429999999</v>
      </c>
      <c r="N281">
        <v>1.7817451070000001</v>
      </c>
      <c r="O281">
        <v>1.6255716840000001</v>
      </c>
      <c r="P281">
        <v>2.0478868540000001</v>
      </c>
    </row>
    <row r="282" spans="1:16" x14ac:dyDescent="0.2">
      <c r="B282">
        <v>2.1595336E-2</v>
      </c>
      <c r="C282">
        <v>9.2340419000000007E-2</v>
      </c>
      <c r="D282">
        <v>0.20141721400000001</v>
      </c>
      <c r="E282">
        <v>0.35550478499999999</v>
      </c>
      <c r="F282">
        <v>0.61672729599999998</v>
      </c>
      <c r="G282">
        <v>0.72943720499999998</v>
      </c>
      <c r="H282">
        <v>0.74993722299999999</v>
      </c>
      <c r="I282">
        <v>1.0004190820000001</v>
      </c>
      <c r="J282">
        <v>0.98182621000000003</v>
      </c>
      <c r="K282">
        <v>1.0308609900000001</v>
      </c>
      <c r="L282">
        <v>1.277821082</v>
      </c>
      <c r="M282">
        <v>1.419050428</v>
      </c>
      <c r="N282">
        <v>1.4735612769999999</v>
      </c>
      <c r="O282">
        <v>1.7655735779999999</v>
      </c>
      <c r="P282">
        <v>1.5391166590000001</v>
      </c>
    </row>
    <row r="283" spans="1:16" x14ac:dyDescent="0.2">
      <c r="B283">
        <v>2.5414566999999999E-2</v>
      </c>
      <c r="C283">
        <v>0.107211208</v>
      </c>
      <c r="D283">
        <v>0.26862268099999997</v>
      </c>
      <c r="E283">
        <v>0.402463022</v>
      </c>
      <c r="F283">
        <v>0.54386073099999999</v>
      </c>
      <c r="G283">
        <v>0.68497981299999999</v>
      </c>
      <c r="H283">
        <v>0.71280008299999997</v>
      </c>
      <c r="I283">
        <v>0.90426225800000004</v>
      </c>
      <c r="J283">
        <v>1.006334625</v>
      </c>
      <c r="K283">
        <v>1.0534455</v>
      </c>
      <c r="L283">
        <v>1.0097364440000001</v>
      </c>
      <c r="M283">
        <v>1.139010868</v>
      </c>
      <c r="N283">
        <v>1.474134337</v>
      </c>
      <c r="O283">
        <v>1.409576041</v>
      </c>
      <c r="P283">
        <v>2.108250833</v>
      </c>
    </row>
    <row r="284" spans="1:16" x14ac:dyDescent="0.2">
      <c r="B284">
        <v>3.1641526000000003E-2</v>
      </c>
      <c r="C284">
        <v>0.109468265</v>
      </c>
      <c r="D284">
        <v>0.34165010000000001</v>
      </c>
      <c r="E284">
        <v>0.41899407100000002</v>
      </c>
      <c r="F284">
        <v>0.64775101099999999</v>
      </c>
      <c r="G284">
        <v>0.709831565</v>
      </c>
      <c r="H284">
        <v>0.88640871099999996</v>
      </c>
      <c r="I284">
        <v>0.86874908500000003</v>
      </c>
      <c r="J284">
        <v>1.123543497</v>
      </c>
      <c r="K284">
        <v>1.2394238019999999</v>
      </c>
      <c r="L284">
        <v>1.268921352</v>
      </c>
      <c r="M284">
        <v>1.2846374949999999</v>
      </c>
      <c r="N284">
        <v>1.368588846</v>
      </c>
      <c r="O284">
        <v>1.7473205549999999</v>
      </c>
      <c r="P284">
        <v>1.780308386</v>
      </c>
    </row>
    <row r="285" spans="1:16" x14ac:dyDescent="0.2">
      <c r="A285" t="s">
        <v>42</v>
      </c>
      <c r="B285">
        <v>3.4893860999999998E-2</v>
      </c>
      <c r="C285">
        <v>0.20228417500000001</v>
      </c>
      <c r="D285">
        <v>0.28382298</v>
      </c>
      <c r="E285">
        <v>0.515738276</v>
      </c>
      <c r="F285">
        <v>0.59500734600000005</v>
      </c>
      <c r="G285">
        <v>0.74977221500000002</v>
      </c>
      <c r="H285">
        <v>0.894926789</v>
      </c>
      <c r="I285">
        <v>0.93152991500000004</v>
      </c>
      <c r="J285">
        <v>1.1192201690000001</v>
      </c>
      <c r="K285">
        <v>1.0268399020000001</v>
      </c>
      <c r="L285">
        <v>1.278626643</v>
      </c>
      <c r="M285">
        <v>1.55157466</v>
      </c>
      <c r="N285">
        <v>1.5370601209999999</v>
      </c>
      <c r="O285">
        <v>2.3751729319999999</v>
      </c>
      <c r="P285">
        <v>1.7120054339999999</v>
      </c>
    </row>
    <row r="286" spans="1:16" x14ac:dyDescent="0.2">
      <c r="A286" t="s">
        <v>42</v>
      </c>
      <c r="B286">
        <v>3.3687977000000001E-2</v>
      </c>
      <c r="C286">
        <v>0.112223371</v>
      </c>
      <c r="D286">
        <v>0.23066996000000001</v>
      </c>
      <c r="E286">
        <v>0.39415755600000002</v>
      </c>
      <c r="F286">
        <v>0.53936341200000004</v>
      </c>
      <c r="G286">
        <v>0.69834407499999995</v>
      </c>
      <c r="H286">
        <v>0.85853915800000002</v>
      </c>
      <c r="I286">
        <v>0.93055157499999996</v>
      </c>
      <c r="J286">
        <v>0.99254571800000002</v>
      </c>
      <c r="K286">
        <v>1.222539252</v>
      </c>
      <c r="L286">
        <v>1.383085522</v>
      </c>
      <c r="M286">
        <v>1.2291173950000001</v>
      </c>
      <c r="N286">
        <v>1.4006916009999999</v>
      </c>
      <c r="O286">
        <v>1.50443394</v>
      </c>
      <c r="P286">
        <v>1.6816574550000001</v>
      </c>
    </row>
    <row r="287" spans="1:16" x14ac:dyDescent="0.2">
      <c r="A287" t="s">
        <v>42</v>
      </c>
      <c r="B287">
        <v>9.684458E-3</v>
      </c>
      <c r="C287">
        <v>8.6595626999999994E-2</v>
      </c>
      <c r="D287">
        <v>0.178795544</v>
      </c>
      <c r="E287">
        <v>0.45732725499999999</v>
      </c>
      <c r="F287">
        <v>0.60450921700000004</v>
      </c>
      <c r="G287">
        <v>0.67908782899999998</v>
      </c>
      <c r="H287">
        <v>0.78869011200000005</v>
      </c>
      <c r="I287">
        <v>0.86578217700000004</v>
      </c>
      <c r="J287">
        <v>1.057634269</v>
      </c>
      <c r="K287">
        <v>1.1711017029999999</v>
      </c>
      <c r="L287">
        <v>1.2787145660000001</v>
      </c>
      <c r="M287">
        <v>1.3363329930000001</v>
      </c>
      <c r="N287">
        <v>1.6686460350000001</v>
      </c>
      <c r="O287">
        <v>1.5188866889999999</v>
      </c>
      <c r="P287">
        <v>1.703814084</v>
      </c>
    </row>
    <row r="288" spans="1:16" x14ac:dyDescent="0.2">
      <c r="A288" t="s">
        <v>42</v>
      </c>
      <c r="B288">
        <v>1.5099107000000001E-2</v>
      </c>
      <c r="C288">
        <v>9.9963123000000001E-2</v>
      </c>
      <c r="D288">
        <v>0.29449491500000002</v>
      </c>
      <c r="E288">
        <v>0.49299258800000001</v>
      </c>
      <c r="F288">
        <v>0.63747397500000003</v>
      </c>
      <c r="G288">
        <v>0.80954321799999995</v>
      </c>
      <c r="H288">
        <v>0.92833197000000001</v>
      </c>
      <c r="I288">
        <v>1.0595451090000001</v>
      </c>
      <c r="J288">
        <v>1.001947951</v>
      </c>
      <c r="K288">
        <v>1.3145017029999999</v>
      </c>
      <c r="L288">
        <v>1.3087060109999999</v>
      </c>
      <c r="M288">
        <v>1.268206704</v>
      </c>
      <c r="N288">
        <v>1.416606464</v>
      </c>
      <c r="O288">
        <v>1.367229721</v>
      </c>
      <c r="P288">
        <v>1.385353482</v>
      </c>
    </row>
    <row r="289" spans="1:41" x14ac:dyDescent="0.2">
      <c r="A289" t="s">
        <v>42</v>
      </c>
      <c r="B289">
        <v>1.8576931000000001E-2</v>
      </c>
      <c r="C289">
        <v>5.9191821999999998E-2</v>
      </c>
      <c r="D289">
        <v>0.21983689000000001</v>
      </c>
      <c r="E289">
        <v>0.49112640299999999</v>
      </c>
      <c r="F289">
        <v>0.60091382199999999</v>
      </c>
      <c r="G289">
        <v>0.73042094800000001</v>
      </c>
      <c r="H289">
        <v>0.85730375400000003</v>
      </c>
      <c r="I289">
        <v>0.94602090999999999</v>
      </c>
      <c r="J289">
        <v>0.98745456899999995</v>
      </c>
      <c r="K289">
        <v>1.1535658799999999</v>
      </c>
      <c r="L289">
        <v>1.6395215620000001</v>
      </c>
      <c r="M289">
        <v>1.3723847069999999</v>
      </c>
      <c r="N289">
        <v>1.708225154</v>
      </c>
      <c r="O289">
        <v>1.5395053059999999</v>
      </c>
      <c r="P289">
        <v>1.6819426310000001</v>
      </c>
    </row>
    <row r="290" spans="1:41" x14ac:dyDescent="0.2">
      <c r="A290" t="s">
        <v>42</v>
      </c>
      <c r="B290">
        <v>1.9493021999999999E-2</v>
      </c>
      <c r="C290">
        <v>7.0277159000000006E-2</v>
      </c>
      <c r="D290">
        <v>0.24136892600000001</v>
      </c>
      <c r="E290">
        <v>0.508742323</v>
      </c>
      <c r="F290">
        <v>0.68820102299999997</v>
      </c>
      <c r="G290">
        <v>0.81473383399999999</v>
      </c>
      <c r="H290">
        <v>1.0096718280000001</v>
      </c>
      <c r="I290">
        <v>1.067612671</v>
      </c>
      <c r="J290">
        <v>1.120889469</v>
      </c>
      <c r="K290">
        <v>1.3589986350000001</v>
      </c>
      <c r="L290">
        <v>1.449253661</v>
      </c>
      <c r="M290">
        <v>1.7689646910000001</v>
      </c>
      <c r="N290">
        <v>1.7666796499999999</v>
      </c>
      <c r="O290">
        <v>2.0491757509999999</v>
      </c>
      <c r="P290">
        <v>2.4859800729999999</v>
      </c>
    </row>
    <row r="291" spans="1:41" x14ac:dyDescent="0.2">
      <c r="A291" t="s">
        <v>42</v>
      </c>
      <c r="B291">
        <v>2.2667518000000001E-2</v>
      </c>
      <c r="C291">
        <v>6.9353018000000002E-2</v>
      </c>
      <c r="D291">
        <v>0.244198637</v>
      </c>
      <c r="E291">
        <v>0.49573577200000002</v>
      </c>
      <c r="F291">
        <v>0.65744794699999998</v>
      </c>
      <c r="G291">
        <v>0.804058249</v>
      </c>
      <c r="H291">
        <v>1.09667581</v>
      </c>
      <c r="I291">
        <v>1.1397719989999999</v>
      </c>
      <c r="J291">
        <v>1.2597968690000001</v>
      </c>
      <c r="K291">
        <v>1.37646921</v>
      </c>
      <c r="L291">
        <v>1.1904527659999999</v>
      </c>
      <c r="M291">
        <v>1.3893020679999999</v>
      </c>
      <c r="N291">
        <v>1.62876289</v>
      </c>
      <c r="O291">
        <v>2.1606264340000001</v>
      </c>
      <c r="P291">
        <v>2.2212080670000001</v>
      </c>
    </row>
    <row r="292" spans="1:41" x14ac:dyDescent="0.2">
      <c r="A292" t="s">
        <v>42</v>
      </c>
      <c r="B292">
        <v>1.8447313E-2</v>
      </c>
      <c r="C292">
        <v>8.1244716999999994E-2</v>
      </c>
      <c r="D292">
        <v>0.216207593</v>
      </c>
      <c r="E292">
        <v>0.51073933199999999</v>
      </c>
      <c r="F292">
        <v>0.65330639899999998</v>
      </c>
      <c r="G292">
        <v>0.78546271700000003</v>
      </c>
      <c r="H292">
        <v>0.90699279799999999</v>
      </c>
      <c r="I292">
        <v>1.0661712800000001</v>
      </c>
      <c r="J292">
        <v>1.1589078269999999</v>
      </c>
      <c r="K292">
        <v>1.2455917510000001</v>
      </c>
      <c r="L292">
        <v>1.358049866</v>
      </c>
      <c r="M292">
        <v>1.4192158290000001</v>
      </c>
      <c r="N292">
        <v>1.364557266</v>
      </c>
      <c r="O292">
        <v>1.496288037</v>
      </c>
      <c r="P292">
        <v>2.0158825980000001</v>
      </c>
    </row>
    <row r="293" spans="1:41" x14ac:dyDescent="0.2">
      <c r="A293" t="s">
        <v>42</v>
      </c>
      <c r="B293">
        <v>1.7112088000000001E-2</v>
      </c>
      <c r="C293">
        <v>7.5935575000000005E-2</v>
      </c>
      <c r="D293">
        <v>0.28486993599999999</v>
      </c>
      <c r="E293">
        <v>0.409726058</v>
      </c>
      <c r="F293">
        <v>0.59167022199999997</v>
      </c>
      <c r="G293">
        <v>0.73827006799999995</v>
      </c>
      <c r="H293">
        <v>0.86517915599999995</v>
      </c>
      <c r="I293">
        <v>1.0083830300000001</v>
      </c>
      <c r="J293">
        <v>1.353602245</v>
      </c>
      <c r="K293">
        <v>1.2034331220000001</v>
      </c>
      <c r="L293">
        <v>1.340426967</v>
      </c>
      <c r="M293">
        <v>1.4243649030000001</v>
      </c>
      <c r="N293">
        <v>1.4996272319999999</v>
      </c>
      <c r="O293">
        <v>1.7109097609999999</v>
      </c>
      <c r="P293">
        <v>1.9809272229999999</v>
      </c>
    </row>
    <row r="294" spans="1:41" x14ac:dyDescent="0.2">
      <c r="A294" t="s">
        <v>42</v>
      </c>
      <c r="B294">
        <v>2.0464732999999999E-2</v>
      </c>
      <c r="C294">
        <v>6.6533423999999994E-2</v>
      </c>
      <c r="D294">
        <v>0.22758485000000001</v>
      </c>
      <c r="E294">
        <v>0.51628940700000003</v>
      </c>
      <c r="F294">
        <v>0.57709029300000003</v>
      </c>
      <c r="G294">
        <v>0.72065388799999996</v>
      </c>
      <c r="H294">
        <v>0.97343170400000001</v>
      </c>
      <c r="I294">
        <v>1.172608503</v>
      </c>
      <c r="J294">
        <v>1.265149426</v>
      </c>
      <c r="K294">
        <v>1.4608533939999999</v>
      </c>
      <c r="L294">
        <v>1.513264588</v>
      </c>
      <c r="M294">
        <v>1.40364226</v>
      </c>
      <c r="N294">
        <v>1.7170717310000001</v>
      </c>
      <c r="O294">
        <v>1.8219655850000001</v>
      </c>
      <c r="P294">
        <v>1.9651281309999999</v>
      </c>
    </row>
    <row r="295" spans="1:41" x14ac:dyDescent="0.2">
      <c r="B295">
        <v>1.8601337999999999E-2</v>
      </c>
      <c r="C295">
        <v>0.112635311</v>
      </c>
      <c r="D295">
        <v>0.39270571500000001</v>
      </c>
      <c r="E295">
        <v>0.44526364000000002</v>
      </c>
      <c r="F295">
        <v>0.56732052099999997</v>
      </c>
      <c r="G295">
        <v>0.69324266899999998</v>
      </c>
      <c r="H295">
        <v>0.736620622</v>
      </c>
      <c r="I295">
        <v>0.97780711499999995</v>
      </c>
      <c r="J295">
        <v>1.1357337679999999</v>
      </c>
      <c r="K295">
        <v>1.335616095</v>
      </c>
      <c r="L295">
        <v>1.53386216</v>
      </c>
      <c r="M295">
        <v>1.483801887</v>
      </c>
      <c r="N295">
        <v>1.6376740540000001</v>
      </c>
      <c r="O295">
        <v>1.638323983</v>
      </c>
      <c r="P295">
        <v>2.0123992639999999</v>
      </c>
    </row>
    <row r="296" spans="1:41" x14ac:dyDescent="0.2">
      <c r="B296">
        <v>1.9863993999999999E-2</v>
      </c>
      <c r="C296">
        <v>9.0521102000000006E-2</v>
      </c>
      <c r="D296">
        <v>0.34692281600000002</v>
      </c>
      <c r="E296">
        <v>0.44218350000000001</v>
      </c>
      <c r="F296">
        <v>0.56648077299999999</v>
      </c>
      <c r="G296">
        <v>0.67539739600000004</v>
      </c>
      <c r="H296">
        <v>0.74183470100000004</v>
      </c>
      <c r="I296">
        <v>0.86418370899999997</v>
      </c>
      <c r="J296">
        <v>1.0637380080000001</v>
      </c>
      <c r="K296">
        <v>1.270077838</v>
      </c>
      <c r="L296">
        <v>1.5451939560000001</v>
      </c>
      <c r="M296">
        <v>1.4549897839999999</v>
      </c>
      <c r="N296">
        <v>1.44556212</v>
      </c>
      <c r="O296">
        <v>1.481606303</v>
      </c>
      <c r="P296">
        <v>1.595835914</v>
      </c>
    </row>
    <row r="297" spans="1:41" x14ac:dyDescent="0.2">
      <c r="B297">
        <v>2.1832755999999998E-2</v>
      </c>
      <c r="C297">
        <v>9.0403607999999996E-2</v>
      </c>
      <c r="D297">
        <v>0.278174174</v>
      </c>
      <c r="E297">
        <v>0.52399604300000002</v>
      </c>
      <c r="F297">
        <v>0.57384359900000004</v>
      </c>
      <c r="G297">
        <v>0.68766421700000002</v>
      </c>
      <c r="H297">
        <v>0.76449712700000005</v>
      </c>
      <c r="I297">
        <v>0.794738061</v>
      </c>
      <c r="J297">
        <v>0.88347306299999995</v>
      </c>
      <c r="K297">
        <v>0.91882444600000002</v>
      </c>
      <c r="L297">
        <v>1.1934595960000001</v>
      </c>
      <c r="M297">
        <v>1.846486896</v>
      </c>
      <c r="N297">
        <v>1.2435641209999999</v>
      </c>
      <c r="O297">
        <v>1.2283603249999999</v>
      </c>
      <c r="P297">
        <v>1.39272851</v>
      </c>
    </row>
    <row r="298" spans="1:41" x14ac:dyDescent="0.2">
      <c r="B298">
        <v>2.6187031999999999E-2</v>
      </c>
      <c r="C298">
        <v>9.6255671000000001E-2</v>
      </c>
      <c r="D298">
        <v>0.24168071899999999</v>
      </c>
      <c r="E298">
        <v>0.488023818</v>
      </c>
      <c r="F298">
        <v>0.62145012600000005</v>
      </c>
      <c r="G298">
        <v>0.64930780200000004</v>
      </c>
      <c r="H298">
        <v>0.73966623499999995</v>
      </c>
      <c r="I298">
        <v>0.78247270899999999</v>
      </c>
      <c r="J298">
        <v>0.88883602500000003</v>
      </c>
      <c r="K298">
        <v>0.92283076600000002</v>
      </c>
      <c r="L298">
        <v>0.99785922100000002</v>
      </c>
      <c r="M298">
        <v>1.012585791</v>
      </c>
      <c r="N298">
        <v>1.323337132</v>
      </c>
      <c r="O298">
        <v>1.02</v>
      </c>
      <c r="P298">
        <v>1.813203635</v>
      </c>
    </row>
    <row r="299" spans="1:41" x14ac:dyDescent="0.2">
      <c r="B299">
        <v>2.3780954999999999E-2</v>
      </c>
      <c r="C299">
        <v>0.10137905799999999</v>
      </c>
      <c r="D299">
        <v>0.20951737400000001</v>
      </c>
      <c r="E299">
        <v>0.44154918700000001</v>
      </c>
      <c r="F299">
        <v>0.57545548700000004</v>
      </c>
      <c r="G299">
        <v>0.66468271199999995</v>
      </c>
      <c r="H299">
        <v>0.75621935200000001</v>
      </c>
      <c r="I299">
        <v>0.75022213199999999</v>
      </c>
      <c r="J299">
        <v>0.84531409300000004</v>
      </c>
      <c r="K299">
        <v>0.88573799200000003</v>
      </c>
      <c r="L299">
        <v>0.72225717199999995</v>
      </c>
      <c r="M299">
        <v>0.83824616799999996</v>
      </c>
      <c r="N299">
        <v>0.876</v>
      </c>
      <c r="O299">
        <v>1.073925018</v>
      </c>
      <c r="P299">
        <v>0.96364492199999996</v>
      </c>
    </row>
    <row r="300" spans="1:41" x14ac:dyDescent="0.2">
      <c r="A300" t="s">
        <v>42</v>
      </c>
      <c r="B300">
        <v>2.6255385999999999E-2</v>
      </c>
      <c r="C300">
        <v>0.111565442</v>
      </c>
      <c r="D300">
        <v>0.29226666800000001</v>
      </c>
      <c r="E300">
        <v>0.50546188599999997</v>
      </c>
      <c r="F300">
        <v>0.64191511300000004</v>
      </c>
      <c r="G300">
        <v>0.71473881399999994</v>
      </c>
      <c r="H300">
        <v>0.82308406999999995</v>
      </c>
      <c r="I300">
        <v>0.89860353500000001</v>
      </c>
      <c r="J300">
        <v>0.90103970099999997</v>
      </c>
      <c r="K300">
        <v>0.98917618100000004</v>
      </c>
      <c r="L300">
        <v>0.98556159099999996</v>
      </c>
      <c r="M300">
        <v>1.0428742849999999</v>
      </c>
      <c r="N300">
        <v>1.0677530959999999</v>
      </c>
      <c r="O300">
        <v>1.1200000000000001</v>
      </c>
      <c r="P300">
        <v>1.3898590230000001</v>
      </c>
    </row>
    <row r="301" spans="1:41" x14ac:dyDescent="0.2">
      <c r="A301" t="s">
        <v>42</v>
      </c>
      <c r="B301">
        <v>2.3258416000000001E-2</v>
      </c>
      <c r="C301">
        <v>0.14836861600000001</v>
      </c>
      <c r="D301">
        <v>0.27794052800000002</v>
      </c>
      <c r="E301">
        <v>0.439964085</v>
      </c>
      <c r="F301">
        <v>0.58972634199999996</v>
      </c>
      <c r="G301">
        <v>0.695618089</v>
      </c>
      <c r="H301">
        <v>0.77438806400000004</v>
      </c>
      <c r="I301">
        <v>0.85426286200000001</v>
      </c>
      <c r="J301">
        <v>0.95997725899999997</v>
      </c>
      <c r="K301">
        <v>1.2331409760000001</v>
      </c>
      <c r="L301">
        <v>1.0225454199999999</v>
      </c>
      <c r="M301">
        <v>1.3499637579999999</v>
      </c>
      <c r="N301">
        <v>1.306771594</v>
      </c>
      <c r="O301">
        <v>0.92733974500000005</v>
      </c>
      <c r="P301">
        <v>1.3889025269999999</v>
      </c>
    </row>
    <row r="302" spans="1:41" x14ac:dyDescent="0.2">
      <c r="A302" t="s">
        <v>42</v>
      </c>
      <c r="B302">
        <v>2.0477267E-2</v>
      </c>
      <c r="C302">
        <v>0.10411545899999999</v>
      </c>
      <c r="D302">
        <v>0.34738621200000003</v>
      </c>
      <c r="E302">
        <v>0.45208589599999999</v>
      </c>
      <c r="F302">
        <v>0.58267960600000002</v>
      </c>
      <c r="G302">
        <v>0.66819550900000002</v>
      </c>
      <c r="H302">
        <v>0.76391930100000005</v>
      </c>
      <c r="I302">
        <v>0.85268602900000001</v>
      </c>
      <c r="J302">
        <v>0.94489415600000004</v>
      </c>
      <c r="K302">
        <v>0.97167024999999996</v>
      </c>
      <c r="L302">
        <v>1.12161811</v>
      </c>
      <c r="M302">
        <v>1.4737532680000001</v>
      </c>
      <c r="N302">
        <v>1.2416626660000001</v>
      </c>
      <c r="O302">
        <v>0.89533596800000004</v>
      </c>
      <c r="P302">
        <v>1.247468824</v>
      </c>
    </row>
    <row r="303" spans="1:41" x14ac:dyDescent="0.2">
      <c r="B303" t="s">
        <v>36</v>
      </c>
      <c r="C303">
        <v>1983</v>
      </c>
      <c r="D303">
        <f>C303+1</f>
        <v>1984</v>
      </c>
      <c r="E303">
        <f t="shared" ref="E303:AO303" si="0">D303+1</f>
        <v>1985</v>
      </c>
      <c r="F303">
        <f t="shared" si="0"/>
        <v>1986</v>
      </c>
      <c r="G303">
        <f t="shared" si="0"/>
        <v>1987</v>
      </c>
      <c r="H303">
        <f t="shared" si="0"/>
        <v>1988</v>
      </c>
      <c r="I303">
        <f t="shared" si="0"/>
        <v>1989</v>
      </c>
      <c r="J303">
        <f t="shared" si="0"/>
        <v>1990</v>
      </c>
      <c r="K303">
        <f t="shared" si="0"/>
        <v>1991</v>
      </c>
      <c r="L303">
        <f t="shared" si="0"/>
        <v>1992</v>
      </c>
      <c r="M303">
        <f t="shared" si="0"/>
        <v>1993</v>
      </c>
      <c r="N303">
        <f t="shared" si="0"/>
        <v>1994</v>
      </c>
      <c r="O303">
        <f t="shared" si="0"/>
        <v>1995</v>
      </c>
      <c r="P303">
        <f t="shared" si="0"/>
        <v>1996</v>
      </c>
      <c r="Q303">
        <f t="shared" si="0"/>
        <v>1997</v>
      </c>
      <c r="R303">
        <f t="shared" si="0"/>
        <v>1998</v>
      </c>
      <c r="S303">
        <f t="shared" si="0"/>
        <v>1999</v>
      </c>
      <c r="T303">
        <f t="shared" si="0"/>
        <v>2000</v>
      </c>
      <c r="U303">
        <f t="shared" si="0"/>
        <v>2001</v>
      </c>
      <c r="V303">
        <f t="shared" si="0"/>
        <v>2002</v>
      </c>
      <c r="W303">
        <f t="shared" si="0"/>
        <v>2003</v>
      </c>
      <c r="X303">
        <f t="shared" si="0"/>
        <v>2004</v>
      </c>
      <c r="Y303">
        <f t="shared" si="0"/>
        <v>2005</v>
      </c>
      <c r="Z303">
        <f t="shared" si="0"/>
        <v>2006</v>
      </c>
      <c r="AA303">
        <f t="shared" si="0"/>
        <v>2007</v>
      </c>
      <c r="AB303">
        <f t="shared" si="0"/>
        <v>2008</v>
      </c>
      <c r="AC303">
        <f t="shared" si="0"/>
        <v>2009</v>
      </c>
      <c r="AD303">
        <f t="shared" si="0"/>
        <v>2010</v>
      </c>
      <c r="AE303">
        <f t="shared" si="0"/>
        <v>2011</v>
      </c>
      <c r="AF303">
        <f t="shared" si="0"/>
        <v>2012</v>
      </c>
      <c r="AG303">
        <f t="shared" si="0"/>
        <v>2013</v>
      </c>
      <c r="AH303">
        <f t="shared" si="0"/>
        <v>2014</v>
      </c>
      <c r="AI303">
        <f t="shared" si="0"/>
        <v>2015</v>
      </c>
      <c r="AJ303">
        <f t="shared" si="0"/>
        <v>2016</v>
      </c>
      <c r="AK303">
        <f t="shared" si="0"/>
        <v>2017</v>
      </c>
      <c r="AL303">
        <f t="shared" si="0"/>
        <v>2018</v>
      </c>
      <c r="AM303">
        <f t="shared" si="0"/>
        <v>2019</v>
      </c>
      <c r="AN303">
        <v>2021</v>
      </c>
      <c r="AO303">
        <f t="shared" si="0"/>
        <v>2022</v>
      </c>
    </row>
    <row r="304" spans="1:41" x14ac:dyDescent="0.2">
      <c r="B304">
        <v>14111.940350000001</v>
      </c>
      <c r="C304">
        <v>19731.2952</v>
      </c>
      <c r="D304">
        <v>10431.39111</v>
      </c>
      <c r="E304">
        <v>20832.387460000002</v>
      </c>
      <c r="F304">
        <v>12635.743549999999</v>
      </c>
      <c r="G304">
        <v>13298.68267</v>
      </c>
      <c r="H304">
        <v>20210.466990000001</v>
      </c>
      <c r="I304">
        <v>16808.33596</v>
      </c>
      <c r="J304">
        <v>18105.832689999999</v>
      </c>
      <c r="K304">
        <v>11671.254790000001</v>
      </c>
      <c r="L304">
        <v>9824.1674419999999</v>
      </c>
      <c r="M304">
        <v>12167.968580000001</v>
      </c>
      <c r="N304">
        <v>11754.658079999999</v>
      </c>
      <c r="O304">
        <v>15651.38747</v>
      </c>
      <c r="P304">
        <v>7164.9852899999996</v>
      </c>
      <c r="Q304">
        <v>10373.70565</v>
      </c>
      <c r="R304">
        <v>6805.9690179999998</v>
      </c>
      <c r="S304">
        <v>10275.00627</v>
      </c>
      <c r="T304">
        <v>12070.3436</v>
      </c>
      <c r="U304">
        <v>9976.7433700000001</v>
      </c>
      <c r="V304">
        <v>10154.81855</v>
      </c>
      <c r="W304">
        <v>16085.179169999999</v>
      </c>
      <c r="AH304">
        <v>16288.73573</v>
      </c>
      <c r="AI304">
        <v>14753.103139999999</v>
      </c>
      <c r="AJ304">
        <v>11394.55092</v>
      </c>
      <c r="AK304">
        <v>10916.31234</v>
      </c>
      <c r="AL304">
        <v>7885.1962380000004</v>
      </c>
    </row>
    <row r="305" spans="2:18" x14ac:dyDescent="0.2">
      <c r="B305" t="s">
        <v>37</v>
      </c>
      <c r="C305" t="s">
        <v>38</v>
      </c>
      <c r="D305" t="s">
        <v>39</v>
      </c>
      <c r="E305" t="s">
        <v>40</v>
      </c>
      <c r="F305" t="s">
        <v>41</v>
      </c>
    </row>
    <row r="306" spans="2:18" x14ac:dyDescent="0.2">
      <c r="B306">
        <v>10938308.449999999</v>
      </c>
      <c r="C306">
        <v>31926800.050000001</v>
      </c>
      <c r="D306">
        <v>35358341.649999999</v>
      </c>
      <c r="E306">
        <v>48077416.579999998</v>
      </c>
      <c r="F306">
        <v>15706090.050000001</v>
      </c>
      <c r="G306">
        <v>2027725.7290000001</v>
      </c>
      <c r="H306">
        <v>1279796.0319999999</v>
      </c>
      <c r="I306">
        <v>616640.46310000005</v>
      </c>
      <c r="J306">
        <v>377636.42540000001</v>
      </c>
      <c r="K306">
        <v>237143.2567</v>
      </c>
      <c r="L306">
        <v>145328.65210000001</v>
      </c>
      <c r="M306">
        <v>87228.382230000003</v>
      </c>
      <c r="N306">
        <v>31987.46946</v>
      </c>
      <c r="O306">
        <v>13500.922119999999</v>
      </c>
      <c r="P306">
        <v>13806.912259999999</v>
      </c>
      <c r="Q306" t="s">
        <v>42</v>
      </c>
      <c r="R306">
        <v>146837751</v>
      </c>
    </row>
    <row r="307" spans="2:18" x14ac:dyDescent="0.2">
      <c r="B307">
        <v>43542372.310000002</v>
      </c>
      <c r="C307">
        <v>10113297.300000001</v>
      </c>
      <c r="D307">
        <v>29056326.420000002</v>
      </c>
      <c r="E307">
        <v>46652774.200000003</v>
      </c>
      <c r="F307">
        <v>94887721.069999993</v>
      </c>
      <c r="G307">
        <v>27258759.579999998</v>
      </c>
      <c r="H307">
        <v>4572542.5470000003</v>
      </c>
      <c r="I307">
        <v>2034643.0279999999</v>
      </c>
      <c r="J307">
        <v>933792.71129999997</v>
      </c>
      <c r="K307">
        <v>843440.70869999996</v>
      </c>
      <c r="L307">
        <v>609971.32660000003</v>
      </c>
      <c r="M307">
        <v>217519.83559999999</v>
      </c>
      <c r="N307">
        <v>81745.846210000003</v>
      </c>
      <c r="O307">
        <v>72445.994219999993</v>
      </c>
      <c r="P307">
        <v>34104.648840000002</v>
      </c>
      <c r="Q307" t="s">
        <v>42</v>
      </c>
      <c r="R307">
        <v>260911457.5</v>
      </c>
    </row>
    <row r="308" spans="2:18" x14ac:dyDescent="0.2">
      <c r="B308">
        <v>4386944.1349999998</v>
      </c>
      <c r="C308">
        <v>4185145.8960000002</v>
      </c>
      <c r="D308">
        <v>7724329.8339999998</v>
      </c>
      <c r="E308">
        <v>21517411</v>
      </c>
      <c r="F308">
        <v>26201977.559999999</v>
      </c>
      <c r="G308">
        <v>59413937.890000001</v>
      </c>
      <c r="H308">
        <v>10404358.07</v>
      </c>
      <c r="I308">
        <v>2104630.7179999999</v>
      </c>
      <c r="J308">
        <v>910610.40139999997</v>
      </c>
      <c r="K308">
        <v>305941.09220000001</v>
      </c>
      <c r="L308">
        <v>204414.12789999999</v>
      </c>
      <c r="M308">
        <v>76627.106570000004</v>
      </c>
      <c r="N308">
        <v>46356.726040000001</v>
      </c>
      <c r="O308">
        <v>55697.813770000001</v>
      </c>
      <c r="P308">
        <v>28661.534479999998</v>
      </c>
      <c r="Q308" t="s">
        <v>42</v>
      </c>
      <c r="R308">
        <v>137567043.90000001</v>
      </c>
    </row>
    <row r="309" spans="2:18" x14ac:dyDescent="0.2">
      <c r="B309">
        <v>46605279.350000001</v>
      </c>
      <c r="C309">
        <v>7445397.0180000002</v>
      </c>
      <c r="D309">
        <v>30475683.059999999</v>
      </c>
      <c r="E309">
        <v>12646623.960000001</v>
      </c>
      <c r="F309">
        <v>45702829.969999999</v>
      </c>
      <c r="G309">
        <v>30335520.699999999</v>
      </c>
      <c r="H309">
        <v>20155052.140000001</v>
      </c>
      <c r="I309">
        <v>3718874.1359999999</v>
      </c>
      <c r="J309">
        <v>885327.93440000003</v>
      </c>
      <c r="K309">
        <v>743405.68130000005</v>
      </c>
      <c r="L309">
        <v>257486.4062</v>
      </c>
      <c r="M309">
        <v>81165.320170000006</v>
      </c>
      <c r="N309">
        <v>85311.966839999994</v>
      </c>
      <c r="O309">
        <v>7010.9040329999998</v>
      </c>
      <c r="P309">
        <v>6583.4574560000001</v>
      </c>
      <c r="Q309" t="s">
        <v>42</v>
      </c>
      <c r="R309">
        <v>199151552</v>
      </c>
    </row>
    <row r="310" spans="2:18" x14ac:dyDescent="0.2">
      <c r="B310">
        <v>28218719.02</v>
      </c>
      <c r="C310">
        <v>10806468.27</v>
      </c>
      <c r="D310">
        <v>9317629.2229999993</v>
      </c>
      <c r="E310">
        <v>37892316.609999999</v>
      </c>
      <c r="F310">
        <v>18543395.260000002</v>
      </c>
      <c r="G310">
        <v>27977556.66</v>
      </c>
      <c r="H310">
        <v>22563724.57</v>
      </c>
      <c r="I310">
        <v>18470175.030000001</v>
      </c>
      <c r="J310">
        <v>5342821.1780000003</v>
      </c>
      <c r="K310">
        <v>815508.96160000004</v>
      </c>
      <c r="L310">
        <v>374256.47440000001</v>
      </c>
      <c r="M310">
        <v>162313.31959999999</v>
      </c>
      <c r="N310">
        <v>16197.961230000001</v>
      </c>
      <c r="O310">
        <v>45358.559829999998</v>
      </c>
      <c r="P310">
        <v>16667.785970000001</v>
      </c>
      <c r="Q310" t="s">
        <v>42</v>
      </c>
      <c r="R310">
        <v>180563108.90000001</v>
      </c>
    </row>
    <row r="311" spans="2:18" x14ac:dyDescent="0.2">
      <c r="B311">
        <v>4479476.5209999997</v>
      </c>
      <c r="C311">
        <v>6974735.2450000001</v>
      </c>
      <c r="D311">
        <v>12882185.029999999</v>
      </c>
      <c r="E311">
        <v>10223568.310000001</v>
      </c>
      <c r="F311">
        <v>62549075.030000001</v>
      </c>
      <c r="G311">
        <v>15587885.68</v>
      </c>
      <c r="H311">
        <v>13896384.84</v>
      </c>
      <c r="I311">
        <v>5274869.1390000004</v>
      </c>
      <c r="J311">
        <v>16353637.720000001</v>
      </c>
      <c r="K311">
        <v>2565253.3190000001</v>
      </c>
      <c r="L311">
        <v>787167.12329999998</v>
      </c>
      <c r="M311">
        <v>302341.50290000002</v>
      </c>
      <c r="N311">
        <v>58509.960079999997</v>
      </c>
      <c r="O311">
        <v>29613.569080000001</v>
      </c>
      <c r="P311">
        <v>26475.731400000001</v>
      </c>
      <c r="Q311" t="s">
        <v>42</v>
      </c>
      <c r="R311">
        <v>151991178.69999999</v>
      </c>
    </row>
    <row r="312" spans="2:18" x14ac:dyDescent="0.2">
      <c r="B312">
        <v>15094829.93</v>
      </c>
      <c r="C312">
        <v>8208885.0590000004</v>
      </c>
      <c r="D312">
        <v>21360382.789999999</v>
      </c>
      <c r="E312">
        <v>42455231.149999999</v>
      </c>
      <c r="F312">
        <v>20885969.789999999</v>
      </c>
      <c r="G312">
        <v>63991696.869999997</v>
      </c>
      <c r="H312">
        <v>17978334.07</v>
      </c>
      <c r="I312">
        <v>12970469.140000001</v>
      </c>
      <c r="J312">
        <v>7227451.1780000003</v>
      </c>
      <c r="K312">
        <v>16926031.859999999</v>
      </c>
      <c r="L312">
        <v>1590142.0149999999</v>
      </c>
      <c r="M312">
        <v>924841.25970000005</v>
      </c>
      <c r="N312">
        <v>209090.18919999999</v>
      </c>
      <c r="O312">
        <v>251277.52559999999</v>
      </c>
      <c r="P312">
        <v>147568.89679999999</v>
      </c>
      <c r="Q312" t="s">
        <v>42</v>
      </c>
      <c r="R312">
        <v>230222201.69999999</v>
      </c>
    </row>
    <row r="313" spans="2:18" x14ac:dyDescent="0.2">
      <c r="B313">
        <v>10226411.439999999</v>
      </c>
      <c r="C313">
        <v>5043492.3909999998</v>
      </c>
      <c r="D313">
        <v>7225136.0539999995</v>
      </c>
      <c r="E313">
        <v>29183433.149999999</v>
      </c>
      <c r="F313">
        <v>68828510.290000007</v>
      </c>
      <c r="G313">
        <v>13053011.109999999</v>
      </c>
      <c r="H313">
        <v>44939576.200000003</v>
      </c>
      <c r="I313">
        <v>6313127.2419999996</v>
      </c>
      <c r="J313">
        <v>7247723.4069999997</v>
      </c>
      <c r="K313">
        <v>2721824.4890000001</v>
      </c>
      <c r="L313">
        <v>8569372.2449999992</v>
      </c>
      <c r="M313">
        <v>1465397.199</v>
      </c>
      <c r="N313">
        <v>1296705.1969999999</v>
      </c>
      <c r="O313">
        <v>604008.59409999999</v>
      </c>
      <c r="P313">
        <v>958708.62159999995</v>
      </c>
      <c r="Q313" t="s">
        <v>42</v>
      </c>
      <c r="R313">
        <v>207676437.59999999</v>
      </c>
    </row>
    <row r="314" spans="2:18" x14ac:dyDescent="0.2">
      <c r="B314">
        <v>23797056.030000001</v>
      </c>
      <c r="C314">
        <v>3002955.4750000001</v>
      </c>
      <c r="D314">
        <v>1171364.4739999999</v>
      </c>
      <c r="E314">
        <v>11661915.539999999</v>
      </c>
      <c r="F314">
        <v>26655796.530000001</v>
      </c>
      <c r="G314">
        <v>85663789.310000002</v>
      </c>
      <c r="H314">
        <v>15374936.130000001</v>
      </c>
      <c r="I314">
        <v>34403111.100000001</v>
      </c>
      <c r="J314">
        <v>3250085.1630000002</v>
      </c>
      <c r="K314">
        <v>5589374.5360000003</v>
      </c>
      <c r="L314">
        <v>851971.08499999996</v>
      </c>
      <c r="M314">
        <v>7959423.432</v>
      </c>
      <c r="N314">
        <v>689319.84069999994</v>
      </c>
      <c r="O314">
        <v>507599.64909999998</v>
      </c>
      <c r="P314">
        <v>679726.71409999998</v>
      </c>
      <c r="Q314" t="s">
        <v>42</v>
      </c>
      <c r="R314">
        <v>221258425</v>
      </c>
    </row>
    <row r="315" spans="2:18" x14ac:dyDescent="0.2">
      <c r="B315">
        <v>28826351.32</v>
      </c>
      <c r="C315">
        <v>8112504.5750000002</v>
      </c>
      <c r="D315">
        <v>3563174.8930000002</v>
      </c>
      <c r="E315">
        <v>1392326.2509999999</v>
      </c>
      <c r="F315">
        <v>8866365.6239999998</v>
      </c>
      <c r="G315">
        <v>8018823.7929999996</v>
      </c>
      <c r="H315">
        <v>24186723.640000001</v>
      </c>
      <c r="I315">
        <v>8650870.6970000006</v>
      </c>
      <c r="J315">
        <v>17491173.23</v>
      </c>
      <c r="K315">
        <v>4369077.1909999996</v>
      </c>
      <c r="L315">
        <v>5871208.182</v>
      </c>
      <c r="M315">
        <v>1194768.9779999999</v>
      </c>
      <c r="N315">
        <v>3496592.0490000001</v>
      </c>
      <c r="O315">
        <v>518151.32030000002</v>
      </c>
      <c r="P315">
        <v>594591.78489999997</v>
      </c>
      <c r="Q315" t="s">
        <v>42</v>
      </c>
      <c r="R315">
        <v>125152703.5</v>
      </c>
    </row>
    <row r="316" spans="2:18" x14ac:dyDescent="0.2">
      <c r="B316">
        <v>15201406.949999999</v>
      </c>
      <c r="C316">
        <v>5157356.3430000003</v>
      </c>
      <c r="D316">
        <v>35408016.119999997</v>
      </c>
      <c r="E316">
        <v>4705625.8480000002</v>
      </c>
      <c r="F316">
        <v>6168529.3080000002</v>
      </c>
      <c r="G316">
        <v>9980429.8849999998</v>
      </c>
      <c r="H316">
        <v>7952061.2410000004</v>
      </c>
      <c r="I316">
        <v>10616110.890000001</v>
      </c>
      <c r="J316">
        <v>4467886.9800000004</v>
      </c>
      <c r="K316">
        <v>8127104.733</v>
      </c>
      <c r="L316">
        <v>2777594.764</v>
      </c>
      <c r="M316">
        <v>3524445.0469999998</v>
      </c>
      <c r="N316">
        <v>1506891.71</v>
      </c>
      <c r="O316">
        <v>1186358.4890000001</v>
      </c>
      <c r="P316">
        <v>949767.08010000002</v>
      </c>
      <c r="Q316" t="s">
        <v>42</v>
      </c>
      <c r="R316">
        <v>117729585.40000001</v>
      </c>
    </row>
    <row r="317" spans="2:18" x14ac:dyDescent="0.2">
      <c r="B317">
        <v>25302801.73</v>
      </c>
      <c r="C317">
        <v>4259579.7130000005</v>
      </c>
      <c r="D317">
        <v>11626775.060000001</v>
      </c>
      <c r="E317">
        <v>49990769.049999997</v>
      </c>
      <c r="F317">
        <v>11126736.48</v>
      </c>
      <c r="G317">
        <v>8361708.7470000004</v>
      </c>
      <c r="H317">
        <v>4258792.63</v>
      </c>
      <c r="I317">
        <v>5692050.5060000001</v>
      </c>
      <c r="J317">
        <v>7176133.9819999998</v>
      </c>
      <c r="K317">
        <v>4347262.91</v>
      </c>
      <c r="L317">
        <v>3722297.2250000001</v>
      </c>
      <c r="M317">
        <v>2660373.4909999999</v>
      </c>
      <c r="N317">
        <v>2078784.558</v>
      </c>
      <c r="O317">
        <v>1130050.0149999999</v>
      </c>
      <c r="P317">
        <v>1365657.1270000001</v>
      </c>
      <c r="Q317" t="s">
        <v>42</v>
      </c>
      <c r="R317">
        <v>143099773.19999999</v>
      </c>
    </row>
    <row r="318" spans="2:18" x14ac:dyDescent="0.2">
      <c r="B318">
        <v>14644359.65</v>
      </c>
      <c r="C318">
        <v>5637764.0580000002</v>
      </c>
      <c r="D318">
        <v>4915278.7819999997</v>
      </c>
      <c r="E318">
        <v>18634688.629999999</v>
      </c>
      <c r="F318">
        <v>52776405.649999999</v>
      </c>
      <c r="G318">
        <v>8674777.1720000003</v>
      </c>
      <c r="H318">
        <v>2163727.1719999998</v>
      </c>
      <c r="I318">
        <v>1788277.175</v>
      </c>
      <c r="J318">
        <v>2004074.064</v>
      </c>
      <c r="K318">
        <v>3681591.58</v>
      </c>
      <c r="L318">
        <v>2253886.1170000001</v>
      </c>
      <c r="M318">
        <v>3119726.8450000002</v>
      </c>
      <c r="N318">
        <v>1173622.8600000001</v>
      </c>
      <c r="O318">
        <v>1140381.4709999999</v>
      </c>
      <c r="P318">
        <v>1923196.878</v>
      </c>
      <c r="Q318" t="s">
        <v>42</v>
      </c>
      <c r="R318">
        <v>124531758.09999999</v>
      </c>
    </row>
    <row r="319" spans="2:18" x14ac:dyDescent="0.2">
      <c r="B319">
        <v>15451542.65</v>
      </c>
      <c r="C319">
        <v>1914308.514</v>
      </c>
      <c r="D319">
        <v>5126518.5379999997</v>
      </c>
      <c r="E319">
        <v>22859136.649999999</v>
      </c>
      <c r="F319">
        <v>27784240.129999999</v>
      </c>
      <c r="G319">
        <v>47506292.829999998</v>
      </c>
      <c r="H319">
        <v>17696159.989999998</v>
      </c>
      <c r="I319">
        <v>4040056.6690000002</v>
      </c>
      <c r="J319">
        <v>2363248.6549999998</v>
      </c>
      <c r="K319">
        <v>1522112.939</v>
      </c>
      <c r="L319">
        <v>2775353.4730000002</v>
      </c>
      <c r="M319">
        <v>1101811.291</v>
      </c>
      <c r="N319">
        <v>2018716.754</v>
      </c>
      <c r="O319">
        <v>810317.81830000004</v>
      </c>
      <c r="P319">
        <v>1301586.064</v>
      </c>
      <c r="Q319" t="s">
        <v>42</v>
      </c>
      <c r="R319">
        <v>154271403</v>
      </c>
    </row>
    <row r="320" spans="2:18" x14ac:dyDescent="0.2">
      <c r="B320">
        <v>18239189.960000001</v>
      </c>
      <c r="C320">
        <v>4272679.2869999995</v>
      </c>
      <c r="D320">
        <v>1955490.0789999999</v>
      </c>
      <c r="E320">
        <v>4244295.7450000001</v>
      </c>
      <c r="F320">
        <v>11510227.470000001</v>
      </c>
      <c r="G320">
        <v>14664348.66</v>
      </c>
      <c r="H320">
        <v>12672835.560000001</v>
      </c>
      <c r="I320">
        <v>4242740.5140000004</v>
      </c>
      <c r="J320">
        <v>1061038.5049999999</v>
      </c>
      <c r="K320">
        <v>1151440.4129999999</v>
      </c>
      <c r="L320">
        <v>772615.76229999994</v>
      </c>
      <c r="M320">
        <v>1484572.2139999999</v>
      </c>
      <c r="N320">
        <v>488633.82209999999</v>
      </c>
      <c r="O320">
        <v>863231.4987</v>
      </c>
      <c r="P320">
        <v>1258738.615</v>
      </c>
      <c r="Q320" t="s">
        <v>42</v>
      </c>
      <c r="R320">
        <v>78882078.099999994</v>
      </c>
    </row>
    <row r="321" spans="1:18" x14ac:dyDescent="0.2">
      <c r="B321">
        <v>22540435.66</v>
      </c>
      <c r="C321">
        <v>3707099.5469999998</v>
      </c>
      <c r="D321">
        <v>1852390.257</v>
      </c>
      <c r="E321">
        <v>2565812.6129999999</v>
      </c>
      <c r="F321">
        <v>27973520.879999999</v>
      </c>
      <c r="G321">
        <v>15416726.68</v>
      </c>
      <c r="H321">
        <v>9536058.3870000001</v>
      </c>
      <c r="I321">
        <v>11420958.859999999</v>
      </c>
      <c r="J321">
        <v>1910793.135</v>
      </c>
      <c r="K321">
        <v>987669.06460000004</v>
      </c>
      <c r="L321">
        <v>704923.67009999999</v>
      </c>
      <c r="M321">
        <v>756117.81270000001</v>
      </c>
      <c r="N321">
        <v>1275395.3489999999</v>
      </c>
      <c r="O321">
        <v>401653.95699999999</v>
      </c>
      <c r="P321">
        <v>1514333.291</v>
      </c>
      <c r="Q321" t="s">
        <v>42</v>
      </c>
      <c r="R321">
        <v>102563889.2</v>
      </c>
    </row>
    <row r="322" spans="1:18" x14ac:dyDescent="0.2">
      <c r="B322">
        <v>8917368.4360000007</v>
      </c>
      <c r="C322">
        <v>6971464.1950000003</v>
      </c>
      <c r="D322">
        <v>3966964.7960000001</v>
      </c>
      <c r="E322">
        <v>2620358.4240000001</v>
      </c>
      <c r="F322">
        <v>4973133.42</v>
      </c>
      <c r="G322">
        <v>27282752.52</v>
      </c>
      <c r="H322">
        <v>7304033.7450000001</v>
      </c>
      <c r="I322">
        <v>4597391.8499999996</v>
      </c>
      <c r="J322">
        <v>3533750.1690000002</v>
      </c>
      <c r="K322">
        <v>900604.58539999998</v>
      </c>
      <c r="L322">
        <v>409985.65399999998</v>
      </c>
      <c r="M322">
        <v>140409.4111</v>
      </c>
      <c r="N322">
        <v>310624.73149999999</v>
      </c>
      <c r="O322">
        <v>332203.38390000002</v>
      </c>
      <c r="P322">
        <v>818880.45680000004</v>
      </c>
      <c r="Q322" t="s">
        <v>42</v>
      </c>
      <c r="R322">
        <v>73079925.780000001</v>
      </c>
    </row>
    <row r="323" spans="1:18" x14ac:dyDescent="0.2">
      <c r="B323">
        <v>10078917.9</v>
      </c>
      <c r="C323">
        <v>9582515</v>
      </c>
      <c r="D323">
        <v>10623326.050000001</v>
      </c>
      <c r="E323">
        <v>15287374.550000001</v>
      </c>
      <c r="F323">
        <v>8820340.8019999992</v>
      </c>
      <c r="G323">
        <v>14514730.470000001</v>
      </c>
      <c r="H323">
        <v>33457939.960000001</v>
      </c>
      <c r="I323">
        <v>8127570.1150000002</v>
      </c>
      <c r="J323">
        <v>3788632.6719999998</v>
      </c>
      <c r="K323">
        <v>3489738.4720000001</v>
      </c>
      <c r="L323">
        <v>1290807.156</v>
      </c>
      <c r="M323">
        <v>544497.07869999995</v>
      </c>
      <c r="N323">
        <v>214605.09729999999</v>
      </c>
      <c r="O323">
        <v>312638.50679999997</v>
      </c>
      <c r="P323">
        <v>1142860.8959999999</v>
      </c>
      <c r="Q323" t="s">
        <v>42</v>
      </c>
      <c r="R323">
        <v>121276494.7</v>
      </c>
    </row>
    <row r="324" spans="1:18" x14ac:dyDescent="0.2">
      <c r="B324">
        <v>10052605.720000001</v>
      </c>
      <c r="C324">
        <v>3758003.2659999998</v>
      </c>
      <c r="D324">
        <v>6567564.892</v>
      </c>
      <c r="E324">
        <v>19397695.510000002</v>
      </c>
      <c r="F324">
        <v>20039028.350000001</v>
      </c>
      <c r="G324">
        <v>10990005.27</v>
      </c>
      <c r="H324">
        <v>9637830.5690000001</v>
      </c>
      <c r="I324">
        <v>30411457.420000002</v>
      </c>
      <c r="J324">
        <v>11654355.67</v>
      </c>
      <c r="K324">
        <v>6044019.3949999996</v>
      </c>
      <c r="L324">
        <v>2545932.3820000002</v>
      </c>
      <c r="M324">
        <v>1625492.3970000001</v>
      </c>
      <c r="N324">
        <v>500968.84700000001</v>
      </c>
      <c r="O324">
        <v>226408.68340000001</v>
      </c>
      <c r="P324">
        <v>997897.59510000004</v>
      </c>
      <c r="Q324" t="s">
        <v>42</v>
      </c>
      <c r="R324">
        <v>134449266</v>
      </c>
    </row>
    <row r="325" spans="1:18" x14ac:dyDescent="0.2">
      <c r="B325">
        <v>19279475.140000001</v>
      </c>
      <c r="C325">
        <v>12357856.199999999</v>
      </c>
      <c r="D325">
        <v>7279771.7039999999</v>
      </c>
      <c r="E325">
        <v>6910211.2620000001</v>
      </c>
      <c r="F325">
        <v>16561234.35</v>
      </c>
      <c r="G325">
        <v>16851757.5</v>
      </c>
      <c r="H325">
        <v>7150428.5559999999</v>
      </c>
      <c r="I325">
        <v>3481964.352</v>
      </c>
      <c r="J325">
        <v>10185735.470000001</v>
      </c>
      <c r="K325">
        <v>7198874.3200000003</v>
      </c>
      <c r="L325">
        <v>2749033.7779999999</v>
      </c>
      <c r="M325">
        <v>2131484.1609999998</v>
      </c>
      <c r="N325">
        <v>814736.58479999995</v>
      </c>
      <c r="O325">
        <v>295158.11680000002</v>
      </c>
      <c r="P325">
        <v>818730.05989999999</v>
      </c>
      <c r="Q325" t="s">
        <v>42</v>
      </c>
      <c r="R325">
        <v>114066451.59999999</v>
      </c>
    </row>
    <row r="326" spans="1:18" x14ac:dyDescent="0.2">
      <c r="B326">
        <v>12739833.32</v>
      </c>
      <c r="C326">
        <v>4153071.2080000001</v>
      </c>
      <c r="D326">
        <v>8197006.8459999999</v>
      </c>
      <c r="E326">
        <v>11903261.35</v>
      </c>
      <c r="F326">
        <v>13482430.35</v>
      </c>
      <c r="G326">
        <v>18160165.57</v>
      </c>
      <c r="H326">
        <v>9334902.2640000004</v>
      </c>
      <c r="I326">
        <v>4596847.3969999999</v>
      </c>
      <c r="J326">
        <v>6098333.2589999996</v>
      </c>
      <c r="K326">
        <v>11419781.970000001</v>
      </c>
      <c r="L326">
        <v>5605018.1390000004</v>
      </c>
      <c r="M326">
        <v>2585238.773</v>
      </c>
      <c r="N326">
        <v>1505958.946</v>
      </c>
      <c r="O326">
        <v>470098.56679999997</v>
      </c>
      <c r="P326">
        <v>545632.32909999997</v>
      </c>
      <c r="Q326" t="s">
        <v>42</v>
      </c>
      <c r="R326">
        <v>110797580.3</v>
      </c>
    </row>
    <row r="327" spans="1:18" x14ac:dyDescent="0.2">
      <c r="B327">
        <v>5624121.2999999998</v>
      </c>
      <c r="C327">
        <v>1612097.6780000001</v>
      </c>
      <c r="D327">
        <v>10476190.49</v>
      </c>
      <c r="E327">
        <v>18054023.59</v>
      </c>
      <c r="F327">
        <v>22744915.469999999</v>
      </c>
      <c r="G327">
        <v>19554044.620000001</v>
      </c>
      <c r="H327">
        <v>24322619.98</v>
      </c>
      <c r="I327">
        <v>12107253.77</v>
      </c>
      <c r="J327">
        <v>4987815.5719999997</v>
      </c>
      <c r="K327">
        <v>6369865.5630000001</v>
      </c>
      <c r="L327">
        <v>12397205.890000001</v>
      </c>
      <c r="M327">
        <v>5526028.8329999996</v>
      </c>
      <c r="N327">
        <v>2266807.02</v>
      </c>
      <c r="O327">
        <v>910830.39540000004</v>
      </c>
      <c r="P327">
        <v>984466.36679999996</v>
      </c>
      <c r="Q327" t="s">
        <v>42</v>
      </c>
      <c r="R327">
        <v>147938286.5</v>
      </c>
    </row>
    <row r="328" spans="1:18" x14ac:dyDescent="0.2">
      <c r="A328" t="s">
        <v>42</v>
      </c>
      <c r="B328">
        <v>4149174.6209999998</v>
      </c>
      <c r="C328">
        <v>2743086.07</v>
      </c>
      <c r="D328">
        <v>2025724.656</v>
      </c>
      <c r="E328">
        <v>16863155.52</v>
      </c>
      <c r="F328">
        <v>16876533.690000001</v>
      </c>
      <c r="G328">
        <v>12322169.73</v>
      </c>
      <c r="H328">
        <v>6889282.2029999997</v>
      </c>
      <c r="I328">
        <v>7305187.1430000002</v>
      </c>
      <c r="J328">
        <v>3615309.3820000002</v>
      </c>
      <c r="K328">
        <v>2260762.7340000002</v>
      </c>
      <c r="L328">
        <v>2262986.7570000002</v>
      </c>
      <c r="M328">
        <v>4125076.8820000002</v>
      </c>
      <c r="N328">
        <v>1808582.3419999999</v>
      </c>
      <c r="O328">
        <v>458060.29830000002</v>
      </c>
      <c r="P328">
        <v>383137.70919999998</v>
      </c>
      <c r="Q328" t="s">
        <v>42</v>
      </c>
      <c r="R328">
        <v>84088229.739999995</v>
      </c>
    </row>
    <row r="329" spans="1:18" x14ac:dyDescent="0.2">
      <c r="A329" t="s">
        <v>42</v>
      </c>
      <c r="B329">
        <v>3992691.24</v>
      </c>
      <c r="C329">
        <v>1463787.4650000001</v>
      </c>
      <c r="D329">
        <v>2421613.6179999998</v>
      </c>
      <c r="E329">
        <v>11892534.41</v>
      </c>
      <c r="F329">
        <v>34301691.119999997</v>
      </c>
      <c r="G329">
        <v>21957493.920000002</v>
      </c>
      <c r="H329">
        <v>11028948.699999999</v>
      </c>
      <c r="I329">
        <v>5032122.4529999997</v>
      </c>
      <c r="J329">
        <v>3825771.2779999999</v>
      </c>
      <c r="K329">
        <v>2781793.0449999999</v>
      </c>
      <c r="L329">
        <v>773073.41390000004</v>
      </c>
      <c r="M329">
        <v>1600679.419</v>
      </c>
      <c r="N329">
        <v>2651100.0440000002</v>
      </c>
      <c r="O329">
        <v>1072131.5290000001</v>
      </c>
      <c r="P329">
        <v>1212862.926</v>
      </c>
      <c r="Q329" t="s">
        <v>42</v>
      </c>
      <c r="R329">
        <v>106008294.59999999</v>
      </c>
    </row>
    <row r="330" spans="1:18" x14ac:dyDescent="0.2">
      <c r="A330" t="s">
        <v>42</v>
      </c>
      <c r="B330">
        <v>8095563.4210000001</v>
      </c>
      <c r="C330">
        <v>866688.72620000003</v>
      </c>
      <c r="D330">
        <v>1289494.591</v>
      </c>
      <c r="E330">
        <v>5305666.18</v>
      </c>
      <c r="F330">
        <v>14285317.939999999</v>
      </c>
      <c r="G330">
        <v>17277833.030000001</v>
      </c>
      <c r="H330">
        <v>10269974.460000001</v>
      </c>
      <c r="I330">
        <v>4634176.1040000003</v>
      </c>
      <c r="J330">
        <v>2550166.247</v>
      </c>
      <c r="K330">
        <v>2124702.2749999999</v>
      </c>
      <c r="L330">
        <v>1012695.357</v>
      </c>
      <c r="M330">
        <v>627701.19799999997</v>
      </c>
      <c r="N330">
        <v>898895.41870000004</v>
      </c>
      <c r="O330">
        <v>1203910.7790000001</v>
      </c>
      <c r="P330">
        <v>1234705.7520000001</v>
      </c>
      <c r="Q330" t="s">
        <v>42</v>
      </c>
      <c r="R330">
        <v>71677491.480000004</v>
      </c>
    </row>
    <row r="331" spans="1:18" x14ac:dyDescent="0.2">
      <c r="A331" t="s">
        <v>42</v>
      </c>
      <c r="B331">
        <v>24647433.059999999</v>
      </c>
      <c r="C331">
        <v>649122.36109999998</v>
      </c>
      <c r="D331">
        <v>2264637.1669999999</v>
      </c>
      <c r="E331">
        <v>7169468.0810000002</v>
      </c>
      <c r="F331">
        <v>23065394.199999999</v>
      </c>
      <c r="G331">
        <v>26701298.989999998</v>
      </c>
      <c r="H331">
        <v>17477050.350000001</v>
      </c>
      <c r="I331">
        <v>12252217.66</v>
      </c>
      <c r="J331">
        <v>4797242.8210000005</v>
      </c>
      <c r="K331">
        <v>2089284.723</v>
      </c>
      <c r="L331">
        <v>1961336.2279999999</v>
      </c>
      <c r="M331">
        <v>1665150.7</v>
      </c>
      <c r="N331">
        <v>767432.36930000002</v>
      </c>
      <c r="O331">
        <v>943384.89399999997</v>
      </c>
      <c r="P331">
        <v>1978619.004</v>
      </c>
      <c r="Q331" t="s">
        <v>42</v>
      </c>
      <c r="R331">
        <v>128429072.59999999</v>
      </c>
    </row>
    <row r="332" spans="1:18" x14ac:dyDescent="0.2">
      <c r="A332" t="s">
        <v>42</v>
      </c>
      <c r="B332">
        <v>4812064.4330000002</v>
      </c>
      <c r="C332">
        <v>1351652.3</v>
      </c>
      <c r="D332">
        <v>1484724.97</v>
      </c>
      <c r="E332">
        <v>2867252.5819999999</v>
      </c>
      <c r="F332">
        <v>9047382.4149999991</v>
      </c>
      <c r="G332">
        <v>19589942.579999998</v>
      </c>
      <c r="H332">
        <v>14114051.34</v>
      </c>
      <c r="I332">
        <v>8703087.1940000001</v>
      </c>
      <c r="J332">
        <v>5091918.4440000001</v>
      </c>
      <c r="K332">
        <v>1813307.4650000001</v>
      </c>
      <c r="L332">
        <v>1490284.8929999999</v>
      </c>
      <c r="M332">
        <v>1118733.054</v>
      </c>
      <c r="N332">
        <v>491665.46370000002</v>
      </c>
      <c r="O332">
        <v>264954.24699999997</v>
      </c>
      <c r="P332">
        <v>1759014.602</v>
      </c>
      <c r="Q332" t="s">
        <v>42</v>
      </c>
      <c r="R332">
        <v>74000035.980000004</v>
      </c>
    </row>
    <row r="333" spans="1:18" x14ac:dyDescent="0.2">
      <c r="A333" t="s">
        <v>42</v>
      </c>
      <c r="B333">
        <v>7908539.1689999998</v>
      </c>
      <c r="C333">
        <v>2096984.429</v>
      </c>
      <c r="D333">
        <v>4482158.909</v>
      </c>
      <c r="E333">
        <v>5223773.3959999997</v>
      </c>
      <c r="F333">
        <v>3515457.7719999999</v>
      </c>
      <c r="G333">
        <v>4999069.7680000002</v>
      </c>
      <c r="H333">
        <v>6635937.6600000001</v>
      </c>
      <c r="I333">
        <v>5058830.1349999998</v>
      </c>
      <c r="J333">
        <v>3616028.74</v>
      </c>
      <c r="K333">
        <v>1693171.166</v>
      </c>
      <c r="L333">
        <v>1087019.4410000001</v>
      </c>
      <c r="M333">
        <v>356190.62849999999</v>
      </c>
      <c r="N333">
        <v>360630.1667</v>
      </c>
      <c r="O333">
        <v>180711.67379999999</v>
      </c>
      <c r="P333">
        <v>820683.92460000003</v>
      </c>
      <c r="Q333" t="s">
        <v>42</v>
      </c>
      <c r="R333">
        <v>48035186.979999997</v>
      </c>
    </row>
    <row r="334" spans="1:18" x14ac:dyDescent="0.2">
      <c r="A334" t="s">
        <v>42</v>
      </c>
      <c r="B334">
        <v>4950804.6229999997</v>
      </c>
      <c r="C334">
        <v>1284717.6569999999</v>
      </c>
      <c r="D334">
        <v>3122258.2969999998</v>
      </c>
      <c r="E334">
        <v>44149977.270000003</v>
      </c>
      <c r="F334">
        <v>19683491.739999998</v>
      </c>
      <c r="G334">
        <v>5617869.1529999999</v>
      </c>
      <c r="H334">
        <v>4113232.568</v>
      </c>
      <c r="I334">
        <v>4082930.389</v>
      </c>
      <c r="J334">
        <v>4063161.9559999998</v>
      </c>
      <c r="K334">
        <v>2757029.0630000001</v>
      </c>
      <c r="L334">
        <v>2339013.415</v>
      </c>
      <c r="M334">
        <v>844653.99199999997</v>
      </c>
      <c r="N334">
        <v>503938.15889999998</v>
      </c>
      <c r="O334">
        <v>299398.00719999999</v>
      </c>
      <c r="P334">
        <v>708097.77910000004</v>
      </c>
      <c r="Q334" t="s">
        <v>42</v>
      </c>
      <c r="R334">
        <v>98520574.060000002</v>
      </c>
    </row>
    <row r="335" spans="1:18" x14ac:dyDescent="0.2">
      <c r="A335" t="s">
        <v>42</v>
      </c>
      <c r="B335">
        <v>12926372.93</v>
      </c>
      <c r="C335">
        <v>1349908.118</v>
      </c>
      <c r="D335">
        <v>2915708.81</v>
      </c>
      <c r="E335">
        <v>4342058.1770000001</v>
      </c>
      <c r="F335">
        <v>22718082.690000001</v>
      </c>
      <c r="G335">
        <v>11117162.439999999</v>
      </c>
      <c r="H335">
        <v>3111113.7820000001</v>
      </c>
      <c r="I335">
        <v>1700605.8219999999</v>
      </c>
      <c r="J335">
        <v>2576298.4249999998</v>
      </c>
      <c r="K335">
        <v>2535383.9029999999</v>
      </c>
      <c r="L335">
        <v>2146337.6749999998</v>
      </c>
      <c r="M335">
        <v>1639011.88</v>
      </c>
      <c r="N335">
        <v>707660.29709999997</v>
      </c>
      <c r="O335">
        <v>334135.79399999999</v>
      </c>
      <c r="P335">
        <v>968332.00199999998</v>
      </c>
      <c r="Q335" t="s">
        <v>42</v>
      </c>
      <c r="R335">
        <v>71088172.739999995</v>
      </c>
    </row>
    <row r="336" spans="1:18" x14ac:dyDescent="0.2">
      <c r="A336" t="s">
        <v>42</v>
      </c>
      <c r="B336">
        <v>11762361.289999999</v>
      </c>
      <c r="C336">
        <v>2212711.7050000001</v>
      </c>
      <c r="D336">
        <v>4484050.4610000001</v>
      </c>
      <c r="E336">
        <v>38136430.850000001</v>
      </c>
      <c r="F336">
        <v>11385119.630000001</v>
      </c>
      <c r="G336">
        <v>16801550.739999998</v>
      </c>
      <c r="H336">
        <v>5025828.0870000003</v>
      </c>
      <c r="I336">
        <v>1815585.7879999999</v>
      </c>
      <c r="J336">
        <v>1191417.085</v>
      </c>
      <c r="K336">
        <v>1600300.3319999999</v>
      </c>
      <c r="L336">
        <v>1282196.5959999999</v>
      </c>
      <c r="M336">
        <v>1111957.4609999999</v>
      </c>
      <c r="N336">
        <v>947963.55209999997</v>
      </c>
      <c r="O336">
        <v>336909.36320000002</v>
      </c>
      <c r="P336">
        <v>643044.76439999999</v>
      </c>
      <c r="Q336" t="s">
        <v>42</v>
      </c>
      <c r="R336">
        <v>98737427.709999993</v>
      </c>
    </row>
    <row r="337" spans="1:19" x14ac:dyDescent="0.2">
      <c r="A337" t="s">
        <v>42</v>
      </c>
      <c r="B337">
        <v>12412556.15</v>
      </c>
      <c r="C337">
        <v>1272488.852</v>
      </c>
      <c r="D337">
        <v>2817770.4569999999</v>
      </c>
      <c r="E337">
        <v>13606263.57</v>
      </c>
      <c r="F337">
        <v>69984403.340000004</v>
      </c>
      <c r="G337">
        <v>14632417.85</v>
      </c>
      <c r="H337">
        <v>8147440.4709999999</v>
      </c>
      <c r="I337">
        <v>2764327.0950000002</v>
      </c>
      <c r="J337">
        <v>923215.5919</v>
      </c>
      <c r="K337">
        <v>812910.76710000006</v>
      </c>
      <c r="L337">
        <v>1063534.243</v>
      </c>
      <c r="M337">
        <v>802476.47939999995</v>
      </c>
      <c r="N337">
        <v>755755.31090000004</v>
      </c>
      <c r="O337">
        <v>429510.07659999997</v>
      </c>
      <c r="P337">
        <v>603966.19420000003</v>
      </c>
      <c r="Q337" t="s">
        <v>42</v>
      </c>
      <c r="R337">
        <v>131029036.40000001</v>
      </c>
    </row>
    <row r="338" spans="1:19" x14ac:dyDescent="0.2">
      <c r="B338">
        <v>0.22077184999999999</v>
      </c>
      <c r="C338">
        <v>2.4971622999999998E-2</v>
      </c>
      <c r="D338">
        <v>1.0215663999999999E-2</v>
      </c>
      <c r="E338">
        <v>1.5891032999999999E-2</v>
      </c>
      <c r="F338">
        <v>5.1645857000000003E-2</v>
      </c>
      <c r="G338">
        <v>0.23609534600000001</v>
      </c>
      <c r="H338">
        <v>0.196367764</v>
      </c>
      <c r="I338">
        <v>6.6969352999999995E-2</v>
      </c>
      <c r="J338">
        <v>5.2780931000000003E-2</v>
      </c>
      <c r="K338">
        <v>2.3269011999999999E-2</v>
      </c>
      <c r="L338">
        <v>1.3053347999999999E-2</v>
      </c>
      <c r="M338">
        <v>1.4188421999999999E-2</v>
      </c>
      <c r="N338">
        <v>1.9863790999999999E-2</v>
      </c>
      <c r="O338">
        <v>1.6458569999999999E-2</v>
      </c>
      <c r="P338">
        <v>3.7457434999999997E-2</v>
      </c>
      <c r="Q338" t="s">
        <v>42</v>
      </c>
      <c r="R338">
        <v>187847546.30000001</v>
      </c>
    </row>
    <row r="339" spans="1:19" x14ac:dyDescent="0.2">
      <c r="B339">
        <v>0.18334154799999999</v>
      </c>
      <c r="C339">
        <v>4.3371119E-2</v>
      </c>
      <c r="D339">
        <v>4.7313948000000002E-2</v>
      </c>
      <c r="E339">
        <v>4.7806801000000003E-2</v>
      </c>
      <c r="F339">
        <v>5.6678167000000002E-2</v>
      </c>
      <c r="G339">
        <v>0.103992114</v>
      </c>
      <c r="H339">
        <v>0.26515524899999998</v>
      </c>
      <c r="I339">
        <v>0.14391325799999999</v>
      </c>
      <c r="J339">
        <v>5.0271069000000002E-2</v>
      </c>
      <c r="K339">
        <v>1.9221291000000001E-2</v>
      </c>
      <c r="L339">
        <v>1.2321341E-2</v>
      </c>
      <c r="M339">
        <v>6.8999509999999997E-3</v>
      </c>
      <c r="N339">
        <v>5.4213899999999999E-3</v>
      </c>
      <c r="O339">
        <v>5.9142429999999996E-3</v>
      </c>
      <c r="P339">
        <v>8.3785119999999994E-3</v>
      </c>
      <c r="Q339" t="s">
        <v>42</v>
      </c>
      <c r="R339">
        <v>178425687.59999999</v>
      </c>
    </row>
    <row r="340" spans="1:19" x14ac:dyDescent="0.2">
      <c r="B340">
        <v>0.10251046</v>
      </c>
      <c r="C340">
        <v>3.9225941E-2</v>
      </c>
      <c r="D340">
        <v>6.0669455999999997E-2</v>
      </c>
      <c r="E340">
        <v>0.17730125499999999</v>
      </c>
      <c r="F340">
        <v>0.144874477</v>
      </c>
      <c r="G340">
        <v>9.8849372000000005E-2</v>
      </c>
      <c r="H340">
        <v>0.15899581600000001</v>
      </c>
      <c r="I340">
        <v>0.13912133900000001</v>
      </c>
      <c r="J340">
        <v>5.1255229999999999E-2</v>
      </c>
      <c r="K340">
        <v>1.3598326000000001E-2</v>
      </c>
      <c r="L340">
        <v>7.3221759999999997E-3</v>
      </c>
      <c r="M340">
        <v>2.0920499999999998E-3</v>
      </c>
      <c r="N340">
        <v>1.569038E-3</v>
      </c>
      <c r="O340">
        <v>5.2301300000000002E-4</v>
      </c>
      <c r="P340">
        <v>2.0920499999999998E-3</v>
      </c>
      <c r="Q340" t="s">
        <v>42</v>
      </c>
      <c r="R340">
        <v>144659283.30000001</v>
      </c>
    </row>
    <row r="341" spans="1:19" x14ac:dyDescent="0.2">
      <c r="B341">
        <v>0.11349481</v>
      </c>
      <c r="C341">
        <v>2.4221453E-2</v>
      </c>
      <c r="D341">
        <v>3.0449826999999999E-2</v>
      </c>
      <c r="E341">
        <v>0.11418685100000001</v>
      </c>
      <c r="F341">
        <v>0.12525951599999999</v>
      </c>
      <c r="G341">
        <v>0.17716262999999999</v>
      </c>
      <c r="H341">
        <v>0.13910034600000001</v>
      </c>
      <c r="I341">
        <v>0.14463667799999999</v>
      </c>
      <c r="J341">
        <v>7.8892734000000006E-2</v>
      </c>
      <c r="K341">
        <v>3.4602076000000002E-2</v>
      </c>
      <c r="L341">
        <v>8.9965400000000008E-3</v>
      </c>
      <c r="M341">
        <v>4.1522490000000002E-3</v>
      </c>
      <c r="N341">
        <v>1.3840829999999999E-3</v>
      </c>
      <c r="O341">
        <v>6.9204200000000003E-4</v>
      </c>
      <c r="P341">
        <v>2.7681659999999999E-3</v>
      </c>
      <c r="Q341" t="s">
        <v>42</v>
      </c>
      <c r="R341">
        <v>143250320.40000001</v>
      </c>
    </row>
    <row r="342" spans="1:19" x14ac:dyDescent="0.2">
      <c r="B342">
        <v>8.9176309999999995E-2</v>
      </c>
      <c r="C342">
        <v>4.1524846999999997E-2</v>
      </c>
      <c r="D342">
        <v>1.9741320999999999E-2</v>
      </c>
      <c r="E342">
        <v>3.7440436000000001E-2</v>
      </c>
      <c r="F342">
        <v>0.132743363</v>
      </c>
      <c r="G342">
        <v>0.21579305700000001</v>
      </c>
      <c r="H342">
        <v>0.194690265</v>
      </c>
      <c r="I342">
        <v>0.10551395500000001</v>
      </c>
      <c r="J342">
        <v>8.7134105000000003E-2</v>
      </c>
      <c r="K342">
        <v>4.8332198999999999E-2</v>
      </c>
      <c r="L342">
        <v>1.837985E-2</v>
      </c>
      <c r="M342">
        <v>4.0844109999999996E-3</v>
      </c>
      <c r="N342">
        <v>2.722941E-3</v>
      </c>
      <c r="O342">
        <v>1.36147E-3</v>
      </c>
      <c r="P342">
        <v>1.36147E-3</v>
      </c>
      <c r="Q342" t="s">
        <v>42</v>
      </c>
      <c r="R342">
        <v>79955482.450000003</v>
      </c>
    </row>
    <row r="343" spans="1:19" x14ac:dyDescent="0.2">
      <c r="A343" t="s">
        <v>42</v>
      </c>
      <c r="B343">
        <v>26475756.989999998</v>
      </c>
      <c r="C343">
        <v>8543176.4379999992</v>
      </c>
      <c r="D343">
        <v>5317258.2249999996</v>
      </c>
      <c r="E343">
        <v>6158316.2429999998</v>
      </c>
      <c r="F343">
        <v>18550466.710000001</v>
      </c>
      <c r="G343">
        <v>66360843.909999996</v>
      </c>
      <c r="H343">
        <v>26403567.27</v>
      </c>
      <c r="I343">
        <v>6246289.1409999998</v>
      </c>
      <c r="J343">
        <v>4452022.0530000003</v>
      </c>
      <c r="K343">
        <v>2614670.7110000001</v>
      </c>
      <c r="L343">
        <v>1381211.571</v>
      </c>
      <c r="M343">
        <v>627075.33600000001</v>
      </c>
      <c r="N343">
        <v>243482.24280000001</v>
      </c>
      <c r="O343">
        <v>69590.86318</v>
      </c>
      <c r="P343">
        <v>28750.495879999999</v>
      </c>
      <c r="Q343" t="s">
        <v>42</v>
      </c>
      <c r="R343">
        <v>173472478.19999999</v>
      </c>
    </row>
    <row r="344" spans="1:19" x14ac:dyDescent="0.2">
      <c r="A344" t="s">
        <v>42</v>
      </c>
      <c r="B344">
        <v>9582882.2640000004</v>
      </c>
      <c r="C344">
        <v>5959562.6699999999</v>
      </c>
      <c r="D344">
        <v>11846579.789999999</v>
      </c>
      <c r="E344">
        <v>7277983.8049999997</v>
      </c>
      <c r="F344">
        <v>7632201.6459999997</v>
      </c>
      <c r="G344">
        <v>5048415.3990000002</v>
      </c>
      <c r="H344">
        <v>13136489.08</v>
      </c>
      <c r="I344">
        <v>16830940.949999999</v>
      </c>
      <c r="J344">
        <v>3617239.8309999998</v>
      </c>
      <c r="K344">
        <v>1348237.625</v>
      </c>
      <c r="L344">
        <v>878915.84569999995</v>
      </c>
      <c r="M344">
        <v>579351.56440000003</v>
      </c>
      <c r="N344">
        <v>115514.82919999999</v>
      </c>
      <c r="O344">
        <v>67596.036309999996</v>
      </c>
      <c r="P344">
        <v>39030.128960000002</v>
      </c>
      <c r="Q344" t="s">
        <v>42</v>
      </c>
      <c r="R344">
        <v>83960941.469999999</v>
      </c>
    </row>
    <row r="345" spans="1:19" x14ac:dyDescent="0.2">
      <c r="A345" t="s">
        <v>42</v>
      </c>
      <c r="B345">
        <v>7871937.2659999998</v>
      </c>
      <c r="C345">
        <v>3905945.1869999999</v>
      </c>
      <c r="D345">
        <v>6500593.9550000001</v>
      </c>
      <c r="E345">
        <v>40228833.939999998</v>
      </c>
      <c r="F345">
        <v>19248027.52</v>
      </c>
      <c r="G345">
        <v>7732673.1140000001</v>
      </c>
      <c r="H345">
        <v>8567032.0869999994</v>
      </c>
      <c r="I345">
        <v>11257799.199999999</v>
      </c>
      <c r="J345">
        <v>8736115.9869999997</v>
      </c>
      <c r="K345">
        <v>2632694.1329999999</v>
      </c>
      <c r="L345">
        <v>1003785.8590000001</v>
      </c>
      <c r="M345">
        <v>836735.54399999999</v>
      </c>
      <c r="N345">
        <v>332987.39230000001</v>
      </c>
      <c r="O345">
        <v>153527.55729999999</v>
      </c>
      <c r="P345">
        <v>20745.382900000001</v>
      </c>
      <c r="Q345" t="s">
        <v>42</v>
      </c>
      <c r="R345">
        <v>119029434.09999999</v>
      </c>
    </row>
    <row r="346" spans="1:19" x14ac:dyDescent="0.2">
      <c r="B346" t="s">
        <v>43</v>
      </c>
    </row>
    <row r="347" spans="1:19" x14ac:dyDescent="0.2">
      <c r="B347">
        <v>1756.207762</v>
      </c>
      <c r="C347">
        <v>886.35983810000005</v>
      </c>
      <c r="D347">
        <v>956.99326880000001</v>
      </c>
      <c r="E347">
        <v>2135.987298</v>
      </c>
      <c r="F347">
        <v>965.49670400000002</v>
      </c>
      <c r="G347">
        <v>1466.768941</v>
      </c>
      <c r="H347">
        <v>1032.597546</v>
      </c>
      <c r="I347">
        <v>469.30041440000002</v>
      </c>
      <c r="J347">
        <v>666.37823470000001</v>
      </c>
      <c r="K347">
        <v>1459.2904129999999</v>
      </c>
      <c r="L347">
        <v>1033.5853959999999</v>
      </c>
      <c r="M347">
        <v>2461.3636550000001</v>
      </c>
      <c r="N347">
        <v>1650.0997709999999</v>
      </c>
      <c r="O347">
        <v>3236.3082220000001</v>
      </c>
      <c r="P347">
        <v>3054.0310439999998</v>
      </c>
      <c r="Q347">
        <v>1500</v>
      </c>
      <c r="R347">
        <v>4000</v>
      </c>
      <c r="S347">
        <v>4000</v>
      </c>
    </row>
    <row r="348" spans="1:19" x14ac:dyDescent="0.2">
      <c r="B348" t="s">
        <v>44</v>
      </c>
    </row>
    <row r="349" spans="1:19" x14ac:dyDescent="0.2">
      <c r="B349">
        <v>1140.0851399999999</v>
      </c>
      <c r="C349">
        <v>4969.0522559999999</v>
      </c>
      <c r="D349">
        <v>1424.4732690000001</v>
      </c>
      <c r="E349">
        <v>1818.5809260000001</v>
      </c>
      <c r="F349">
        <v>2251.768172</v>
      </c>
      <c r="G349">
        <v>389.1130852</v>
      </c>
      <c r="H349">
        <v>108.5917858</v>
      </c>
      <c r="I349">
        <v>95.88827757</v>
      </c>
      <c r="J349">
        <v>56.201938560000002</v>
      </c>
      <c r="K349">
        <v>67.125239690000001</v>
      </c>
      <c r="L349">
        <v>30.325586779999998</v>
      </c>
      <c r="M349">
        <v>51.13689729</v>
      </c>
      <c r="N349">
        <v>20.633513789999999</v>
      </c>
      <c r="O349">
        <v>17.628238899999999</v>
      </c>
      <c r="P349">
        <v>34.356061230000002</v>
      </c>
    </row>
    <row r="350" spans="1:19" x14ac:dyDescent="0.2">
      <c r="B350">
        <v>1800.2540550000001</v>
      </c>
      <c r="C350">
        <v>566.66512890000001</v>
      </c>
      <c r="D350">
        <v>552.1605677</v>
      </c>
      <c r="E350">
        <v>2741.05969</v>
      </c>
      <c r="F350">
        <v>914.96275760000003</v>
      </c>
      <c r="G350">
        <v>633.53149229999997</v>
      </c>
      <c r="H350">
        <v>585.04104989999996</v>
      </c>
      <c r="I350">
        <v>141.69026349999999</v>
      </c>
      <c r="J350">
        <v>38.61581297</v>
      </c>
      <c r="K350">
        <v>28.170044690000001</v>
      </c>
      <c r="L350">
        <v>22.42098893</v>
      </c>
      <c r="M350">
        <v>39.471901750000001</v>
      </c>
      <c r="N350">
        <v>13.931626980000001</v>
      </c>
      <c r="O350">
        <v>24.815192199999998</v>
      </c>
      <c r="P350">
        <v>35.758686900000001</v>
      </c>
    </row>
    <row r="351" spans="1:19" x14ac:dyDescent="0.2">
      <c r="B351">
        <v>13226.7894</v>
      </c>
      <c r="C351">
        <v>2881.0381910000001</v>
      </c>
      <c r="D351">
        <v>440.49410610000001</v>
      </c>
      <c r="E351">
        <v>535.64101100000005</v>
      </c>
      <c r="F351">
        <v>2330.3172880000002</v>
      </c>
      <c r="G351">
        <v>546.44430469999998</v>
      </c>
      <c r="H351">
        <v>313.01169629999998</v>
      </c>
      <c r="I351">
        <v>290.36236860000002</v>
      </c>
      <c r="J351">
        <v>75.110043140000002</v>
      </c>
      <c r="K351">
        <v>27.829137540000001</v>
      </c>
      <c r="L351">
        <v>30.8666707</v>
      </c>
      <c r="M351">
        <v>35.150965890000002</v>
      </c>
      <c r="N351">
        <v>38.921928800000003</v>
      </c>
      <c r="O351">
        <v>18.714737329999998</v>
      </c>
      <c r="P351">
        <v>68.921656049999996</v>
      </c>
    </row>
    <row r="352" spans="1:19" x14ac:dyDescent="0.2">
      <c r="B352">
        <v>607.20365200000003</v>
      </c>
      <c r="C352">
        <v>1779.9949570000001</v>
      </c>
      <c r="D352">
        <v>3717.060555</v>
      </c>
      <c r="E352">
        <v>1809.6749420000001</v>
      </c>
      <c r="F352">
        <v>651.86233589999995</v>
      </c>
      <c r="G352">
        <v>397.52067219999998</v>
      </c>
      <c r="H352">
        <v>1548.0324539999999</v>
      </c>
      <c r="I352">
        <v>526.25221790000001</v>
      </c>
      <c r="J352">
        <v>180.02083870000001</v>
      </c>
      <c r="K352">
        <v>141.64589910000001</v>
      </c>
      <c r="L352">
        <v>48.242948499999997</v>
      </c>
      <c r="M352">
        <v>20.49954722</v>
      </c>
      <c r="N352">
        <v>10.26681262</v>
      </c>
      <c r="O352">
        <v>7.7953667949999996</v>
      </c>
      <c r="P352">
        <v>20.08813323</v>
      </c>
    </row>
    <row r="353" spans="2:21" x14ac:dyDescent="0.2">
      <c r="B353">
        <v>460.36640310000001</v>
      </c>
      <c r="C353">
        <v>1322.0302790000001</v>
      </c>
      <c r="D353">
        <v>1230.0548590000001</v>
      </c>
      <c r="E353">
        <v>2588.0272890000001</v>
      </c>
      <c r="F353">
        <v>1011.827791</v>
      </c>
      <c r="G353">
        <v>326.61534289999997</v>
      </c>
      <c r="H353">
        <v>308.36422210000001</v>
      </c>
      <c r="I353">
        <v>949.55203489999997</v>
      </c>
      <c r="J353">
        <v>277.58517160000002</v>
      </c>
      <c r="K353">
        <v>134.09810970000001</v>
      </c>
      <c r="L353">
        <v>60.258588899999999</v>
      </c>
      <c r="M353">
        <v>35.599602249999997</v>
      </c>
      <c r="N353">
        <v>6.9873676480000002</v>
      </c>
      <c r="O353">
        <v>4.555128345</v>
      </c>
      <c r="P353">
        <v>10.210465579999999</v>
      </c>
    </row>
    <row r="354" spans="2:21" x14ac:dyDescent="0.2">
      <c r="B354">
        <v>796.39685029999998</v>
      </c>
      <c r="C354">
        <v>4943.941366</v>
      </c>
      <c r="D354">
        <v>3385.1004800000001</v>
      </c>
      <c r="E354">
        <v>1294.9325980000001</v>
      </c>
      <c r="F354">
        <v>660.61841949999996</v>
      </c>
      <c r="G354">
        <v>935.29347289999998</v>
      </c>
      <c r="H354">
        <v>538.44206770000005</v>
      </c>
      <c r="I354">
        <v>140.35786479999999</v>
      </c>
      <c r="J354">
        <v>162.4464571</v>
      </c>
      <c r="K354">
        <v>304.46125019999999</v>
      </c>
      <c r="L354">
        <v>103.61153</v>
      </c>
      <c r="M354">
        <v>45.372169960000001</v>
      </c>
      <c r="N354">
        <v>20.195607760000001</v>
      </c>
      <c r="O354">
        <v>12.17925292</v>
      </c>
      <c r="P354">
        <v>7.2811632319999999</v>
      </c>
    </row>
    <row r="355" spans="2:21" x14ac:dyDescent="0.2">
      <c r="B355">
        <v>83.054497420000004</v>
      </c>
      <c r="C355">
        <v>313.46852799999999</v>
      </c>
      <c r="D355">
        <v>1216.887645</v>
      </c>
      <c r="E355">
        <v>3122.587708</v>
      </c>
      <c r="F355">
        <v>1634.3134190000001</v>
      </c>
      <c r="G355">
        <v>567.11590469999999</v>
      </c>
      <c r="H355">
        <v>287.70947890000002</v>
      </c>
      <c r="I355">
        <v>282.71122029999998</v>
      </c>
      <c r="J355">
        <v>120.9099574</v>
      </c>
      <c r="K355">
        <v>68.490474460000001</v>
      </c>
      <c r="L355">
        <v>58.851892059999997</v>
      </c>
      <c r="M355">
        <v>77.005276300000006</v>
      </c>
      <c r="N355">
        <v>37.421352769999999</v>
      </c>
      <c r="O355">
        <v>12.53381701</v>
      </c>
      <c r="P355">
        <v>10.630835129999999</v>
      </c>
    </row>
    <row r="356" spans="2:21" x14ac:dyDescent="0.2">
      <c r="B356">
        <v>524.71095969999999</v>
      </c>
      <c r="C356">
        <v>216.99598520000001</v>
      </c>
      <c r="D356">
        <v>291.2456803</v>
      </c>
      <c r="E356">
        <v>654.09685420000005</v>
      </c>
      <c r="F356">
        <v>783.37609299999997</v>
      </c>
      <c r="G356">
        <v>658.55630099999996</v>
      </c>
      <c r="H356">
        <v>390.20024899999999</v>
      </c>
      <c r="I356">
        <v>144.88895460000001</v>
      </c>
      <c r="J356">
        <v>74.79552563</v>
      </c>
      <c r="K356">
        <v>58.553903579999997</v>
      </c>
      <c r="L356">
        <v>32.824918349999997</v>
      </c>
      <c r="M356">
        <v>21.719213159999999</v>
      </c>
      <c r="N356">
        <v>16.492805369999999</v>
      </c>
      <c r="O356">
        <v>19.794140970000001</v>
      </c>
      <c r="P356">
        <v>22.04510144</v>
      </c>
    </row>
    <row r="357" spans="2:21" x14ac:dyDescent="0.2">
      <c r="B357">
        <v>5775.2941449999998</v>
      </c>
      <c r="C357">
        <v>1040.5871460000001</v>
      </c>
      <c r="D357">
        <v>345.09752650000001</v>
      </c>
      <c r="E357">
        <v>477.80343290000002</v>
      </c>
      <c r="F357">
        <v>793.68820619999997</v>
      </c>
      <c r="G357">
        <v>729.4436647</v>
      </c>
      <c r="H357">
        <v>406.88807780000002</v>
      </c>
      <c r="I357">
        <v>240.79008139999999</v>
      </c>
      <c r="J357">
        <v>97.686941759999996</v>
      </c>
      <c r="K357">
        <v>39.261616619999998</v>
      </c>
      <c r="L357">
        <v>37.240400149999999</v>
      </c>
      <c r="M357">
        <v>18.81644455</v>
      </c>
      <c r="N357">
        <v>9.1721203960000004</v>
      </c>
      <c r="O357">
        <v>9.5783720559999992</v>
      </c>
      <c r="P357">
        <v>21.021197659999999</v>
      </c>
    </row>
    <row r="358" spans="2:21" x14ac:dyDescent="0.2">
      <c r="B358">
        <v>70.869874030000005</v>
      </c>
      <c r="C358">
        <v>2914.7813299999998</v>
      </c>
      <c r="D358">
        <v>1046.982702</v>
      </c>
      <c r="E358">
        <v>166.03642120000001</v>
      </c>
      <c r="F358">
        <v>160.8390551</v>
      </c>
      <c r="G358">
        <v>287.56999400000001</v>
      </c>
      <c r="H358">
        <v>234.90743119999999</v>
      </c>
      <c r="I358">
        <v>136.08854969999999</v>
      </c>
      <c r="J358">
        <v>101.8481235</v>
      </c>
      <c r="K358">
        <v>31.995840619999999</v>
      </c>
      <c r="L358">
        <v>30.135659059999998</v>
      </c>
      <c r="M358">
        <v>19.00020739</v>
      </c>
      <c r="N358">
        <v>10.87302568</v>
      </c>
      <c r="O358">
        <v>5.6228518940000001</v>
      </c>
      <c r="P358">
        <v>22.471211220000001</v>
      </c>
    </row>
    <row r="359" spans="2:21" x14ac:dyDescent="0.2">
      <c r="B359">
        <v>5196.7862720000003</v>
      </c>
      <c r="C359">
        <v>815.82891099999995</v>
      </c>
      <c r="D359">
        <v>1734.132089</v>
      </c>
      <c r="E359">
        <v>281.2670693</v>
      </c>
      <c r="F359">
        <v>76.694509479999994</v>
      </c>
      <c r="G359">
        <v>94.104663790000004</v>
      </c>
      <c r="H359">
        <v>128.87727380000001</v>
      </c>
      <c r="I359">
        <v>110.7631581</v>
      </c>
      <c r="J359">
        <v>76.720420290000007</v>
      </c>
      <c r="K359">
        <v>44.225916609999999</v>
      </c>
      <c r="L359">
        <v>25.174215019999998</v>
      </c>
      <c r="M359">
        <v>11.28920278</v>
      </c>
      <c r="N359">
        <v>10.05579329</v>
      </c>
      <c r="O359">
        <v>5.5001058839999999</v>
      </c>
      <c r="P359">
        <v>18.189537139999999</v>
      </c>
    </row>
    <row r="360" spans="2:21" x14ac:dyDescent="0.2">
      <c r="B360">
        <v>2567.932041</v>
      </c>
      <c r="C360">
        <v>6404.1275569999998</v>
      </c>
      <c r="D360">
        <v>983.55517599999996</v>
      </c>
      <c r="E360">
        <v>2294.894996</v>
      </c>
      <c r="F360">
        <v>445.87511439999997</v>
      </c>
      <c r="G360">
        <v>73.082948389999999</v>
      </c>
      <c r="H360">
        <v>33.246447269999997</v>
      </c>
      <c r="I360">
        <v>36.887298229999999</v>
      </c>
      <c r="J360">
        <v>37.752843140000003</v>
      </c>
      <c r="K360">
        <v>28.93219886</v>
      </c>
      <c r="L360">
        <v>25.956083540000002</v>
      </c>
      <c r="M360">
        <v>13.14394723</v>
      </c>
      <c r="N360">
        <v>8.0262054999999997</v>
      </c>
      <c r="O360">
        <v>4.8905865229999996</v>
      </c>
      <c r="P360">
        <v>9.7714417440000005</v>
      </c>
    </row>
    <row r="361" spans="2:21" x14ac:dyDescent="0.2">
      <c r="B361">
        <v>177.3461428</v>
      </c>
      <c r="C361">
        <v>1988.6601330000001</v>
      </c>
      <c r="D361">
        <v>1692.89158</v>
      </c>
      <c r="E361">
        <v>2710.228204</v>
      </c>
      <c r="F361">
        <v>279.68625370000001</v>
      </c>
      <c r="G361">
        <v>366.66840280000002</v>
      </c>
      <c r="H361">
        <v>113.14035490000001</v>
      </c>
      <c r="I361">
        <v>35.687332980000001</v>
      </c>
      <c r="J361">
        <v>24.894591999999999</v>
      </c>
      <c r="K361">
        <v>28.74222129</v>
      </c>
      <c r="L361">
        <v>25.056611</v>
      </c>
      <c r="M361">
        <v>17.894431229999999</v>
      </c>
      <c r="N361">
        <v>16.169349969999999</v>
      </c>
      <c r="O361">
        <v>5.0759217850000002</v>
      </c>
      <c r="P361">
        <v>9.9051977440000005</v>
      </c>
    </row>
    <row r="362" spans="2:21" x14ac:dyDescent="0.2">
      <c r="B362">
        <v>4750.826376</v>
      </c>
      <c r="C362">
        <v>8655.1263670000008</v>
      </c>
      <c r="D362">
        <v>969.46123390000002</v>
      </c>
      <c r="E362">
        <v>1161.049534</v>
      </c>
      <c r="F362">
        <v>1118.694291</v>
      </c>
      <c r="G362">
        <v>1769.616489</v>
      </c>
      <c r="H362">
        <v>740.11967319999997</v>
      </c>
      <c r="I362">
        <v>170.14623449999999</v>
      </c>
      <c r="J362">
        <v>78.810030260000005</v>
      </c>
      <c r="K362">
        <v>31.519963990000001</v>
      </c>
      <c r="L362">
        <v>12.57992471</v>
      </c>
      <c r="M362">
        <v>13.86996375</v>
      </c>
      <c r="N362">
        <v>14.05970784</v>
      </c>
      <c r="O362">
        <v>7.7035707990000004</v>
      </c>
      <c r="P362">
        <v>19.07043007</v>
      </c>
    </row>
    <row r="363" spans="2:21" x14ac:dyDescent="0.2">
      <c r="B363">
        <v>173.75231439999999</v>
      </c>
      <c r="C363">
        <v>1037.867561</v>
      </c>
      <c r="D363">
        <v>4496.0586929999999</v>
      </c>
      <c r="E363">
        <v>4476.3974740000003</v>
      </c>
      <c r="F363">
        <v>715.46514920000004</v>
      </c>
      <c r="G363">
        <v>348.09875110000002</v>
      </c>
      <c r="H363">
        <v>392.19569949999999</v>
      </c>
      <c r="I363">
        <v>420.28668090000002</v>
      </c>
      <c r="J363">
        <v>95.667050090000004</v>
      </c>
      <c r="K363">
        <v>30.74347277</v>
      </c>
      <c r="L363">
        <v>17.982651109999999</v>
      </c>
      <c r="M363">
        <v>5.8435077839999998</v>
      </c>
      <c r="N363">
        <v>3.5520013060000002</v>
      </c>
      <c r="O363">
        <v>2.24751704</v>
      </c>
      <c r="P363">
        <v>3.4661237800000002</v>
      </c>
    </row>
    <row r="364" spans="2:21" x14ac:dyDescent="0.2">
      <c r="B364">
        <v>449.9560697</v>
      </c>
      <c r="C364">
        <v>516.60935610000001</v>
      </c>
      <c r="D364">
        <v>248.6421369</v>
      </c>
      <c r="E364">
        <v>621.18175280000003</v>
      </c>
      <c r="F364">
        <v>2267.541471</v>
      </c>
      <c r="G364">
        <v>944.10345310000002</v>
      </c>
      <c r="H364">
        <v>198.37848009999999</v>
      </c>
      <c r="I364">
        <v>111.75346140000001</v>
      </c>
      <c r="J364">
        <v>107.3072124</v>
      </c>
      <c r="K364">
        <v>74.910888819999997</v>
      </c>
      <c r="L364">
        <v>19.72410485</v>
      </c>
      <c r="M364">
        <v>5.5064802530000003</v>
      </c>
      <c r="N364">
        <v>2.8538340980000001</v>
      </c>
      <c r="O364">
        <v>0</v>
      </c>
      <c r="P364">
        <v>1.379630275</v>
      </c>
    </row>
    <row r="365" spans="2:21" x14ac:dyDescent="0.2">
      <c r="B365">
        <v>350</v>
      </c>
      <c r="C365">
        <v>1180</v>
      </c>
      <c r="D365">
        <v>4550</v>
      </c>
      <c r="E365">
        <v>4440</v>
      </c>
      <c r="F365">
        <v>1190</v>
      </c>
      <c r="G365">
        <v>490</v>
      </c>
      <c r="H365">
        <v>560</v>
      </c>
      <c r="I365">
        <v>650</v>
      </c>
      <c r="J365">
        <v>130</v>
      </c>
      <c r="K365">
        <v>60</v>
      </c>
      <c r="L365">
        <v>30</v>
      </c>
      <c r="M365">
        <v>10</v>
      </c>
      <c r="N365">
        <v>10</v>
      </c>
      <c r="O365">
        <v>0</v>
      </c>
      <c r="P365">
        <v>10</v>
      </c>
      <c r="Q365" t="s">
        <v>45</v>
      </c>
      <c r="R365" t="s">
        <v>46</v>
      </c>
    </row>
    <row r="366" spans="2:21" x14ac:dyDescent="0.2">
      <c r="B366">
        <v>142.7915945</v>
      </c>
      <c r="C366">
        <v>235.6691782</v>
      </c>
      <c r="D366">
        <v>1089.5320360000001</v>
      </c>
      <c r="E366">
        <v>5937.9686940000001</v>
      </c>
      <c r="F366">
        <v>1311.2370289999999</v>
      </c>
      <c r="G366">
        <v>275.13329920000001</v>
      </c>
      <c r="H366">
        <v>210.6777137</v>
      </c>
      <c r="I366">
        <v>216.19945559999999</v>
      </c>
      <c r="J366">
        <v>168.25348740000001</v>
      </c>
      <c r="K366">
        <v>46.333393440000002</v>
      </c>
      <c r="L366">
        <v>16.279157300000001</v>
      </c>
      <c r="M366">
        <v>12.96489729</v>
      </c>
      <c r="N366">
        <v>7.787445613</v>
      </c>
      <c r="O366">
        <v>3.5743906550000002</v>
      </c>
      <c r="P366">
        <v>0</v>
      </c>
    </row>
    <row r="367" spans="2:21" x14ac:dyDescent="0.2">
      <c r="B367" t="s">
        <v>47</v>
      </c>
    </row>
    <row r="368" spans="2:21" x14ac:dyDescent="0.2">
      <c r="B368">
        <v>3629</v>
      </c>
      <c r="C368">
        <v>2945</v>
      </c>
      <c r="D368">
        <v>3591</v>
      </c>
      <c r="E368">
        <v>4141</v>
      </c>
      <c r="F368">
        <v>3626</v>
      </c>
      <c r="G368">
        <v>4306</v>
      </c>
      <c r="H368">
        <v>4010</v>
      </c>
      <c r="I368">
        <v>1873</v>
      </c>
      <c r="J368">
        <v>2278</v>
      </c>
      <c r="K368">
        <v>1406</v>
      </c>
      <c r="L368">
        <v>1325</v>
      </c>
      <c r="M368">
        <v>2642</v>
      </c>
      <c r="N368">
        <v>2296</v>
      </c>
      <c r="O368">
        <v>4730</v>
      </c>
      <c r="P368">
        <v>4829</v>
      </c>
      <c r="Q368">
        <v>2499</v>
      </c>
      <c r="R368">
        <v>3605.1</v>
      </c>
      <c r="S368">
        <v>3834</v>
      </c>
      <c r="T368" t="s">
        <v>42</v>
      </c>
      <c r="U368">
        <v>3160.7</v>
      </c>
    </row>
    <row r="369" spans="2:23" x14ac:dyDescent="0.2">
      <c r="B369" t="s">
        <v>42</v>
      </c>
      <c r="C369" s="1">
        <v>0.17</v>
      </c>
      <c r="D369" s="1">
        <v>0.15</v>
      </c>
      <c r="E369" s="1">
        <v>0.23</v>
      </c>
      <c r="F369" s="1">
        <v>0.15</v>
      </c>
      <c r="G369" s="1">
        <v>0.14000000000000001</v>
      </c>
      <c r="H369" s="1">
        <v>0.16</v>
      </c>
      <c r="I369" s="1">
        <v>0.17</v>
      </c>
      <c r="J369" s="1">
        <v>0.2</v>
      </c>
      <c r="K369" s="1">
        <v>0.3</v>
      </c>
      <c r="L369" s="1">
        <v>0.36</v>
      </c>
      <c r="M369" s="1">
        <v>0.28000000000000003</v>
      </c>
      <c r="N369" s="1">
        <v>0.18</v>
      </c>
      <c r="O369" s="1">
        <v>0.18</v>
      </c>
      <c r="P369" s="1">
        <v>0.1</v>
      </c>
      <c r="Q369" s="1">
        <v>0.21</v>
      </c>
      <c r="R369" s="1">
        <v>0.51</v>
      </c>
      <c r="S369" s="1">
        <v>0.3</v>
      </c>
      <c r="T369" t="s">
        <v>42</v>
      </c>
      <c r="U369">
        <v>12775</v>
      </c>
      <c r="V369" s="1">
        <v>0.22</v>
      </c>
      <c r="W369">
        <v>0.914149977</v>
      </c>
    </row>
    <row r="370" spans="2:23" x14ac:dyDescent="0.2">
      <c r="B370">
        <v>765.25864909999996</v>
      </c>
      <c r="C370">
        <v>496.81713339999999</v>
      </c>
      <c r="D370">
        <v>549.00296539999999</v>
      </c>
      <c r="E370">
        <v>960.54827020000005</v>
      </c>
      <c r="F370">
        <v>535.23822080000002</v>
      </c>
      <c r="G370">
        <v>612.91334429999995</v>
      </c>
      <c r="H370">
        <v>655.34102140000005</v>
      </c>
      <c r="I370">
        <v>325.84645799999998</v>
      </c>
      <c r="J370">
        <v>456.35057660000001</v>
      </c>
      <c r="K370">
        <v>415.0827018</v>
      </c>
      <c r="L370">
        <v>481.97693570000001</v>
      </c>
      <c r="M370">
        <v>752.12125209999999</v>
      </c>
      <c r="N370">
        <v>411.54003290000003</v>
      </c>
      <c r="O370">
        <v>847.81548599999996</v>
      </c>
      <c r="P370">
        <v>483.6955519</v>
      </c>
      <c r="Q370">
        <v>513.7976936</v>
      </c>
      <c r="R370">
        <v>1843.6438189999999</v>
      </c>
      <c r="S370">
        <v>1150.2</v>
      </c>
    </row>
    <row r="371" spans="2:23" x14ac:dyDescent="0.2">
      <c r="B371" t="s">
        <v>48</v>
      </c>
    </row>
    <row r="372" spans="2:23" x14ac:dyDescent="0.2">
      <c r="B372">
        <v>2.8098301999999999E-2</v>
      </c>
      <c r="C372">
        <v>8.8950365000000003E-2</v>
      </c>
      <c r="D372">
        <v>0.23383385100000001</v>
      </c>
      <c r="E372">
        <v>0.38728862400000003</v>
      </c>
      <c r="F372">
        <v>0.56223516200000001</v>
      </c>
      <c r="G372">
        <v>0.63220144</v>
      </c>
      <c r="H372">
        <v>0.70435157900000001</v>
      </c>
      <c r="I372">
        <v>0.848887748</v>
      </c>
      <c r="J372">
        <v>0.96902235599999997</v>
      </c>
      <c r="K372">
        <v>1.1383616519999999</v>
      </c>
      <c r="L372">
        <v>1.2318210599999999</v>
      </c>
      <c r="M372">
        <v>1.4452066619999999</v>
      </c>
      <c r="N372">
        <v>1.403855796</v>
      </c>
      <c r="O372">
        <v>1.3566260560000001</v>
      </c>
      <c r="P372">
        <v>1.8225866049999999</v>
      </c>
    </row>
    <row r="373" spans="2:23" x14ac:dyDescent="0.2">
      <c r="B373">
        <v>3.7773965999999999E-2</v>
      </c>
      <c r="C373">
        <v>7.9180711000000001E-2</v>
      </c>
      <c r="D373">
        <v>0.228031394</v>
      </c>
      <c r="E373">
        <v>0.33085802600000003</v>
      </c>
      <c r="F373">
        <v>0.48248502199999999</v>
      </c>
      <c r="G373">
        <v>0.67108446499999996</v>
      </c>
      <c r="H373">
        <v>0.82861438300000001</v>
      </c>
      <c r="I373">
        <v>0.85391744400000003</v>
      </c>
      <c r="J373">
        <v>0.97196752099999995</v>
      </c>
      <c r="K373">
        <v>1.046543204</v>
      </c>
      <c r="L373">
        <v>1.211815358</v>
      </c>
      <c r="M373">
        <v>1.406491996</v>
      </c>
      <c r="N373">
        <v>1.1713102390000001</v>
      </c>
      <c r="O373">
        <v>1.470779469</v>
      </c>
      <c r="P373">
        <v>1.5958965300000001</v>
      </c>
    </row>
    <row r="374" spans="2:23" x14ac:dyDescent="0.2">
      <c r="B374">
        <v>3.3802090999999999E-2</v>
      </c>
      <c r="C374">
        <v>0.134739627</v>
      </c>
      <c r="D374">
        <v>0.25756815599999999</v>
      </c>
      <c r="E374">
        <v>0.38417733300000001</v>
      </c>
      <c r="F374">
        <v>0.479309027</v>
      </c>
      <c r="G374">
        <v>0.61145219299999998</v>
      </c>
      <c r="H374">
        <v>0.785806012</v>
      </c>
      <c r="I374">
        <v>0.97908672699999999</v>
      </c>
      <c r="J374">
        <v>1.045964863</v>
      </c>
      <c r="K374">
        <v>1.1455787909999999</v>
      </c>
      <c r="L374">
        <v>1.2395724539999999</v>
      </c>
      <c r="M374">
        <v>1.7150218610000001</v>
      </c>
      <c r="N374">
        <v>2.033758674</v>
      </c>
      <c r="O374">
        <v>1.6727860459999999</v>
      </c>
      <c r="P374">
        <v>1.423109296</v>
      </c>
    </row>
    <row r="375" spans="2:23" x14ac:dyDescent="0.2">
      <c r="B375">
        <v>2.9428196E-2</v>
      </c>
      <c r="C375">
        <v>9.8627188000000005E-2</v>
      </c>
      <c r="D375">
        <v>0.23558357999999999</v>
      </c>
      <c r="E375">
        <v>0.38024560800000001</v>
      </c>
      <c r="F375">
        <v>0.466445375</v>
      </c>
      <c r="G375">
        <v>0.59992930700000002</v>
      </c>
      <c r="H375">
        <v>0.64284738399999997</v>
      </c>
      <c r="I375">
        <v>0.69693298599999998</v>
      </c>
      <c r="J375">
        <v>0.80857328500000003</v>
      </c>
      <c r="K375">
        <v>0.93479224100000002</v>
      </c>
      <c r="L375">
        <v>0.98371624300000005</v>
      </c>
      <c r="M375">
        <v>1.1100902319999999</v>
      </c>
      <c r="N375">
        <v>0.89625691500000004</v>
      </c>
      <c r="O375">
        <v>1.6190419739999999</v>
      </c>
      <c r="P375">
        <v>1.2896664550000001</v>
      </c>
    </row>
    <row r="376" spans="2:23" x14ac:dyDescent="0.2">
      <c r="B376">
        <v>3.1532787E-2</v>
      </c>
      <c r="C376">
        <v>0.113172734</v>
      </c>
      <c r="D376">
        <v>0.24018762299999999</v>
      </c>
      <c r="E376">
        <v>0.39289284899999999</v>
      </c>
      <c r="F376">
        <v>0.54301159700000001</v>
      </c>
      <c r="G376">
        <v>0.63974694700000001</v>
      </c>
      <c r="H376">
        <v>0.71219186199999995</v>
      </c>
      <c r="I376">
        <v>0.74585136799999996</v>
      </c>
      <c r="J376">
        <v>0.78238122899999996</v>
      </c>
      <c r="K376">
        <v>0.90146914700000003</v>
      </c>
      <c r="L376">
        <v>1.0948500249999999</v>
      </c>
      <c r="M376">
        <v>0.92357504999999995</v>
      </c>
      <c r="N376">
        <v>1.072474776</v>
      </c>
      <c r="O376">
        <v>1.892101509</v>
      </c>
      <c r="P376">
        <v>1.416936706</v>
      </c>
    </row>
    <row r="377" spans="2:23" x14ac:dyDescent="0.2">
      <c r="B377">
        <v>3.3327848E-2</v>
      </c>
      <c r="C377">
        <v>0.133008776</v>
      </c>
      <c r="D377">
        <v>0.25604884</v>
      </c>
      <c r="E377">
        <v>0.39670786000000002</v>
      </c>
      <c r="F377">
        <v>0.56382238500000004</v>
      </c>
      <c r="G377">
        <v>0.67988364700000004</v>
      </c>
      <c r="H377">
        <v>0.80502076199999995</v>
      </c>
      <c r="I377">
        <v>0.93651840099999994</v>
      </c>
      <c r="J377">
        <v>1.006467236</v>
      </c>
      <c r="K377">
        <v>1.0344345909999999</v>
      </c>
      <c r="L377">
        <v>1.142940509</v>
      </c>
      <c r="M377">
        <v>1.0969760900000001</v>
      </c>
      <c r="N377">
        <v>1.5081782880000001</v>
      </c>
      <c r="O377">
        <v>1.440500871</v>
      </c>
      <c r="P377">
        <v>1.309022423</v>
      </c>
    </row>
    <row r="378" spans="2:23" x14ac:dyDescent="0.2">
      <c r="B378">
        <v>2.3417064000000001E-2</v>
      </c>
      <c r="C378">
        <v>0.115008316</v>
      </c>
      <c r="D378">
        <v>0.27688895600000002</v>
      </c>
      <c r="E378">
        <v>0.459929374</v>
      </c>
      <c r="F378">
        <v>0.56925742599999996</v>
      </c>
      <c r="G378">
        <v>0.69299112299999999</v>
      </c>
      <c r="H378">
        <v>0.76798241</v>
      </c>
      <c r="I378">
        <v>0.85736804499999997</v>
      </c>
      <c r="J378">
        <v>0.913345976</v>
      </c>
      <c r="K378">
        <v>0.98701144799999996</v>
      </c>
      <c r="L378">
        <v>1.022179787</v>
      </c>
      <c r="M378">
        <v>1.104971366</v>
      </c>
      <c r="N378">
        <v>1.048272624</v>
      </c>
      <c r="O378">
        <v>1.070253326</v>
      </c>
      <c r="P378">
        <v>1.3495686819999999</v>
      </c>
    </row>
    <row r="379" spans="2:23" x14ac:dyDescent="0.2">
      <c r="B379">
        <v>1.9380752000000001E-2</v>
      </c>
      <c r="C379">
        <v>0.10145982200000001</v>
      </c>
      <c r="D379">
        <v>0.24414475499999999</v>
      </c>
      <c r="E379">
        <v>0.37814567100000002</v>
      </c>
      <c r="F379">
        <v>0.52699222899999998</v>
      </c>
      <c r="G379">
        <v>0.65206661499999996</v>
      </c>
      <c r="H379">
        <v>0.76360385099999994</v>
      </c>
      <c r="I379">
        <v>0.84666801899999999</v>
      </c>
      <c r="J379">
        <v>0.93351983299999997</v>
      </c>
      <c r="K379">
        <v>0.97143749400000001</v>
      </c>
      <c r="L379">
        <v>1.0011509190000001</v>
      </c>
      <c r="M379">
        <v>1.1495346909999999</v>
      </c>
      <c r="N379">
        <v>1.2116872009999999</v>
      </c>
      <c r="O379">
        <v>1.281049807</v>
      </c>
      <c r="P379">
        <v>1.179917849</v>
      </c>
    </row>
    <row r="380" spans="2:23" x14ac:dyDescent="0.2">
      <c r="B380">
        <v>1.8495648999999999E-2</v>
      </c>
      <c r="C380">
        <v>8.7193363999999995E-2</v>
      </c>
      <c r="D380">
        <v>0.279247415</v>
      </c>
      <c r="E380">
        <v>0.43718783300000003</v>
      </c>
      <c r="F380">
        <v>0.58248880300000005</v>
      </c>
      <c r="G380">
        <v>0.68663239899999995</v>
      </c>
      <c r="H380">
        <v>0.78823631599999999</v>
      </c>
      <c r="I380">
        <v>0.87099972599999997</v>
      </c>
      <c r="J380">
        <v>0.970100191</v>
      </c>
      <c r="K380">
        <v>1.1027085160000001</v>
      </c>
      <c r="L380">
        <v>1.1056714510000001</v>
      </c>
      <c r="M380">
        <v>1.2369484479999999</v>
      </c>
      <c r="N380">
        <v>1.2354868450000001</v>
      </c>
      <c r="O380">
        <v>1.749460306</v>
      </c>
      <c r="P380">
        <v>1.230626606</v>
      </c>
    </row>
    <row r="381" spans="2:23" x14ac:dyDescent="0.2">
      <c r="B381">
        <v>2.2553568E-2</v>
      </c>
      <c r="C381">
        <v>8.3533376000000006E-2</v>
      </c>
      <c r="D381">
        <v>0.21397105999999999</v>
      </c>
      <c r="E381">
        <v>0.40660791499999999</v>
      </c>
      <c r="F381">
        <v>0.57580060799999999</v>
      </c>
      <c r="G381">
        <v>0.68906324200000002</v>
      </c>
      <c r="H381">
        <v>0.80522349299999996</v>
      </c>
      <c r="I381">
        <v>0.98197084899999998</v>
      </c>
      <c r="J381">
        <v>0.96832022399999995</v>
      </c>
      <c r="K381">
        <v>1.262557586</v>
      </c>
      <c r="L381">
        <v>1.2472124309999999</v>
      </c>
      <c r="M381">
        <v>1.2466489679999999</v>
      </c>
      <c r="N381">
        <v>1.389705798</v>
      </c>
      <c r="O381">
        <v>1.6380326970000001</v>
      </c>
      <c r="P381">
        <v>1.2469683009999999</v>
      </c>
    </row>
    <row r="382" spans="2:23" x14ac:dyDescent="0.2">
      <c r="B382">
        <v>2.0319990999999999E-2</v>
      </c>
      <c r="C382">
        <v>0.10850145999999999</v>
      </c>
      <c r="D382">
        <v>0.24195861900000001</v>
      </c>
      <c r="E382">
        <v>0.41645069600000001</v>
      </c>
      <c r="F382">
        <v>0.64661924500000001</v>
      </c>
      <c r="G382">
        <v>0.78533266300000004</v>
      </c>
      <c r="H382">
        <v>0.95014345300000003</v>
      </c>
      <c r="I382">
        <v>1.0306215750000001</v>
      </c>
      <c r="J382">
        <v>1.0640246280000001</v>
      </c>
      <c r="K382">
        <v>1.3283554529999999</v>
      </c>
      <c r="L382">
        <v>1.326541881</v>
      </c>
      <c r="M382">
        <v>1.5470371329999999</v>
      </c>
      <c r="N382">
        <v>1.5565858539999999</v>
      </c>
      <c r="O382">
        <v>1.5368162080000001</v>
      </c>
      <c r="P382">
        <v>1.7437159609999999</v>
      </c>
    </row>
    <row r="383" spans="2:23" x14ac:dyDescent="0.2">
      <c r="B383">
        <v>3.1689083999999999E-2</v>
      </c>
      <c r="C383">
        <v>0.11734314799999999</v>
      </c>
      <c r="D383">
        <v>0.221257593</v>
      </c>
      <c r="E383">
        <v>0.44114833799999997</v>
      </c>
      <c r="F383">
        <v>0.56523318099999997</v>
      </c>
      <c r="G383">
        <v>0.72191307000000005</v>
      </c>
      <c r="H383">
        <v>0.93679943799999998</v>
      </c>
      <c r="I383">
        <v>1.3365648569999999</v>
      </c>
      <c r="J383">
        <v>1.574484153</v>
      </c>
      <c r="K383">
        <v>1.6224372220000001</v>
      </c>
      <c r="L383">
        <v>1.692529159</v>
      </c>
      <c r="M383">
        <v>1.895356839</v>
      </c>
      <c r="N383">
        <v>1.9269976470000001</v>
      </c>
      <c r="O383">
        <v>1.9414515240000001</v>
      </c>
      <c r="P383">
        <v>1.96177442</v>
      </c>
    </row>
    <row r="384" spans="2:23" x14ac:dyDescent="0.2">
      <c r="B384">
        <v>2.7062065E-2</v>
      </c>
      <c r="C384">
        <v>9.5919641999999999E-2</v>
      </c>
      <c r="D384">
        <v>0.196687891</v>
      </c>
      <c r="E384">
        <v>0.37567857900000001</v>
      </c>
      <c r="F384">
        <v>0.53248356900000005</v>
      </c>
      <c r="G384">
        <v>0.68980872500000001</v>
      </c>
      <c r="H384">
        <v>0.83813980099999996</v>
      </c>
      <c r="I384">
        <v>0.92838321599999996</v>
      </c>
      <c r="J384">
        <v>1.269596435</v>
      </c>
      <c r="K384">
        <v>1.2671114489999999</v>
      </c>
      <c r="L384">
        <v>1.3283080629999999</v>
      </c>
      <c r="M384">
        <v>1.3877407589999999</v>
      </c>
      <c r="N384">
        <v>1.461337291</v>
      </c>
      <c r="O384">
        <v>1.764743441</v>
      </c>
      <c r="P384">
        <v>1.757660864</v>
      </c>
    </row>
    <row r="385" spans="2:28" x14ac:dyDescent="0.2">
      <c r="B385">
        <v>2.5225422000000001E-2</v>
      </c>
      <c r="C385">
        <v>0.13456103799999999</v>
      </c>
      <c r="D385">
        <v>0.22362502000000001</v>
      </c>
      <c r="E385">
        <v>0.39429725100000002</v>
      </c>
      <c r="F385">
        <v>0.54727595100000004</v>
      </c>
      <c r="G385">
        <v>0.69453373399999996</v>
      </c>
      <c r="H385">
        <v>0.76282845600000004</v>
      </c>
      <c r="I385">
        <v>0.99709786499999997</v>
      </c>
      <c r="J385">
        <v>1.142014088</v>
      </c>
      <c r="K385">
        <v>1.2663642900000001</v>
      </c>
      <c r="L385">
        <v>1.4441065390000001</v>
      </c>
      <c r="M385">
        <v>1.7110011249999999</v>
      </c>
      <c r="N385">
        <v>1.9030163040000001</v>
      </c>
      <c r="O385">
        <v>1.7945568460000001</v>
      </c>
      <c r="P385">
        <v>1.7766869240000001</v>
      </c>
    </row>
    <row r="386" spans="2:28" x14ac:dyDescent="0.2">
      <c r="B386">
        <v>3.3300215000000001E-2</v>
      </c>
      <c r="C386">
        <v>0.109915022</v>
      </c>
      <c r="D386">
        <v>0.26589982299999998</v>
      </c>
      <c r="E386">
        <v>0.48098001200000001</v>
      </c>
      <c r="F386">
        <v>0.53885808499999999</v>
      </c>
      <c r="G386">
        <v>0.63233835000000005</v>
      </c>
      <c r="H386">
        <v>0.69664412799999997</v>
      </c>
      <c r="I386">
        <v>0.78559349499999998</v>
      </c>
      <c r="J386">
        <v>0.84670904400000002</v>
      </c>
      <c r="K386">
        <v>0.96047921300000005</v>
      </c>
      <c r="L386">
        <v>1.166773547</v>
      </c>
      <c r="M386">
        <v>1.3694739359999999</v>
      </c>
      <c r="N386">
        <v>1.6232018939999999</v>
      </c>
      <c r="O386">
        <v>1.6847912089999999</v>
      </c>
      <c r="P386">
        <v>1.738218</v>
      </c>
    </row>
    <row r="387" spans="2:28" x14ac:dyDescent="0.2">
      <c r="B387">
        <v>2.9279013E-2</v>
      </c>
      <c r="C387">
        <v>0.113887513</v>
      </c>
      <c r="D387">
        <v>0.25112267500000002</v>
      </c>
      <c r="E387">
        <v>0.40643369000000001</v>
      </c>
      <c r="F387">
        <v>0.51202235500000004</v>
      </c>
      <c r="G387">
        <v>0.59579568500000002</v>
      </c>
      <c r="H387">
        <v>0.67860015600000001</v>
      </c>
      <c r="I387">
        <v>0.72186286099999997</v>
      </c>
      <c r="J387">
        <v>0.81782518000000004</v>
      </c>
      <c r="K387">
        <v>0.874899121</v>
      </c>
      <c r="L387">
        <v>0.97760769599999997</v>
      </c>
      <c r="M387">
        <v>1.044707584</v>
      </c>
      <c r="N387">
        <v>1.1519333899999999</v>
      </c>
      <c r="O387">
        <v>1.389053393</v>
      </c>
      <c r="P387">
        <v>1.6261733949999999</v>
      </c>
    </row>
    <row r="388" spans="2:28" x14ac:dyDescent="0.2">
      <c r="B388">
        <v>2.9279013E-2</v>
      </c>
      <c r="C388">
        <v>0.113887513</v>
      </c>
      <c r="D388">
        <v>0.25112267500000002</v>
      </c>
      <c r="E388">
        <v>0.40643369000000001</v>
      </c>
      <c r="F388">
        <v>0.51202235500000004</v>
      </c>
      <c r="G388">
        <v>0.59579568500000002</v>
      </c>
      <c r="H388">
        <v>0.67860015600000001</v>
      </c>
      <c r="I388">
        <v>0.72186286099999997</v>
      </c>
      <c r="J388">
        <v>0.81782518000000004</v>
      </c>
      <c r="K388">
        <v>0.874899121</v>
      </c>
      <c r="L388">
        <v>0.97760769599999997</v>
      </c>
      <c r="M388">
        <v>1.044707584</v>
      </c>
      <c r="N388">
        <v>1.1519333899999999</v>
      </c>
      <c r="O388">
        <v>1.389053393</v>
      </c>
      <c r="P388">
        <v>1.6261733949999999</v>
      </c>
    </row>
    <row r="389" spans="2:28" x14ac:dyDescent="0.2">
      <c r="B389">
        <v>2.9279013E-2</v>
      </c>
      <c r="C389">
        <v>0.113887513</v>
      </c>
      <c r="D389">
        <v>0.25112267500000002</v>
      </c>
      <c r="E389">
        <v>0.40643369000000001</v>
      </c>
      <c r="F389">
        <v>0.51202235500000004</v>
      </c>
      <c r="G389">
        <v>0.59579568500000002</v>
      </c>
      <c r="H389">
        <v>0.67860015600000001</v>
      </c>
      <c r="I389">
        <v>0.72186286099999997</v>
      </c>
      <c r="J389">
        <v>0.81782518000000004</v>
      </c>
      <c r="K389">
        <v>0.874899121</v>
      </c>
      <c r="L389">
        <v>0.97760769599999997</v>
      </c>
      <c r="M389">
        <v>1.044707584</v>
      </c>
      <c r="N389">
        <v>1.1519333899999999</v>
      </c>
      <c r="O389">
        <v>1.389053393</v>
      </c>
      <c r="P389">
        <v>1.6261733949999999</v>
      </c>
    </row>
    <row r="390" spans="2:28" x14ac:dyDescent="0.2">
      <c r="B390" t="s">
        <v>49</v>
      </c>
    </row>
    <row r="391" spans="2:28" x14ac:dyDescent="0.2">
      <c r="B391">
        <v>0.80156997399999996</v>
      </c>
      <c r="C391">
        <v>1.3087779260000001</v>
      </c>
      <c r="D391" s="2">
        <v>0.88700000000000001</v>
      </c>
      <c r="E391" s="2">
        <v>0.96299999999999997</v>
      </c>
      <c r="F391">
        <v>0.66069537300000003</v>
      </c>
      <c r="G391">
        <v>1.363870605</v>
      </c>
      <c r="H391">
        <v>0.93734663900000004</v>
      </c>
      <c r="I391">
        <v>1.263771226</v>
      </c>
      <c r="J391">
        <v>1.0361090150000001</v>
      </c>
      <c r="K391">
        <v>1.218350075</v>
      </c>
      <c r="L391">
        <v>0.770514845</v>
      </c>
      <c r="M391">
        <v>1.31695717</v>
      </c>
      <c r="N391">
        <v>0.565789349</v>
      </c>
      <c r="O391">
        <v>0.64625486399999998</v>
      </c>
      <c r="P391">
        <v>1.4475777780000001</v>
      </c>
      <c r="Q391">
        <v>1.095249208</v>
      </c>
      <c r="R391">
        <v>1.4759994009999999</v>
      </c>
      <c r="S391">
        <v>0.14905569799999999</v>
      </c>
      <c r="T391">
        <v>0.87097416800000005</v>
      </c>
      <c r="U391">
        <v>1.0491986369999999</v>
      </c>
      <c r="V391">
        <v>1.431904869</v>
      </c>
      <c r="W391">
        <v>1.629112326</v>
      </c>
      <c r="X391">
        <v>1.4675960459999999</v>
      </c>
      <c r="Y391">
        <v>1.4998822730000001</v>
      </c>
      <c r="Z391">
        <v>0.65158360800000004</v>
      </c>
      <c r="AA391">
        <v>0.64470445300000001</v>
      </c>
      <c r="AB391">
        <v>0.407246675</v>
      </c>
    </row>
    <row r="392" spans="2:28" x14ac:dyDescent="0.2">
      <c r="B392" t="s">
        <v>50</v>
      </c>
    </row>
    <row r="393" spans="2:28" x14ac:dyDescent="0.2">
      <c r="B393" s="2">
        <v>0.99399999999999999</v>
      </c>
      <c r="C393" s="2">
        <v>5.7600000000000004E-3</v>
      </c>
      <c r="D393" s="2">
        <v>1.7199999999999999E-14</v>
      </c>
      <c r="E393" s="2">
        <v>0</v>
      </c>
      <c r="F393" s="2">
        <v>0</v>
      </c>
      <c r="G393" s="2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2:28" x14ac:dyDescent="0.2">
      <c r="B394" s="2">
        <v>1.7600000000000001E-2</v>
      </c>
      <c r="C394" s="2">
        <v>0.96499999999999997</v>
      </c>
      <c r="D394" s="2">
        <v>1.7600000000000001E-2</v>
      </c>
      <c r="E394" s="2">
        <v>1.3200000000000001E-10</v>
      </c>
      <c r="F394" s="2">
        <v>0</v>
      </c>
      <c r="G394" s="2">
        <v>0</v>
      </c>
      <c r="H394" s="2">
        <v>0</v>
      </c>
      <c r="I394" s="2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2:28" x14ac:dyDescent="0.2">
      <c r="B395" s="2">
        <v>3.0199999999999999E-8</v>
      </c>
      <c r="C395" s="2">
        <v>3.5499999999999997E-2</v>
      </c>
      <c r="D395" s="2">
        <v>0.92900000000000005</v>
      </c>
      <c r="E395" s="2">
        <v>3.5499999999999997E-2</v>
      </c>
      <c r="F395" s="2">
        <v>3.0199999999999999E-8</v>
      </c>
      <c r="G395" s="2">
        <v>0</v>
      </c>
      <c r="H395" s="2">
        <v>0</v>
      </c>
      <c r="I395" s="2">
        <v>0</v>
      </c>
      <c r="J395" s="2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2:28" x14ac:dyDescent="0.2">
      <c r="B396" s="2">
        <v>1.3799999999999999E-15</v>
      </c>
      <c r="C396" s="2">
        <v>1.06E-6</v>
      </c>
      <c r="D396" s="2">
        <v>5.7000000000000002E-2</v>
      </c>
      <c r="E396" s="2">
        <v>0.88600000000000001</v>
      </c>
      <c r="F396">
        <v>5.7015090999999997E-2</v>
      </c>
      <c r="G396" s="2">
        <v>1.06E-6</v>
      </c>
      <c r="H396" s="2">
        <v>0</v>
      </c>
      <c r="I396" s="2">
        <v>0</v>
      </c>
      <c r="J396" s="2">
        <v>0</v>
      </c>
      <c r="K396" s="2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2:28" x14ac:dyDescent="0.2">
      <c r="B397" s="2">
        <v>3.9999999999999998E-23</v>
      </c>
      <c r="C397" s="2">
        <v>1.0700000000000001E-12</v>
      </c>
      <c r="D397" s="2">
        <v>1.2500000000000001E-5</v>
      </c>
      <c r="E397" s="2">
        <v>0.08</v>
      </c>
      <c r="F397" s="2">
        <v>0.84</v>
      </c>
      <c r="G397">
        <v>8.0011094000000005E-2</v>
      </c>
      <c r="H397" s="2">
        <v>1.2500000000000001E-5</v>
      </c>
      <c r="I397" s="2">
        <v>1.0700000000000001E-12</v>
      </c>
      <c r="J397" s="2">
        <v>0</v>
      </c>
      <c r="K397" s="2">
        <v>0</v>
      </c>
      <c r="L397" s="2">
        <v>0</v>
      </c>
      <c r="M397" s="2">
        <v>0</v>
      </c>
      <c r="N397">
        <v>0</v>
      </c>
      <c r="O397">
        <v>0</v>
      </c>
      <c r="P397">
        <v>0</v>
      </c>
    </row>
    <row r="398" spans="2:28" x14ac:dyDescent="0.2">
      <c r="B398" s="2">
        <v>2.5999999999999999E-30</v>
      </c>
      <c r="C398" s="2">
        <v>4.3000000000000002E-19</v>
      </c>
      <c r="D398" s="2">
        <v>1.28E-10</v>
      </c>
      <c r="E398" s="2">
        <v>7.4200000000000001E-5</v>
      </c>
      <c r="F398" s="2">
        <v>0.10299999999999999</v>
      </c>
      <c r="G398" s="2">
        <v>0.79400000000000004</v>
      </c>
      <c r="H398">
        <v>0.102942042</v>
      </c>
      <c r="I398" s="2">
        <v>7.4200000000000001E-5</v>
      </c>
      <c r="J398" s="2">
        <v>1.28E-10</v>
      </c>
      <c r="K398" s="2">
        <v>0</v>
      </c>
      <c r="L398" s="2">
        <v>0</v>
      </c>
      <c r="M398" s="2">
        <v>0</v>
      </c>
      <c r="N398" s="2">
        <v>0</v>
      </c>
      <c r="O398">
        <v>0</v>
      </c>
      <c r="P398">
        <v>0</v>
      </c>
    </row>
    <row r="399" spans="2:28" x14ac:dyDescent="0.2">
      <c r="B399" s="2">
        <v>5.8400000000000001E-37</v>
      </c>
      <c r="C399" s="2">
        <v>2.1499999999999999E-25</v>
      </c>
      <c r="D399" s="2">
        <v>4.2099999999999999E-16</v>
      </c>
      <c r="E399" s="2">
        <v>4.4999999999999998E-9</v>
      </c>
      <c r="F399" s="2">
        <v>2.81E-4</v>
      </c>
      <c r="G399" s="2">
        <v>0.125</v>
      </c>
      <c r="H399" s="2">
        <v>0.75</v>
      </c>
      <c r="I399">
        <v>0.124855101</v>
      </c>
      <c r="J399">
        <v>2.81265E-4</v>
      </c>
      <c r="K399" s="2">
        <v>4.4999999999999998E-9</v>
      </c>
      <c r="L399" s="2">
        <v>0</v>
      </c>
      <c r="M399" s="2">
        <v>0</v>
      </c>
      <c r="N399" s="2">
        <v>0</v>
      </c>
      <c r="O399" s="2">
        <v>0</v>
      </c>
      <c r="P399">
        <v>0</v>
      </c>
    </row>
    <row r="400" spans="2:28" x14ac:dyDescent="0.2">
      <c r="B400" s="2">
        <v>4.98E-43</v>
      </c>
      <c r="C400" s="2">
        <v>2.2199999999999998E-31</v>
      </c>
      <c r="D400" s="2">
        <v>1.21E-21</v>
      </c>
      <c r="E400" s="2">
        <v>8.0499999999999998E-14</v>
      </c>
      <c r="F400" s="2">
        <v>6.8299999999999996E-8</v>
      </c>
      <c r="G400" s="2">
        <v>7.8399999999999997E-4</v>
      </c>
      <c r="H400" s="2">
        <v>0.14499999999999999</v>
      </c>
      <c r="I400" s="2">
        <v>0.70799999999999996</v>
      </c>
      <c r="J400">
        <v>0.145168358</v>
      </c>
      <c r="K400">
        <v>7.8375799999999996E-4</v>
      </c>
      <c r="L400" s="2">
        <v>6.8299999999999996E-8</v>
      </c>
      <c r="M400" s="2">
        <v>8.0499999999999998E-14</v>
      </c>
      <c r="N400" s="2">
        <v>0</v>
      </c>
      <c r="O400" s="2">
        <v>0</v>
      </c>
      <c r="P400" s="2">
        <v>0</v>
      </c>
    </row>
    <row r="401" spans="2:51" x14ac:dyDescent="0.2">
      <c r="B401" s="2">
        <v>1.5299999999999999E-48</v>
      </c>
      <c r="C401" s="2">
        <v>5.7200000000000001E-37</v>
      </c>
      <c r="D401" s="2">
        <v>4.9599999999999999E-27</v>
      </c>
      <c r="E401" s="2">
        <v>1.01E-18</v>
      </c>
      <c r="F401" s="2">
        <v>4.8599999999999999E-12</v>
      </c>
      <c r="G401" s="2">
        <v>5.7299999999999996E-7</v>
      </c>
      <c r="H401" s="2">
        <v>1.7600000000000001E-3</v>
      </c>
      <c r="I401" s="2">
        <v>0.16400000000000001</v>
      </c>
      <c r="J401" s="2">
        <v>0.66900000000000004</v>
      </c>
      <c r="K401">
        <v>0.163535451</v>
      </c>
      <c r="L401">
        <v>1.7562719999999999E-3</v>
      </c>
      <c r="M401" s="2">
        <v>5.7299999999999996E-7</v>
      </c>
      <c r="N401" s="2">
        <v>4.8599999999999999E-12</v>
      </c>
      <c r="O401" s="2">
        <v>0</v>
      </c>
      <c r="P401" s="2">
        <v>0</v>
      </c>
    </row>
    <row r="402" spans="2:51" x14ac:dyDescent="0.2">
      <c r="B402" s="2">
        <v>1.5300000000000001E-53</v>
      </c>
      <c r="C402" s="2">
        <v>3.8400000000000003E-42</v>
      </c>
      <c r="D402" s="2">
        <v>3.7300000000000001E-32</v>
      </c>
      <c r="E402" s="2">
        <v>1.4199999999999999E-23</v>
      </c>
      <c r="F402" s="2">
        <v>2.1199999999999999E-16</v>
      </c>
      <c r="G402" s="2">
        <v>1.27E-10</v>
      </c>
      <c r="H402" s="2">
        <v>3.1300000000000001E-6</v>
      </c>
      <c r="I402" s="2">
        <v>3.3600000000000001E-3</v>
      </c>
      <c r="J402" s="2">
        <v>0.18</v>
      </c>
      <c r="K402" s="2">
        <v>0.63400000000000001</v>
      </c>
      <c r="L402">
        <v>0.179774235</v>
      </c>
      <c r="M402">
        <v>3.3563550000000001E-3</v>
      </c>
      <c r="N402" s="2">
        <v>3.1300000000000001E-6</v>
      </c>
      <c r="O402" s="2">
        <v>1.27E-10</v>
      </c>
      <c r="P402" s="2">
        <v>0</v>
      </c>
    </row>
    <row r="403" spans="2:51" x14ac:dyDescent="0.2">
      <c r="B403" s="2">
        <v>4.4499999999999998E-58</v>
      </c>
      <c r="C403" s="2">
        <v>6.5200000000000004E-47</v>
      </c>
      <c r="D403" s="2">
        <v>5.6400000000000002E-37</v>
      </c>
      <c r="E403" s="2">
        <v>2.8799999999999998E-28</v>
      </c>
      <c r="F403" s="2">
        <v>8.7800000000000005E-21</v>
      </c>
      <c r="G403" s="2">
        <v>1.6000000000000001E-14</v>
      </c>
      <c r="H403" s="2">
        <v>1.7800000000000001E-9</v>
      </c>
      <c r="I403" s="2">
        <v>1.24E-5</v>
      </c>
      <c r="J403" s="2">
        <v>5.6899999999999997E-3</v>
      </c>
      <c r="K403" s="2">
        <v>0.19400000000000001</v>
      </c>
      <c r="L403">
        <v>0.60093454000000002</v>
      </c>
      <c r="M403">
        <v>0.19382756100000001</v>
      </c>
      <c r="N403">
        <v>5.6927599999999998E-3</v>
      </c>
      <c r="O403" s="2">
        <v>1.24E-5</v>
      </c>
      <c r="P403" s="2">
        <v>1.7800000000000001E-9</v>
      </c>
    </row>
    <row r="404" spans="2:51" x14ac:dyDescent="0.2">
      <c r="B404" s="2">
        <v>3.3199999999999998E-62</v>
      </c>
      <c r="C404" s="2">
        <v>2.6499999999999999E-51</v>
      </c>
      <c r="D404" s="2">
        <v>1.75E-41</v>
      </c>
      <c r="E404" s="2">
        <v>9.6399999999999999E-33</v>
      </c>
      <c r="F404" s="2">
        <v>4.4300000000000003E-25</v>
      </c>
      <c r="G404" s="2">
        <v>1.71E-18</v>
      </c>
      <c r="H404" s="2">
        <v>5.5700000000000005E-13</v>
      </c>
      <c r="I404" s="2">
        <v>1.5600000000000001E-8</v>
      </c>
      <c r="J404" s="2">
        <v>3.8600000000000003E-5</v>
      </c>
      <c r="K404" s="2">
        <v>8.8100000000000001E-3</v>
      </c>
      <c r="L404" s="2">
        <v>0.20599999999999999</v>
      </c>
      <c r="M404">
        <v>0.57083187300000005</v>
      </c>
      <c r="N404">
        <v>0.205734376</v>
      </c>
      <c r="O404">
        <v>8.8111119999999994E-3</v>
      </c>
      <c r="P404" s="2">
        <v>3.8600000000000003E-5</v>
      </c>
    </row>
    <row r="405" spans="2:51" x14ac:dyDescent="0.2">
      <c r="B405" s="2">
        <v>5.7299999999999998E-66</v>
      </c>
      <c r="C405" s="2">
        <v>2.39E-55</v>
      </c>
      <c r="D405" s="2">
        <v>1.1E-45</v>
      </c>
      <c r="E405" s="2">
        <v>5.5699999999999996E-37</v>
      </c>
      <c r="F405" s="2">
        <v>3.13E-29</v>
      </c>
      <c r="G405" s="2">
        <v>1.95E-22</v>
      </c>
      <c r="H405" s="2">
        <v>1.3599999999999999E-16</v>
      </c>
      <c r="I405" s="2">
        <v>1.0599999999999999E-11</v>
      </c>
      <c r="J405" s="2">
        <v>9.5000000000000004E-8</v>
      </c>
      <c r="K405" s="2">
        <v>9.9300000000000001E-5</v>
      </c>
      <c r="L405" s="2">
        <v>1.2699999999999999E-2</v>
      </c>
      <c r="M405">
        <v>0.215603453</v>
      </c>
      <c r="N405">
        <v>0.54320473700000005</v>
      </c>
      <c r="O405">
        <v>0.215603453</v>
      </c>
      <c r="P405">
        <v>1.2794178E-2</v>
      </c>
    </row>
    <row r="406" spans="2:51" x14ac:dyDescent="0.2">
      <c r="B406" s="2">
        <v>2.08E-69</v>
      </c>
      <c r="C406" s="2">
        <v>4.4700000000000001E-59</v>
      </c>
      <c r="D406" s="2">
        <v>1.3400000000000001E-49</v>
      </c>
      <c r="E406" s="2">
        <v>5.6499999999999999E-41</v>
      </c>
      <c r="F406" s="2">
        <v>3.3300000000000002E-33</v>
      </c>
      <c r="G406" s="2">
        <v>2.7600000000000002E-26</v>
      </c>
      <c r="H406" s="2">
        <v>3.2199999999999998E-20</v>
      </c>
      <c r="I406" s="2">
        <v>5.34E-15</v>
      </c>
      <c r="J406" s="2">
        <v>1.26E-10</v>
      </c>
      <c r="K406" s="2">
        <v>4.3300000000000003E-7</v>
      </c>
      <c r="L406" s="2">
        <v>2.2000000000000001E-4</v>
      </c>
      <c r="M406">
        <v>1.7275672999999998E-2</v>
      </c>
      <c r="N406">
        <v>0.22358935199999999</v>
      </c>
      <c r="O406">
        <v>0.51782865899999997</v>
      </c>
      <c r="P406">
        <v>0.24108567</v>
      </c>
    </row>
    <row r="407" spans="2:51" x14ac:dyDescent="0.2">
      <c r="B407" s="2">
        <v>1.46E-72</v>
      </c>
      <c r="C407" s="2">
        <v>1.6199999999999999E-62</v>
      </c>
      <c r="D407" s="2">
        <v>3.0699999999999999E-53</v>
      </c>
      <c r="E407" s="2">
        <v>9.9400000000000004E-45</v>
      </c>
      <c r="F407" s="2">
        <v>5.5200000000000002E-37</v>
      </c>
      <c r="G407" s="2">
        <v>5.26E-30</v>
      </c>
      <c r="H407" s="2">
        <v>8.6300000000000002E-24</v>
      </c>
      <c r="I407" s="2">
        <v>2.4400000000000001E-18</v>
      </c>
      <c r="J407" s="2">
        <v>1.1999999999999999E-13</v>
      </c>
      <c r="K407" s="2">
        <v>1.03E-9</v>
      </c>
      <c r="L407" s="2">
        <v>1.57E-6</v>
      </c>
      <c r="M407">
        <v>4.33888E-4</v>
      </c>
      <c r="N407">
        <v>2.2448549000000002E-2</v>
      </c>
      <c r="O407">
        <v>0.229871987</v>
      </c>
      <c r="P407">
        <v>0.74724400199999996</v>
      </c>
    </row>
    <row r="408" spans="2:51" x14ac:dyDescent="0.2">
      <c r="B408" t="s">
        <v>51</v>
      </c>
    </row>
    <row r="409" spans="2:51" x14ac:dyDescent="0.2">
      <c r="B409">
        <v>50</v>
      </c>
    </row>
    <row r="410" spans="2:51" x14ac:dyDescent="0.2">
      <c r="B410" t="s">
        <v>52</v>
      </c>
    </row>
    <row r="411" spans="2:51" x14ac:dyDescent="0.2">
      <c r="B411">
        <v>356.30169999999998</v>
      </c>
      <c r="C411">
        <v>191.3244</v>
      </c>
      <c r="D411">
        <v>175.99860000000001</v>
      </c>
      <c r="E411">
        <v>272.32119999999998</v>
      </c>
      <c r="F411">
        <v>300.42899999999997</v>
      </c>
      <c r="G411">
        <v>379.95339999999999</v>
      </c>
      <c r="H411">
        <v>1060.6808000000001</v>
      </c>
      <c r="I411">
        <v>1871.7529999999999</v>
      </c>
      <c r="J411">
        <v>3406.3110000000001</v>
      </c>
      <c r="K411">
        <v>8008.7790000000005</v>
      </c>
      <c r="L411">
        <v>14866.69</v>
      </c>
      <c r="M411">
        <v>28191.33</v>
      </c>
      <c r="N411">
        <v>47829.85</v>
      </c>
      <c r="O411">
        <v>75761.34</v>
      </c>
      <c r="P411">
        <v>118991.21</v>
      </c>
      <c r="Q411">
        <v>160278.74</v>
      </c>
      <c r="R411">
        <v>187798.99</v>
      </c>
      <c r="S411">
        <v>195005.81</v>
      </c>
      <c r="T411">
        <v>161925.57</v>
      </c>
      <c r="U411">
        <v>120952.47</v>
      </c>
      <c r="V411">
        <v>81832.509999999995</v>
      </c>
      <c r="W411">
        <v>58525.5</v>
      </c>
      <c r="X411">
        <v>48529.8</v>
      </c>
      <c r="Y411">
        <v>53112.68</v>
      </c>
      <c r="Z411">
        <v>63932.6</v>
      </c>
      <c r="AA411">
        <v>85089.87</v>
      </c>
      <c r="AB411">
        <v>99836.23</v>
      </c>
      <c r="AC411">
        <v>108665.82</v>
      </c>
      <c r="AD411">
        <v>106007.88</v>
      </c>
      <c r="AE411">
        <v>95931.45</v>
      </c>
      <c r="AF411">
        <v>84187.29</v>
      </c>
      <c r="AG411">
        <v>68509.41</v>
      </c>
      <c r="AH411">
        <v>54431.39</v>
      </c>
      <c r="AI411">
        <v>41751.01</v>
      </c>
      <c r="AJ411">
        <v>29627.829000000002</v>
      </c>
      <c r="AK411">
        <v>23569.507000000001</v>
      </c>
      <c r="AL411">
        <v>16344.513000000001</v>
      </c>
      <c r="AM411">
        <v>12779.3747</v>
      </c>
      <c r="AN411">
        <v>8947.8269</v>
      </c>
      <c r="AO411">
        <v>6733.8239000000003</v>
      </c>
      <c r="AP411">
        <v>5031.3190000000004</v>
      </c>
      <c r="AQ411">
        <v>3361.0409</v>
      </c>
      <c r="AR411">
        <v>2788.0421000000001</v>
      </c>
      <c r="AS411">
        <v>1906.3801000000001</v>
      </c>
      <c r="AT411">
        <v>1438.2577000000001</v>
      </c>
      <c r="AU411">
        <v>870.67470000000003</v>
      </c>
      <c r="AV411">
        <v>733.15530000000001</v>
      </c>
      <c r="AW411">
        <v>561.25170000000003</v>
      </c>
      <c r="AX411">
        <v>392.63940000000002</v>
      </c>
      <c r="AY411">
        <v>298.4975</v>
      </c>
    </row>
    <row r="412" spans="2:51" x14ac:dyDescent="0.2">
      <c r="B412" t="s">
        <v>53</v>
      </c>
      <c r="C412">
        <v>11415.09</v>
      </c>
      <c r="D412">
        <v>43058.02</v>
      </c>
      <c r="E412">
        <v>123591.19</v>
      </c>
      <c r="F412">
        <v>279269.95</v>
      </c>
      <c r="G412">
        <v>187798.99</v>
      </c>
      <c r="H412">
        <v>195005.81</v>
      </c>
      <c r="I412">
        <v>161925.57</v>
      </c>
      <c r="J412">
        <v>120952.47</v>
      </c>
      <c r="K412">
        <v>81832.509999999995</v>
      </c>
      <c r="L412">
        <v>58525.5</v>
      </c>
      <c r="M412" s="2">
        <v>48500</v>
      </c>
      <c r="N412" s="2">
        <v>53100</v>
      </c>
      <c r="O412" s="2">
        <v>63900</v>
      </c>
      <c r="P412" s="2">
        <v>85100</v>
      </c>
      <c r="Q412" s="2">
        <v>99800</v>
      </c>
      <c r="R412" s="2">
        <v>215000</v>
      </c>
      <c r="S412" s="2">
        <v>180000</v>
      </c>
      <c r="T412" s="2">
        <v>123000</v>
      </c>
      <c r="U412" s="2">
        <v>71400</v>
      </c>
      <c r="V412">
        <v>39914.019999999997</v>
      </c>
      <c r="W412">
        <v>21727.2016</v>
      </c>
      <c r="X412">
        <v>11765.142900000001</v>
      </c>
      <c r="Y412">
        <v>3361.0409</v>
      </c>
      <c r="Z412">
        <v>9582.8129000000008</v>
      </c>
    </row>
    <row r="413" spans="2:51" x14ac:dyDescent="0.2">
      <c r="B413" t="s">
        <v>54</v>
      </c>
    </row>
    <row r="414" spans="2:51" x14ac:dyDescent="0.2">
      <c r="B414" s="2">
        <v>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</row>
    <row r="415" spans="2:51" x14ac:dyDescent="0.2">
      <c r="B415" s="2">
        <v>0.99</v>
      </c>
      <c r="C415" s="2">
        <v>9.4900000000000002E-3</v>
      </c>
      <c r="D415" s="2">
        <v>2.2200000000000001E-5</v>
      </c>
      <c r="E415" s="2">
        <v>2.2200000000000001E-5</v>
      </c>
      <c r="F415" s="2">
        <v>3.4400000000000001E-7</v>
      </c>
      <c r="G415" s="2">
        <v>8.8900000000000005E-9</v>
      </c>
      <c r="H415" s="2">
        <v>6.4199999999999995E-10</v>
      </c>
      <c r="I415" s="2">
        <v>3.83E-11</v>
      </c>
      <c r="J415" s="2">
        <v>1.8899999999999998E-12</v>
      </c>
      <c r="K415" s="2">
        <v>7.6700000000000004E-14</v>
      </c>
      <c r="L415" s="2">
        <v>2.55E-15</v>
      </c>
      <c r="M415" s="2">
        <v>1.11E-16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</row>
    <row r="416" spans="2:51" x14ac:dyDescent="0.2">
      <c r="B416" s="2">
        <v>0.18</v>
      </c>
      <c r="C416" s="2">
        <v>0.23400000000000001</v>
      </c>
      <c r="D416" s="2">
        <v>0.27100000000000002</v>
      </c>
      <c r="E416" s="2">
        <v>0.19600000000000001</v>
      </c>
      <c r="F416" s="2">
        <v>7.46E-2</v>
      </c>
      <c r="G416" s="2">
        <v>2.41E-2</v>
      </c>
      <c r="H416">
        <v>1.1827654E-2</v>
      </c>
      <c r="I416">
        <v>5.1483179999999998E-3</v>
      </c>
      <c r="J416">
        <v>1.985807E-3</v>
      </c>
      <c r="K416">
        <v>6.7874700000000005E-4</v>
      </c>
      <c r="L416">
        <v>2.0557600000000001E-4</v>
      </c>
      <c r="M416" s="2">
        <v>5.52E-5</v>
      </c>
      <c r="N416" s="2">
        <v>1.31E-5</v>
      </c>
      <c r="O416" s="2">
        <v>2.7599999999999998E-6</v>
      </c>
      <c r="P416" s="2">
        <v>5.1600000000000001E-7</v>
      </c>
      <c r="Q416" s="2">
        <v>9.4500000000000006E-8</v>
      </c>
      <c r="R416" s="2">
        <v>5.14E-9</v>
      </c>
      <c r="S416" s="2">
        <v>6.6399999999999998E-11</v>
      </c>
      <c r="T416" s="2">
        <v>5.3199999999999995E-13</v>
      </c>
      <c r="U416" s="2">
        <v>2.6599999999999998E-15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</row>
    <row r="417" spans="2:26" x14ac:dyDescent="0.2">
      <c r="B417" s="2">
        <v>1.66E-3</v>
      </c>
      <c r="C417" s="2">
        <v>9.1299999999999992E-3</v>
      </c>
      <c r="D417" s="2">
        <v>3.7699999999999997E-2</v>
      </c>
      <c r="E417" s="2">
        <v>0.105</v>
      </c>
      <c r="F417" s="2">
        <v>0.14000000000000001</v>
      </c>
      <c r="G417" s="2">
        <v>0.11799999999999999</v>
      </c>
      <c r="H417" s="2">
        <v>0.127</v>
      </c>
      <c r="I417" s="2">
        <v>0.123</v>
      </c>
      <c r="J417" s="2">
        <v>0.108</v>
      </c>
      <c r="K417">
        <v>8.5342971000000004E-2</v>
      </c>
      <c r="L417">
        <v>6.1163852999999997E-2</v>
      </c>
      <c r="M417">
        <v>3.9625368000000001E-2</v>
      </c>
      <c r="N417">
        <v>2.3206067E-2</v>
      </c>
      <c r="O417">
        <v>1.2285068E-2</v>
      </c>
      <c r="P417">
        <v>5.8789389999999997E-3</v>
      </c>
      <c r="Q417">
        <v>3.1615749999999998E-3</v>
      </c>
      <c r="R417">
        <v>7.99915E-4</v>
      </c>
      <c r="S417" s="2">
        <v>7.7899999999999996E-5</v>
      </c>
      <c r="T417" s="2">
        <v>5.1000000000000003E-6</v>
      </c>
      <c r="U417" s="2">
        <v>2.2399999999999999E-7</v>
      </c>
      <c r="V417" s="2">
        <v>6.6100000000000001E-9</v>
      </c>
      <c r="W417" s="2">
        <v>1.3100000000000001E-10</v>
      </c>
      <c r="X417" s="2">
        <v>1.7300000000000001E-12</v>
      </c>
      <c r="Y417" s="2">
        <v>1.5299999999999999E-14</v>
      </c>
      <c r="Z417" s="2">
        <v>0</v>
      </c>
    </row>
    <row r="418" spans="2:26" x14ac:dyDescent="0.2">
      <c r="B418" s="2">
        <v>2.2299999999999998E-6</v>
      </c>
      <c r="C418" s="2">
        <v>3.4499999999999998E-5</v>
      </c>
      <c r="D418" s="2">
        <v>3.8200000000000002E-4</v>
      </c>
      <c r="E418" s="2">
        <v>2.8900000000000002E-3</v>
      </c>
      <c r="F418" s="2">
        <v>9.0100000000000006E-3</v>
      </c>
      <c r="G418" s="2">
        <v>1.4200000000000001E-2</v>
      </c>
      <c r="H418" s="2">
        <v>2.58E-2</v>
      </c>
      <c r="I418" s="2">
        <v>4.2700000000000002E-2</v>
      </c>
      <c r="J418" s="2">
        <v>6.4100000000000004E-2</v>
      </c>
      <c r="K418" s="2">
        <v>8.7300000000000003E-2</v>
      </c>
      <c r="L418">
        <v>0.107985505</v>
      </c>
      <c r="M418">
        <v>0.121217889</v>
      </c>
      <c r="N418">
        <v>0.123525185</v>
      </c>
      <c r="O418">
        <v>0.114269917</v>
      </c>
      <c r="P418">
        <v>9.5961196999999998E-2</v>
      </c>
      <c r="Q418">
        <v>0.101110882</v>
      </c>
      <c r="R418">
        <v>6.4927078999999999E-2</v>
      </c>
      <c r="S418">
        <v>1.9725952000000001E-2</v>
      </c>
      <c r="T418">
        <v>4.1035680000000001E-3</v>
      </c>
      <c r="U418">
        <v>5.8414899999999995E-4</v>
      </c>
      <c r="V418" s="2">
        <v>5.6900000000000001E-5</v>
      </c>
      <c r="W418" s="2">
        <v>3.7799999999999998E-6</v>
      </c>
      <c r="X418" s="2">
        <v>1.72E-7</v>
      </c>
      <c r="Y418" s="2">
        <v>5.3199999999999998E-9</v>
      </c>
      <c r="Z418" s="2">
        <v>1.1399999999999999E-10</v>
      </c>
    </row>
    <row r="419" spans="2:26" x14ac:dyDescent="0.2">
      <c r="B419" s="2">
        <v>2.7100000000000001E-8</v>
      </c>
      <c r="C419" s="2">
        <v>5.2200000000000004E-7</v>
      </c>
      <c r="D419" s="2">
        <v>7.6499999999999996E-6</v>
      </c>
      <c r="E419" s="2">
        <v>8.2000000000000001E-5</v>
      </c>
      <c r="F419" s="2">
        <v>3.57E-4</v>
      </c>
      <c r="G419" s="2">
        <v>7.36E-4</v>
      </c>
      <c r="H419" s="2">
        <v>1.72E-3</v>
      </c>
      <c r="I419" s="2">
        <v>3.7299999999999998E-3</v>
      </c>
      <c r="J419" s="2">
        <v>7.4700000000000001E-3</v>
      </c>
      <c r="K419" s="2">
        <v>1.38E-2</v>
      </c>
      <c r="L419" s="2">
        <v>2.3599999999999999E-2</v>
      </c>
      <c r="M419">
        <v>3.7274810999999998E-2</v>
      </c>
      <c r="N419">
        <v>5.4378942999999999E-2</v>
      </c>
      <c r="O419">
        <v>7.3305192000000005E-2</v>
      </c>
      <c r="P419">
        <v>9.1312009999999999E-2</v>
      </c>
      <c r="Q419">
        <v>0.160683414</v>
      </c>
      <c r="R419">
        <v>0.21765195200000001</v>
      </c>
      <c r="S419">
        <v>0.16675665200000001</v>
      </c>
      <c r="T419">
        <v>9.3721299999999994E-2</v>
      </c>
      <c r="U419">
        <v>3.8633431000000003E-2</v>
      </c>
      <c r="V419">
        <v>1.1677831E-2</v>
      </c>
      <c r="W419">
        <v>2.5876879999999999E-3</v>
      </c>
      <c r="X419">
        <v>4.2021099999999998E-4</v>
      </c>
      <c r="Y419" s="2">
        <v>5.0000000000000002E-5</v>
      </c>
      <c r="Z419" s="2">
        <v>4.6500000000000004E-6</v>
      </c>
    </row>
    <row r="420" spans="2:26" x14ac:dyDescent="0.2">
      <c r="B420" s="2">
        <v>8.2800000000000004E-10</v>
      </c>
      <c r="C420" s="2">
        <v>1.7500000000000001E-8</v>
      </c>
      <c r="D420" s="2">
        <v>2.9200000000000002E-7</v>
      </c>
      <c r="E420" s="2">
        <v>3.7299999999999999E-6</v>
      </c>
      <c r="F420" s="2">
        <v>1.9300000000000002E-5</v>
      </c>
      <c r="G420" s="2">
        <v>4.5899999999999998E-5</v>
      </c>
      <c r="H420" s="2">
        <v>1.2300000000000001E-4</v>
      </c>
      <c r="I420" s="2">
        <v>3.1E-4</v>
      </c>
      <c r="J420" s="2">
        <v>7.2800000000000002E-4</v>
      </c>
      <c r="K420" s="2">
        <v>1.6000000000000001E-3</v>
      </c>
      <c r="L420" s="2">
        <v>3.2699999999999999E-3</v>
      </c>
      <c r="M420" s="2">
        <v>6.2700000000000004E-3</v>
      </c>
      <c r="N420">
        <v>1.122592E-2</v>
      </c>
      <c r="O420">
        <v>1.8785278999999998E-2</v>
      </c>
      <c r="P420">
        <v>2.9377785E-2</v>
      </c>
      <c r="Q420">
        <v>7.0216606000000001E-2</v>
      </c>
      <c r="R420">
        <v>0.14928418600000001</v>
      </c>
      <c r="S420">
        <v>0.19759977500000001</v>
      </c>
      <c r="T420">
        <v>0.20043524800000001</v>
      </c>
      <c r="U420">
        <v>0.15580370900000001</v>
      </c>
      <c r="V420">
        <v>9.2806707000000002E-2</v>
      </c>
      <c r="W420">
        <v>4.2358646999999999E-2</v>
      </c>
      <c r="X420">
        <v>1.4811937000000001E-2</v>
      </c>
      <c r="Y420">
        <v>3.9675190000000001E-3</v>
      </c>
      <c r="Z420">
        <v>9.5866199999999999E-4</v>
      </c>
    </row>
    <row r="421" spans="2:26" x14ac:dyDescent="0.2">
      <c r="B421" s="2">
        <v>5.2999999999999998E-11</v>
      </c>
      <c r="C421" s="2">
        <v>1.1599999999999999E-9</v>
      </c>
      <c r="D421" s="2">
        <v>2.0599999999999999E-8</v>
      </c>
      <c r="E421" s="2">
        <v>2.8799999999999998E-7</v>
      </c>
      <c r="F421" s="2">
        <v>1.64E-6</v>
      </c>
      <c r="G421" s="2">
        <v>4.2400000000000001E-6</v>
      </c>
      <c r="H421" s="2">
        <v>1.2300000000000001E-5</v>
      </c>
      <c r="I421" s="2">
        <v>3.3800000000000002E-5</v>
      </c>
      <c r="J421" s="2">
        <v>8.7100000000000003E-5</v>
      </c>
      <c r="K421" s="2">
        <v>2.12E-4</v>
      </c>
      <c r="L421" s="2">
        <v>4.8500000000000003E-4</v>
      </c>
      <c r="M421" s="2">
        <v>1.0399999999999999E-3</v>
      </c>
      <c r="N421" s="2">
        <v>2.1199999999999999E-3</v>
      </c>
      <c r="O421">
        <v>4.0525709999999996E-3</v>
      </c>
      <c r="P421">
        <v>7.2959449999999999E-3</v>
      </c>
      <c r="Q421">
        <v>2.1165228000000001E-2</v>
      </c>
      <c r="R421">
        <v>6.0018578000000003E-2</v>
      </c>
      <c r="S421">
        <v>0.112301599</v>
      </c>
      <c r="T421">
        <v>0.16588472900000001</v>
      </c>
      <c r="U421">
        <v>0.193449022</v>
      </c>
      <c r="V421">
        <v>0.17810416500000001</v>
      </c>
      <c r="W421">
        <v>0.12945679500000001</v>
      </c>
      <c r="X421">
        <v>7.4285303999999996E-2</v>
      </c>
      <c r="Y421">
        <v>3.3649677000000003E-2</v>
      </c>
      <c r="Z421">
        <v>1.6336399000000001E-2</v>
      </c>
    </row>
    <row r="422" spans="2:26" x14ac:dyDescent="0.2">
      <c r="B422" s="2">
        <v>1.1100000000000001E-11</v>
      </c>
      <c r="C422" s="2">
        <v>2.24E-10</v>
      </c>
      <c r="D422" s="2">
        <v>3.8099999999999999E-9</v>
      </c>
      <c r="E422" s="2">
        <v>5.2399999999999999E-8</v>
      </c>
      <c r="F422" s="2">
        <v>2.9900000000000002E-7</v>
      </c>
      <c r="G422" s="2">
        <v>7.8199999999999999E-7</v>
      </c>
      <c r="H422" s="2">
        <v>2.3199999999999998E-6</v>
      </c>
      <c r="I422" s="2">
        <v>6.5300000000000002E-6</v>
      </c>
      <c r="J422" s="2">
        <v>1.7399999999999999E-5</v>
      </c>
      <c r="K422" s="2">
        <v>4.3999999999999999E-5</v>
      </c>
      <c r="L422" s="2">
        <v>1.06E-4</v>
      </c>
      <c r="M422" s="2">
        <v>2.4000000000000001E-4</v>
      </c>
      <c r="N422" s="2">
        <v>5.1699999999999999E-4</v>
      </c>
      <c r="O422">
        <v>1.058055E-3</v>
      </c>
      <c r="P422">
        <v>2.0514980000000001E-3</v>
      </c>
      <c r="Q422">
        <v>6.6261050000000002E-3</v>
      </c>
      <c r="R422">
        <v>2.2217206E-2</v>
      </c>
      <c r="S422">
        <v>5.1214137999999999E-2</v>
      </c>
      <c r="T422">
        <v>9.5720020000000003E-2</v>
      </c>
      <c r="U422">
        <v>0.145060566</v>
      </c>
      <c r="V422">
        <v>0.17825592800000001</v>
      </c>
      <c r="W422">
        <v>0.177620793</v>
      </c>
      <c r="X422">
        <v>0.14351546900000001</v>
      </c>
      <c r="Y422">
        <v>9.4026716999999996E-2</v>
      </c>
      <c r="Z422">
        <v>8.1699130999999994E-2</v>
      </c>
    </row>
    <row r="423" spans="2:26" x14ac:dyDescent="0.2">
      <c r="B423" s="2">
        <v>1.41E-11</v>
      </c>
      <c r="C423" s="2">
        <v>2.1999999999999999E-10</v>
      </c>
      <c r="D423" s="2">
        <v>3.0300000000000001E-9</v>
      </c>
      <c r="E423" s="2">
        <v>3.4900000000000001E-8</v>
      </c>
      <c r="F423" s="2">
        <v>1.7599999999999999E-7</v>
      </c>
      <c r="G423" s="2">
        <v>4.27E-7</v>
      </c>
      <c r="H423" s="2">
        <v>1.1999999999999999E-6</v>
      </c>
      <c r="I423" s="2">
        <v>3.1999999999999999E-6</v>
      </c>
      <c r="J423" s="2">
        <v>8.1899999999999995E-6</v>
      </c>
      <c r="K423" s="2">
        <v>2.0000000000000002E-5</v>
      </c>
      <c r="L423" s="2">
        <v>4.6699999999999997E-5</v>
      </c>
      <c r="M423" s="2">
        <v>1.0399999999999999E-4</v>
      </c>
      <c r="N423" s="2">
        <v>2.22E-4</v>
      </c>
      <c r="O423">
        <v>4.529E-4</v>
      </c>
      <c r="P423">
        <v>8.8199000000000003E-4</v>
      </c>
      <c r="Q423">
        <v>2.8999360000000001E-3</v>
      </c>
      <c r="R423">
        <v>1.0186588E-2</v>
      </c>
      <c r="S423">
        <v>2.5417433999999999E-2</v>
      </c>
      <c r="T423">
        <v>5.2999644999999998E-2</v>
      </c>
      <c r="U423">
        <v>9.2356586000000004E-2</v>
      </c>
      <c r="V423">
        <v>0.13450183900000001</v>
      </c>
      <c r="W423">
        <v>0.16370506700000001</v>
      </c>
      <c r="X423">
        <v>0.16652285</v>
      </c>
      <c r="Y423">
        <v>0.14156755500000001</v>
      </c>
      <c r="Z423">
        <v>0.20810120200000001</v>
      </c>
    </row>
    <row r="424" spans="2:26" x14ac:dyDescent="0.2">
      <c r="B424" s="2">
        <v>2.4299999999999999E-11</v>
      </c>
      <c r="C424" s="2">
        <v>3.0199999999999999E-10</v>
      </c>
      <c r="D424" s="2">
        <v>3.4299999999999999E-9</v>
      </c>
      <c r="E424" s="2">
        <v>3.33E-8</v>
      </c>
      <c r="F424" s="2">
        <v>1.49E-7</v>
      </c>
      <c r="G424" s="2">
        <v>3.34E-7</v>
      </c>
      <c r="H424" s="2">
        <v>8.8100000000000001E-7</v>
      </c>
      <c r="I424" s="2">
        <v>2.2299999999999998E-6</v>
      </c>
      <c r="J424" s="2">
        <v>5.4299999999999997E-6</v>
      </c>
      <c r="K424" s="2">
        <v>1.27E-5</v>
      </c>
      <c r="L424" s="2">
        <v>2.8600000000000001E-5</v>
      </c>
      <c r="M424" s="2">
        <v>6.1799999999999998E-5</v>
      </c>
      <c r="N424" s="2">
        <v>1.2799999999999999E-4</v>
      </c>
      <c r="O424" s="2">
        <v>2.5700000000000001E-4</v>
      </c>
      <c r="P424" s="2">
        <v>4.9299999999999995E-4</v>
      </c>
      <c r="Q424">
        <v>1.6072390000000001E-3</v>
      </c>
      <c r="R424">
        <v>5.6727959999999999E-3</v>
      </c>
      <c r="S424">
        <v>1.4542307000000001E-2</v>
      </c>
      <c r="T424">
        <v>3.1884033999999999E-2</v>
      </c>
      <c r="U424">
        <v>5.9789887E-2</v>
      </c>
      <c r="V424">
        <v>9.5897088000000005E-2</v>
      </c>
      <c r="W424">
        <v>0.131556698</v>
      </c>
      <c r="X424">
        <v>0.15436714100000001</v>
      </c>
      <c r="Y424">
        <v>0.154929241</v>
      </c>
      <c r="Z424">
        <v>0.348763235</v>
      </c>
    </row>
    <row r="425" spans="2:26" x14ac:dyDescent="0.2">
      <c r="B425" s="2">
        <v>5.09E-11</v>
      </c>
      <c r="C425" s="2">
        <v>5.1199999999999999E-10</v>
      </c>
      <c r="D425" s="2">
        <v>4.8699999999999999E-9</v>
      </c>
      <c r="E425" s="2">
        <v>4.0299999999999997E-8</v>
      </c>
      <c r="F425" s="2">
        <v>1.61E-7</v>
      </c>
      <c r="G425" s="2">
        <v>3.3500000000000002E-7</v>
      </c>
      <c r="H425" s="2">
        <v>8.3099999999999996E-7</v>
      </c>
      <c r="I425" s="2">
        <v>1.99E-6</v>
      </c>
      <c r="J425" s="2">
        <v>4.6E-6</v>
      </c>
      <c r="K425" s="2">
        <v>1.03E-5</v>
      </c>
      <c r="L425" s="2">
        <v>2.2200000000000001E-5</v>
      </c>
      <c r="M425" s="2">
        <v>4.6300000000000001E-5</v>
      </c>
      <c r="N425" s="2">
        <v>9.31E-5</v>
      </c>
      <c r="O425" s="2">
        <v>1.8100000000000001E-4</v>
      </c>
      <c r="P425" s="2">
        <v>3.4000000000000002E-4</v>
      </c>
      <c r="Q425">
        <v>1.0831390000000001E-3</v>
      </c>
      <c r="R425">
        <v>3.7533850000000001E-3</v>
      </c>
      <c r="S425">
        <v>9.5939839999999998E-3</v>
      </c>
      <c r="T425">
        <v>2.1360052000000001E-2</v>
      </c>
      <c r="U425">
        <v>4.1422900999999998E-2</v>
      </c>
      <c r="V425">
        <v>6.9971294000000003E-2</v>
      </c>
      <c r="W425">
        <v>0.102954544</v>
      </c>
      <c r="X425">
        <v>0.131953561</v>
      </c>
      <c r="Y425">
        <v>0.14731572600000001</v>
      </c>
      <c r="Z425">
        <v>0.46989056299999998</v>
      </c>
    </row>
    <row r="426" spans="2:26" x14ac:dyDescent="0.2">
      <c r="B426" s="2">
        <v>1.1800000000000001E-10</v>
      </c>
      <c r="C426" s="2">
        <v>9.8199999999999992E-10</v>
      </c>
      <c r="D426" s="2">
        <v>7.9500000000000001E-9</v>
      </c>
      <c r="E426" s="2">
        <v>5.69E-8</v>
      </c>
      <c r="F426" s="2">
        <v>2.04E-7</v>
      </c>
      <c r="G426" s="2">
        <v>3.96E-7</v>
      </c>
      <c r="H426" s="2">
        <v>9.2800000000000005E-7</v>
      </c>
      <c r="I426" s="2">
        <v>2.1100000000000001E-6</v>
      </c>
      <c r="J426" s="2">
        <v>4.6399999999999996E-6</v>
      </c>
      <c r="K426" s="2">
        <v>9.9000000000000001E-6</v>
      </c>
      <c r="L426" s="2">
        <v>2.05E-5</v>
      </c>
      <c r="M426" s="2">
        <v>4.1100000000000003E-5</v>
      </c>
      <c r="N426" s="2">
        <v>7.9800000000000002E-5</v>
      </c>
      <c r="O426" s="2">
        <v>1.4999999999999999E-4</v>
      </c>
      <c r="P426" s="2">
        <v>2.7500000000000002E-4</v>
      </c>
      <c r="Q426">
        <v>8.5008000000000002E-4</v>
      </c>
      <c r="R426">
        <v>2.856071E-3</v>
      </c>
      <c r="S426">
        <v>7.1557239999999996E-3</v>
      </c>
      <c r="T426">
        <v>1.5846849999999999E-2</v>
      </c>
      <c r="U426">
        <v>3.1020045999999999E-2</v>
      </c>
      <c r="V426">
        <v>5.3673089E-2</v>
      </c>
      <c r="W426">
        <v>8.2089790999999995E-2</v>
      </c>
      <c r="X426">
        <v>0.110979571</v>
      </c>
      <c r="Y426">
        <v>0.132623461</v>
      </c>
      <c r="Z426">
        <v>0.56232035800000002</v>
      </c>
    </row>
    <row r="427" spans="2:26" x14ac:dyDescent="0.2">
      <c r="B427" s="2">
        <v>2.8899999999999998E-10</v>
      </c>
      <c r="C427" s="2">
        <v>2.0099999999999999E-9</v>
      </c>
      <c r="D427" s="2">
        <v>1.4100000000000001E-8</v>
      </c>
      <c r="E427" s="2">
        <v>8.8500000000000005E-8</v>
      </c>
      <c r="F427" s="2">
        <v>2.8799999999999998E-7</v>
      </c>
      <c r="G427" s="2">
        <v>5.2200000000000004E-7</v>
      </c>
      <c r="H427" s="2">
        <v>1.1599999999999999E-6</v>
      </c>
      <c r="I427" s="2">
        <v>2.5000000000000002E-6</v>
      </c>
      <c r="J427" s="2">
        <v>5.2599999999999996E-6</v>
      </c>
      <c r="K427" s="2">
        <v>1.0699999999999999E-5</v>
      </c>
      <c r="L427" s="2">
        <v>2.1299999999999999E-5</v>
      </c>
      <c r="M427" s="2">
        <v>4.1100000000000003E-5</v>
      </c>
      <c r="N427" s="2">
        <v>7.7200000000000006E-5</v>
      </c>
      <c r="O427" s="2">
        <v>1.4100000000000001E-4</v>
      </c>
      <c r="P427" s="2">
        <v>2.5000000000000001E-4</v>
      </c>
      <c r="Q427">
        <v>7.4830800000000005E-4</v>
      </c>
      <c r="R427">
        <v>2.4220539999999999E-3</v>
      </c>
      <c r="S427">
        <v>5.8915759999999999E-3</v>
      </c>
      <c r="T427">
        <v>1.2820811E-2</v>
      </c>
      <c r="U427">
        <v>2.4959709E-2</v>
      </c>
      <c r="V427">
        <v>4.3471721999999997E-2</v>
      </c>
      <c r="W427">
        <v>6.7736108000000003E-2</v>
      </c>
      <c r="X427">
        <v>9.4423906000000002E-2</v>
      </c>
      <c r="Y427">
        <v>0.11775888599999999</v>
      </c>
      <c r="Z427">
        <v>0.62921567300000003</v>
      </c>
    </row>
    <row r="428" spans="2:26" x14ac:dyDescent="0.2">
      <c r="B428" s="2">
        <v>2.3600000000000001E-10</v>
      </c>
      <c r="C428" s="2">
        <v>1.3600000000000001E-9</v>
      </c>
      <c r="D428" s="2">
        <v>8.2800000000000004E-9</v>
      </c>
      <c r="E428" s="2">
        <v>4.58E-8</v>
      </c>
      <c r="F428" s="2">
        <v>1.36E-7</v>
      </c>
      <c r="G428" s="2">
        <v>2.34E-7</v>
      </c>
      <c r="H428" s="2">
        <v>4.9699999999999996E-7</v>
      </c>
      <c r="I428" s="2">
        <v>1.0300000000000001E-6</v>
      </c>
      <c r="J428" s="2">
        <v>2.0899999999999999E-6</v>
      </c>
      <c r="K428" s="2">
        <v>4.1500000000000001E-6</v>
      </c>
      <c r="L428" s="2">
        <v>8.0199999999999994E-6</v>
      </c>
      <c r="M428" s="2">
        <v>1.52E-5</v>
      </c>
      <c r="N428" s="2">
        <v>2.8E-5</v>
      </c>
      <c r="O428" s="2">
        <v>5.0500000000000001E-5</v>
      </c>
      <c r="P428" s="2">
        <v>8.8900000000000006E-5</v>
      </c>
      <c r="Q428">
        <v>2.6535799999999999E-4</v>
      </c>
      <c r="R428">
        <v>8.6649100000000005E-4</v>
      </c>
      <c r="S428">
        <v>2.1640240000000001E-3</v>
      </c>
      <c r="T428">
        <v>4.9218930000000001E-3</v>
      </c>
      <c r="U428">
        <v>1.0194751E-2</v>
      </c>
      <c r="V428">
        <v>1.9230809000000001E-2</v>
      </c>
      <c r="W428">
        <v>3.3036712000000003E-2</v>
      </c>
      <c r="X428">
        <v>5.1686364999999998E-2</v>
      </c>
      <c r="Y428">
        <v>7.3643837000000004E-2</v>
      </c>
      <c r="Z428">
        <v>0.80379094399999995</v>
      </c>
    </row>
    <row r="429" spans="2:26" x14ac:dyDescent="0.2">
      <c r="B429">
        <v>1234567</v>
      </c>
    </row>
    <row r="430" spans="2:26" x14ac:dyDescent="0.2">
      <c r="B430" t="s">
        <v>55</v>
      </c>
    </row>
    <row r="431" spans="2:26" x14ac:dyDescent="0.2">
      <c r="B431" t="s">
        <v>42</v>
      </c>
    </row>
    <row r="432" spans="2:26" x14ac:dyDescent="0.2">
      <c r="B432" t="s">
        <v>55</v>
      </c>
    </row>
    <row r="433" spans="2:2" x14ac:dyDescent="0.2">
      <c r="B433">
        <v>1234567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0651-F06A-CB46-97D0-A26968954357}">
  <dimension ref="A1:X229"/>
  <sheetViews>
    <sheetView workbookViewId="0">
      <selection activeCell="B198" sqref="B198:BG200"/>
    </sheetView>
  </sheetViews>
  <sheetFormatPr baseColWidth="10" defaultRowHeight="16" x14ac:dyDescent="0.2"/>
  <sheetData>
    <row r="1" spans="1:9" x14ac:dyDescent="0.2">
      <c r="A1">
        <v>75963.3936885984</v>
      </c>
      <c r="B1">
        <v>-75963.387701020605</v>
      </c>
    </row>
    <row r="2" spans="1:9" x14ac:dyDescent="0.2">
      <c r="A2" t="s">
        <v>99</v>
      </c>
      <c r="B2" t="s">
        <v>193</v>
      </c>
      <c r="C2" t="s">
        <v>175</v>
      </c>
      <c r="D2" t="s">
        <v>184</v>
      </c>
      <c r="E2">
        <v>3</v>
      </c>
    </row>
    <row r="3" spans="1:9" x14ac:dyDescent="0.2">
      <c r="A3" t="s">
        <v>176</v>
      </c>
      <c r="B3" t="s">
        <v>175</v>
      </c>
      <c r="C3" t="s">
        <v>165</v>
      </c>
      <c r="D3" t="s">
        <v>178</v>
      </c>
      <c r="E3">
        <v>1</v>
      </c>
    </row>
    <row r="4" spans="1:9" x14ac:dyDescent="0.2">
      <c r="A4" t="s">
        <v>192</v>
      </c>
      <c r="B4" t="s">
        <v>190</v>
      </c>
      <c r="C4" t="s">
        <v>166</v>
      </c>
      <c r="D4" t="s">
        <v>189</v>
      </c>
      <c r="E4">
        <v>0</v>
      </c>
    </row>
    <row r="5" spans="1:9" x14ac:dyDescent="0.2">
      <c r="A5" t="s">
        <v>192</v>
      </c>
      <c r="B5" t="s">
        <v>190</v>
      </c>
      <c r="C5" t="s">
        <v>166</v>
      </c>
      <c r="D5" t="s">
        <v>189</v>
      </c>
      <c r="E5">
        <v>0</v>
      </c>
    </row>
    <row r="6" spans="1:9" x14ac:dyDescent="0.2">
      <c r="A6" t="s">
        <v>192</v>
      </c>
      <c r="B6" t="s">
        <v>190</v>
      </c>
      <c r="C6" t="s">
        <v>166</v>
      </c>
      <c r="D6" t="s">
        <v>189</v>
      </c>
      <c r="E6">
        <v>1</v>
      </c>
    </row>
    <row r="7" spans="1:9" x14ac:dyDescent="0.2">
      <c r="A7" t="s">
        <v>191</v>
      </c>
      <c r="B7" t="s">
        <v>190</v>
      </c>
      <c r="C7" t="s">
        <v>166</v>
      </c>
      <c r="D7" t="s">
        <v>189</v>
      </c>
      <c r="E7">
        <v>1</v>
      </c>
    </row>
    <row r="8" spans="1:9" x14ac:dyDescent="0.2">
      <c r="A8" t="s">
        <v>191</v>
      </c>
      <c r="B8" t="s">
        <v>190</v>
      </c>
      <c r="C8" t="s">
        <v>166</v>
      </c>
      <c r="D8" t="s">
        <v>189</v>
      </c>
      <c r="E8">
        <v>-1</v>
      </c>
    </row>
    <row r="9" spans="1:9" x14ac:dyDescent="0.2">
      <c r="A9" t="s">
        <v>191</v>
      </c>
      <c r="B9" t="s">
        <v>190</v>
      </c>
      <c r="C9" t="s">
        <v>166</v>
      </c>
      <c r="D9" t="s">
        <v>189</v>
      </c>
      <c r="E9">
        <v>1</v>
      </c>
    </row>
    <row r="10" spans="1:9" x14ac:dyDescent="0.2">
      <c r="A10" t="s">
        <v>99</v>
      </c>
      <c r="B10" t="s">
        <v>188</v>
      </c>
      <c r="C10" t="s">
        <v>187</v>
      </c>
      <c r="D10">
        <v>75963.3936885984</v>
      </c>
    </row>
    <row r="11" spans="1:9" x14ac:dyDescent="0.2">
      <c r="A11" t="s">
        <v>186</v>
      </c>
      <c r="B11" t="s">
        <v>185</v>
      </c>
      <c r="C11">
        <v>-3.7934332799522998E-2</v>
      </c>
    </row>
    <row r="12" spans="1:9" x14ac:dyDescent="0.2">
      <c r="A12" t="s">
        <v>176</v>
      </c>
      <c r="B12" t="s">
        <v>175</v>
      </c>
      <c r="C12" t="s">
        <v>184</v>
      </c>
      <c r="D12">
        <v>3</v>
      </c>
    </row>
    <row r="13" spans="1:9" x14ac:dyDescent="0.2">
      <c r="A13" t="s">
        <v>183</v>
      </c>
      <c r="B13" t="s">
        <v>175</v>
      </c>
      <c r="C13" t="s">
        <v>180</v>
      </c>
      <c r="D13">
        <v>1</v>
      </c>
      <c r="E13" t="s">
        <v>182</v>
      </c>
      <c r="F13">
        <v>23</v>
      </c>
    </row>
    <row r="14" spans="1:9" x14ac:dyDescent="0.2">
      <c r="A14" t="s">
        <v>129</v>
      </c>
      <c r="B14" t="s">
        <v>42</v>
      </c>
      <c r="C14">
        <v>1</v>
      </c>
      <c r="D14" t="s">
        <v>181</v>
      </c>
      <c r="E14" t="s">
        <v>180</v>
      </c>
      <c r="F14">
        <v>1</v>
      </c>
      <c r="G14" t="s">
        <v>179</v>
      </c>
      <c r="H14">
        <v>15</v>
      </c>
    </row>
    <row r="15" spans="1:9" x14ac:dyDescent="0.2">
      <c r="A15" t="s">
        <v>176</v>
      </c>
      <c r="B15" t="s">
        <v>175</v>
      </c>
      <c r="C15" t="s">
        <v>165</v>
      </c>
      <c r="D15" t="s">
        <v>178</v>
      </c>
      <c r="E15">
        <v>1</v>
      </c>
    </row>
    <row r="16" spans="1:9" x14ac:dyDescent="0.2">
      <c r="A16" t="s">
        <v>176</v>
      </c>
      <c r="B16" t="s">
        <v>175</v>
      </c>
      <c r="C16" t="s">
        <v>177</v>
      </c>
      <c r="D16" t="s">
        <v>175</v>
      </c>
      <c r="E16" t="s">
        <v>165</v>
      </c>
      <c r="F16" t="s">
        <v>173</v>
      </c>
      <c r="G16" t="s">
        <v>165</v>
      </c>
      <c r="H16" t="s">
        <v>142</v>
      </c>
      <c r="I16">
        <v>249</v>
      </c>
    </row>
    <row r="17" spans="1:8" x14ac:dyDescent="0.2">
      <c r="A17" t="s">
        <v>176</v>
      </c>
      <c r="B17" t="s">
        <v>175</v>
      </c>
      <c r="C17" t="s">
        <v>165</v>
      </c>
      <c r="D17" t="s">
        <v>174</v>
      </c>
      <c r="E17" t="s">
        <v>173</v>
      </c>
      <c r="F17" t="s">
        <v>165</v>
      </c>
      <c r="G17" t="s">
        <v>142</v>
      </c>
      <c r="H17">
        <v>22992</v>
      </c>
    </row>
    <row r="20" spans="1:8" x14ac:dyDescent="0.2">
      <c r="A20" t="s">
        <v>129</v>
      </c>
      <c r="B20" t="s">
        <v>172</v>
      </c>
      <c r="C20" t="s">
        <v>171</v>
      </c>
    </row>
    <row r="21" spans="1:8" x14ac:dyDescent="0.2">
      <c r="A21">
        <v>1</v>
      </c>
      <c r="B21">
        <v>0</v>
      </c>
      <c r="C21">
        <v>1</v>
      </c>
    </row>
    <row r="22" spans="1:8" x14ac:dyDescent="0.2">
      <c r="A22">
        <v>2</v>
      </c>
      <c r="B22">
        <v>0</v>
      </c>
      <c r="C22">
        <v>-1</v>
      </c>
    </row>
    <row r="23" spans="1:8" x14ac:dyDescent="0.2">
      <c r="A23">
        <v>3</v>
      </c>
      <c r="B23">
        <v>1</v>
      </c>
      <c r="C23">
        <v>1</v>
      </c>
    </row>
    <row r="25" spans="1:8" x14ac:dyDescent="0.2">
      <c r="A25" t="s">
        <v>129</v>
      </c>
      <c r="B25" t="s">
        <v>95</v>
      </c>
      <c r="C25" t="s">
        <v>127</v>
      </c>
      <c r="D25" t="s">
        <v>126</v>
      </c>
      <c r="E25" t="s">
        <v>170</v>
      </c>
      <c r="F25" t="s">
        <v>169</v>
      </c>
    </row>
    <row r="26" spans="1:8" x14ac:dyDescent="0.2">
      <c r="A26">
        <v>1</v>
      </c>
      <c r="B26">
        <v>0</v>
      </c>
      <c r="C26">
        <v>7.9969999999999999E-2</v>
      </c>
      <c r="D26">
        <v>7.9969999999999999E-2</v>
      </c>
      <c r="E26">
        <v>0.5</v>
      </c>
    </row>
    <row r="27" spans="1:8" x14ac:dyDescent="0.2">
      <c r="A27">
        <v>1</v>
      </c>
      <c r="B27">
        <v>1</v>
      </c>
      <c r="C27">
        <v>7.9969999999999999E-2</v>
      </c>
      <c r="D27">
        <v>7.9969999999999999E-2</v>
      </c>
      <c r="E27">
        <v>1.5</v>
      </c>
    </row>
    <row r="28" spans="1:8" x14ac:dyDescent="0.2">
      <c r="A28">
        <v>1</v>
      </c>
      <c r="B28">
        <v>2</v>
      </c>
      <c r="C28">
        <v>7.9969999999999999E-2</v>
      </c>
      <c r="D28">
        <v>0.15992999999999999</v>
      </c>
      <c r="E28">
        <v>2.5</v>
      </c>
    </row>
    <row r="29" spans="1:8" x14ac:dyDescent="0.2">
      <c r="A29">
        <v>1</v>
      </c>
      <c r="B29">
        <v>3</v>
      </c>
      <c r="C29">
        <v>7.9969999999999999E-2</v>
      </c>
      <c r="D29">
        <v>0.2399</v>
      </c>
      <c r="E29">
        <v>3.5</v>
      </c>
    </row>
    <row r="30" spans="1:8" x14ac:dyDescent="0.2">
      <c r="A30">
        <v>1</v>
      </c>
      <c r="B30">
        <v>4</v>
      </c>
      <c r="C30">
        <v>7.9969999999999999E-2</v>
      </c>
      <c r="D30">
        <v>0.31985999999999998</v>
      </c>
      <c r="E30">
        <v>4.5</v>
      </c>
    </row>
    <row r="31" spans="1:8" x14ac:dyDescent="0.2">
      <c r="A31">
        <v>1</v>
      </c>
      <c r="B31">
        <v>5</v>
      </c>
      <c r="C31">
        <v>7.9969999999999999E-2</v>
      </c>
      <c r="D31">
        <v>0.39983000000000002</v>
      </c>
      <c r="E31">
        <v>5.5</v>
      </c>
    </row>
    <row r="32" spans="1:8" x14ac:dyDescent="0.2">
      <c r="A32">
        <v>1</v>
      </c>
      <c r="B32">
        <v>6</v>
      </c>
      <c r="C32">
        <v>7.9969999999999999E-2</v>
      </c>
      <c r="D32">
        <v>0.47978999999999999</v>
      </c>
      <c r="E32">
        <v>6.5</v>
      </c>
    </row>
    <row r="33" spans="1:5" x14ac:dyDescent="0.2">
      <c r="A33">
        <v>1</v>
      </c>
      <c r="B33">
        <v>7</v>
      </c>
      <c r="C33">
        <v>7.9969999999999999E-2</v>
      </c>
      <c r="D33">
        <v>0.55976000000000004</v>
      </c>
      <c r="E33">
        <v>7.5</v>
      </c>
    </row>
    <row r="34" spans="1:5" x14ac:dyDescent="0.2">
      <c r="A34">
        <v>1</v>
      </c>
      <c r="B34">
        <v>8</v>
      </c>
      <c r="C34">
        <v>7.9969999999999999E-2</v>
      </c>
      <c r="D34">
        <v>0.63973000000000002</v>
      </c>
      <c r="E34">
        <v>8.5</v>
      </c>
    </row>
    <row r="35" spans="1:5" x14ac:dyDescent="0.2">
      <c r="A35">
        <v>1</v>
      </c>
      <c r="B35">
        <v>9</v>
      </c>
      <c r="C35">
        <v>7.9969999999999999E-2</v>
      </c>
      <c r="D35">
        <v>0.71969000000000005</v>
      </c>
      <c r="E35">
        <v>9.5</v>
      </c>
    </row>
    <row r="36" spans="1:5" x14ac:dyDescent="0.2">
      <c r="A36">
        <v>1</v>
      </c>
      <c r="B36">
        <v>10</v>
      </c>
      <c r="C36">
        <v>7.9969999999999999E-2</v>
      </c>
      <c r="D36">
        <v>0.79966000000000004</v>
      </c>
      <c r="E36">
        <v>10.5</v>
      </c>
    </row>
    <row r="37" spans="1:5" x14ac:dyDescent="0.2">
      <c r="A37">
        <v>1</v>
      </c>
      <c r="B37">
        <v>11</v>
      </c>
      <c r="C37">
        <v>7.9969999999999999E-2</v>
      </c>
      <c r="D37">
        <v>0.87961999999999996</v>
      </c>
      <c r="E37">
        <v>11.5</v>
      </c>
    </row>
    <row r="38" spans="1:5" x14ac:dyDescent="0.2">
      <c r="A38">
        <v>1</v>
      </c>
      <c r="B38">
        <v>12</v>
      </c>
      <c r="C38">
        <v>7.9969999999999999E-2</v>
      </c>
      <c r="D38">
        <v>0.95959000000000005</v>
      </c>
      <c r="E38">
        <v>12.5</v>
      </c>
    </row>
    <row r="39" spans="1:5" x14ac:dyDescent="0.2">
      <c r="A39">
        <v>1</v>
      </c>
      <c r="B39">
        <v>13</v>
      </c>
      <c r="C39">
        <v>7.9969999999999999E-2</v>
      </c>
      <c r="D39">
        <v>1.03955</v>
      </c>
      <c r="E39">
        <v>13.5</v>
      </c>
    </row>
    <row r="40" spans="1:5" x14ac:dyDescent="0.2">
      <c r="A40">
        <v>1</v>
      </c>
      <c r="B40">
        <v>14</v>
      </c>
      <c r="C40">
        <v>7.9969999999999999E-2</v>
      </c>
      <c r="D40">
        <v>1.1195200000000001</v>
      </c>
      <c r="E40">
        <v>14.5</v>
      </c>
    </row>
    <row r="41" spans="1:5" x14ac:dyDescent="0.2">
      <c r="A41">
        <v>1</v>
      </c>
      <c r="B41">
        <v>15</v>
      </c>
      <c r="C41">
        <v>7.9969999999999999E-2</v>
      </c>
      <c r="D41">
        <v>1.1994800000000001</v>
      </c>
      <c r="E41">
        <v>15.5</v>
      </c>
    </row>
    <row r="42" spans="1:5" x14ac:dyDescent="0.2">
      <c r="A42">
        <v>1</v>
      </c>
      <c r="B42">
        <v>16</v>
      </c>
      <c r="C42">
        <v>7.9969999999999999E-2</v>
      </c>
      <c r="D42">
        <v>1.27945</v>
      </c>
      <c r="E42">
        <v>16.5</v>
      </c>
    </row>
    <row r="43" spans="1:5" x14ac:dyDescent="0.2">
      <c r="A43">
        <v>1</v>
      </c>
      <c r="B43">
        <v>17</v>
      </c>
      <c r="C43">
        <v>7.9969999999999999E-2</v>
      </c>
      <c r="D43">
        <v>1.3594200000000001</v>
      </c>
      <c r="E43">
        <v>17.5</v>
      </c>
    </row>
    <row r="44" spans="1:5" x14ac:dyDescent="0.2">
      <c r="A44">
        <v>1</v>
      </c>
      <c r="B44">
        <v>18</v>
      </c>
      <c r="C44">
        <v>7.9969999999999999E-2</v>
      </c>
      <c r="D44">
        <v>1.4393800000000001</v>
      </c>
      <c r="E44">
        <v>18.5</v>
      </c>
    </row>
    <row r="45" spans="1:5" x14ac:dyDescent="0.2">
      <c r="A45">
        <v>1</v>
      </c>
      <c r="B45">
        <v>19</v>
      </c>
      <c r="C45">
        <v>7.9969999999999999E-2</v>
      </c>
      <c r="D45">
        <v>1.51935</v>
      </c>
      <c r="E45">
        <v>19.5</v>
      </c>
    </row>
    <row r="46" spans="1:5" x14ac:dyDescent="0.2">
      <c r="A46">
        <v>1</v>
      </c>
      <c r="B46">
        <v>20</v>
      </c>
      <c r="C46">
        <v>7.9969999999999999E-2</v>
      </c>
      <c r="D46">
        <v>1.59931</v>
      </c>
      <c r="E46">
        <v>20.5</v>
      </c>
    </row>
    <row r="47" spans="1:5" x14ac:dyDescent="0.2">
      <c r="A47">
        <v>1</v>
      </c>
      <c r="B47">
        <v>21</v>
      </c>
      <c r="C47">
        <v>7.9969999999999999E-2</v>
      </c>
      <c r="D47">
        <v>1.6792800000000001</v>
      </c>
      <c r="E47">
        <v>21.5</v>
      </c>
    </row>
    <row r="48" spans="1:5" x14ac:dyDescent="0.2">
      <c r="A48">
        <v>1</v>
      </c>
      <c r="B48">
        <v>22</v>
      </c>
      <c r="C48">
        <v>7.9969999999999999E-2</v>
      </c>
      <c r="D48">
        <v>1.7592399999999999</v>
      </c>
      <c r="E48">
        <v>22.5</v>
      </c>
    </row>
    <row r="49" spans="1:5" x14ac:dyDescent="0.2">
      <c r="A49">
        <v>1</v>
      </c>
      <c r="B49">
        <v>23</v>
      </c>
      <c r="C49">
        <v>7.9969999999999999E-2</v>
      </c>
      <c r="D49">
        <v>1.83921</v>
      </c>
      <c r="E49">
        <v>23.5</v>
      </c>
    </row>
    <row r="50" spans="1:5" x14ac:dyDescent="0.2">
      <c r="A50">
        <v>2</v>
      </c>
      <c r="B50">
        <v>0</v>
      </c>
      <c r="C50">
        <v>7.9969999999999999E-2</v>
      </c>
      <c r="D50">
        <v>7.9969999999999999E-2</v>
      </c>
      <c r="E50">
        <v>0.5</v>
      </c>
    </row>
    <row r="51" spans="1:5" x14ac:dyDescent="0.2">
      <c r="A51">
        <v>2</v>
      </c>
      <c r="B51">
        <v>1</v>
      </c>
      <c r="C51">
        <v>7.9969999999999999E-2</v>
      </c>
      <c r="D51">
        <v>7.9969999999999999E-2</v>
      </c>
      <c r="E51">
        <v>1.5</v>
      </c>
    </row>
    <row r="52" spans="1:5" x14ac:dyDescent="0.2">
      <c r="A52">
        <v>2</v>
      </c>
      <c r="B52">
        <v>2</v>
      </c>
      <c r="C52">
        <v>7.9969999999999999E-2</v>
      </c>
      <c r="D52">
        <v>0.15992999999999999</v>
      </c>
      <c r="E52">
        <v>2.5</v>
      </c>
    </row>
    <row r="53" spans="1:5" x14ac:dyDescent="0.2">
      <c r="A53">
        <v>2</v>
      </c>
      <c r="B53">
        <v>3</v>
      </c>
      <c r="C53">
        <v>7.9969999999999999E-2</v>
      </c>
      <c r="D53">
        <v>0.2399</v>
      </c>
      <c r="E53">
        <v>3.5</v>
      </c>
    </row>
    <row r="54" spans="1:5" x14ac:dyDescent="0.2">
      <c r="A54">
        <v>2</v>
      </c>
      <c r="B54">
        <v>4</v>
      </c>
      <c r="C54">
        <v>7.9969999999999999E-2</v>
      </c>
      <c r="D54">
        <v>0.31985999999999998</v>
      </c>
      <c r="E54">
        <v>4.5</v>
      </c>
    </row>
    <row r="55" spans="1:5" x14ac:dyDescent="0.2">
      <c r="A55">
        <v>2</v>
      </c>
      <c r="B55">
        <v>5</v>
      </c>
      <c r="C55">
        <v>7.9969999999999999E-2</v>
      </c>
      <c r="D55">
        <v>0.39983000000000002</v>
      </c>
      <c r="E55">
        <v>5.5</v>
      </c>
    </row>
    <row r="56" spans="1:5" x14ac:dyDescent="0.2">
      <c r="A56">
        <v>2</v>
      </c>
      <c r="B56">
        <v>6</v>
      </c>
      <c r="C56">
        <v>7.9969999999999999E-2</v>
      </c>
      <c r="D56">
        <v>0.47978999999999999</v>
      </c>
      <c r="E56">
        <v>6.5</v>
      </c>
    </row>
    <row r="57" spans="1:5" x14ac:dyDescent="0.2">
      <c r="A57">
        <v>2</v>
      </c>
      <c r="B57">
        <v>7</v>
      </c>
      <c r="C57">
        <v>7.9969999999999999E-2</v>
      </c>
      <c r="D57">
        <v>0.55976000000000004</v>
      </c>
      <c r="E57">
        <v>7.5</v>
      </c>
    </row>
    <row r="58" spans="1:5" x14ac:dyDescent="0.2">
      <c r="A58">
        <v>2</v>
      </c>
      <c r="B58">
        <v>8</v>
      </c>
      <c r="C58">
        <v>7.9969999999999999E-2</v>
      </c>
      <c r="D58">
        <v>0.63973000000000002</v>
      </c>
      <c r="E58">
        <v>8.5</v>
      </c>
    </row>
    <row r="59" spans="1:5" x14ac:dyDescent="0.2">
      <c r="A59">
        <v>2</v>
      </c>
      <c r="B59">
        <v>9</v>
      </c>
      <c r="C59">
        <v>7.9969999999999999E-2</v>
      </c>
      <c r="D59">
        <v>0.71969000000000005</v>
      </c>
      <c r="E59">
        <v>9.5</v>
      </c>
    </row>
    <row r="60" spans="1:5" x14ac:dyDescent="0.2">
      <c r="A60">
        <v>2</v>
      </c>
      <c r="B60">
        <v>10</v>
      </c>
      <c r="C60">
        <v>7.9969999999999999E-2</v>
      </c>
      <c r="D60">
        <v>0.79966000000000004</v>
      </c>
      <c r="E60">
        <v>10.5</v>
      </c>
    </row>
    <row r="61" spans="1:5" x14ac:dyDescent="0.2">
      <c r="A61">
        <v>2</v>
      </c>
      <c r="B61">
        <v>11</v>
      </c>
      <c r="C61">
        <v>7.9969999999999999E-2</v>
      </c>
      <c r="D61">
        <v>0.87961999999999996</v>
      </c>
      <c r="E61">
        <v>11.5</v>
      </c>
    </row>
    <row r="62" spans="1:5" x14ac:dyDescent="0.2">
      <c r="A62">
        <v>2</v>
      </c>
      <c r="B62">
        <v>12</v>
      </c>
      <c r="C62">
        <v>7.9969999999999999E-2</v>
      </c>
      <c r="D62">
        <v>0.95959000000000005</v>
      </c>
      <c r="E62">
        <v>12.5</v>
      </c>
    </row>
    <row r="63" spans="1:5" x14ac:dyDescent="0.2">
      <c r="A63">
        <v>2</v>
      </c>
      <c r="B63">
        <v>13</v>
      </c>
      <c r="C63">
        <v>7.9969999999999999E-2</v>
      </c>
      <c r="D63">
        <v>1.03955</v>
      </c>
      <c r="E63">
        <v>13.5</v>
      </c>
    </row>
    <row r="64" spans="1:5" x14ac:dyDescent="0.2">
      <c r="A64">
        <v>2</v>
      </c>
      <c r="B64">
        <v>14</v>
      </c>
      <c r="C64">
        <v>7.9969999999999999E-2</v>
      </c>
      <c r="D64">
        <v>1.1195200000000001</v>
      </c>
      <c r="E64">
        <v>14.5</v>
      </c>
    </row>
    <row r="65" spans="1:5" x14ac:dyDescent="0.2">
      <c r="A65">
        <v>2</v>
      </c>
      <c r="B65">
        <v>15</v>
      </c>
      <c r="C65">
        <v>7.9969999999999999E-2</v>
      </c>
      <c r="D65">
        <v>1.1994800000000001</v>
      </c>
      <c r="E65">
        <v>15.5</v>
      </c>
    </row>
    <row r="66" spans="1:5" x14ac:dyDescent="0.2">
      <c r="A66">
        <v>2</v>
      </c>
      <c r="B66">
        <v>16</v>
      </c>
      <c r="C66">
        <v>7.9969999999999999E-2</v>
      </c>
      <c r="D66">
        <v>1.27945</v>
      </c>
      <c r="E66">
        <v>16.5</v>
      </c>
    </row>
    <row r="67" spans="1:5" x14ac:dyDescent="0.2">
      <c r="A67">
        <v>2</v>
      </c>
      <c r="B67">
        <v>17</v>
      </c>
      <c r="C67">
        <v>7.9969999999999999E-2</v>
      </c>
      <c r="D67">
        <v>1.3594200000000001</v>
      </c>
      <c r="E67">
        <v>17.5</v>
      </c>
    </row>
    <row r="68" spans="1:5" x14ac:dyDescent="0.2">
      <c r="A68">
        <v>2</v>
      </c>
      <c r="B68">
        <v>18</v>
      </c>
      <c r="C68">
        <v>7.9969999999999999E-2</v>
      </c>
      <c r="D68">
        <v>1.4393800000000001</v>
      </c>
      <c r="E68">
        <v>18.5</v>
      </c>
    </row>
    <row r="69" spans="1:5" x14ac:dyDescent="0.2">
      <c r="A69">
        <v>2</v>
      </c>
      <c r="B69">
        <v>19</v>
      </c>
      <c r="C69">
        <v>7.9969999999999999E-2</v>
      </c>
      <c r="D69">
        <v>1.51935</v>
      </c>
      <c r="E69">
        <v>19.5</v>
      </c>
    </row>
    <row r="70" spans="1:5" x14ac:dyDescent="0.2">
      <c r="A70">
        <v>2</v>
      </c>
      <c r="B70">
        <v>20</v>
      </c>
      <c r="C70">
        <v>7.9969999999999999E-2</v>
      </c>
      <c r="D70">
        <v>1.59931</v>
      </c>
      <c r="E70">
        <v>20.5</v>
      </c>
    </row>
    <row r="71" spans="1:5" x14ac:dyDescent="0.2">
      <c r="A71">
        <v>2</v>
      </c>
      <c r="B71">
        <v>21</v>
      </c>
      <c r="C71">
        <v>7.9969999999999999E-2</v>
      </c>
      <c r="D71">
        <v>1.6792800000000001</v>
      </c>
      <c r="E71">
        <v>21.5</v>
      </c>
    </row>
    <row r="72" spans="1:5" x14ac:dyDescent="0.2">
      <c r="A72">
        <v>2</v>
      </c>
      <c r="B72">
        <v>22</v>
      </c>
      <c r="C72">
        <v>7.9969999999999999E-2</v>
      </c>
      <c r="D72">
        <v>1.7592399999999999</v>
      </c>
      <c r="E72">
        <v>22.5</v>
      </c>
    </row>
    <row r="73" spans="1:5" x14ac:dyDescent="0.2">
      <c r="A73">
        <v>2</v>
      </c>
      <c r="B73">
        <v>23</v>
      </c>
      <c r="C73">
        <v>7.9969999999999999E-2</v>
      </c>
      <c r="D73">
        <v>1.83921</v>
      </c>
      <c r="E73">
        <v>23.5</v>
      </c>
    </row>
    <row r="74" spans="1:5" x14ac:dyDescent="0.2">
      <c r="A74">
        <v>3</v>
      </c>
      <c r="B74">
        <v>0</v>
      </c>
      <c r="C74">
        <v>8.8889999999999997E-2</v>
      </c>
      <c r="D74">
        <v>8.8889999999999997E-2</v>
      </c>
      <c r="E74">
        <v>0.50524000000000002</v>
      </c>
    </row>
    <row r="75" spans="1:5" x14ac:dyDescent="0.2">
      <c r="A75">
        <v>3</v>
      </c>
      <c r="B75">
        <v>1</v>
      </c>
      <c r="C75">
        <v>8.8889999999999997E-2</v>
      </c>
      <c r="D75">
        <v>8.8889999999999997E-2</v>
      </c>
      <c r="E75">
        <v>1.5157099999999999</v>
      </c>
    </row>
    <row r="76" spans="1:5" x14ac:dyDescent="0.2">
      <c r="A76">
        <v>3</v>
      </c>
      <c r="B76">
        <v>2</v>
      </c>
      <c r="C76">
        <v>8.8889999999999997E-2</v>
      </c>
      <c r="D76">
        <v>0.17777999999999999</v>
      </c>
      <c r="E76">
        <v>2.5261800000000001</v>
      </c>
    </row>
    <row r="77" spans="1:5" x14ac:dyDescent="0.2">
      <c r="A77">
        <v>3</v>
      </c>
      <c r="B77">
        <v>3</v>
      </c>
      <c r="C77">
        <v>8.8889999999999997E-2</v>
      </c>
      <c r="D77">
        <v>0.26667000000000002</v>
      </c>
      <c r="E77">
        <v>3.5366499999999998</v>
      </c>
    </row>
    <row r="78" spans="1:5" x14ac:dyDescent="0.2">
      <c r="A78">
        <v>3</v>
      </c>
      <c r="B78">
        <v>4</v>
      </c>
      <c r="C78">
        <v>8.8889999999999997E-2</v>
      </c>
      <c r="D78">
        <v>0.35555999999999999</v>
      </c>
      <c r="E78">
        <v>4.5471199999999996</v>
      </c>
    </row>
    <row r="79" spans="1:5" x14ac:dyDescent="0.2">
      <c r="A79">
        <v>3</v>
      </c>
      <c r="B79">
        <v>5</v>
      </c>
      <c r="C79">
        <v>8.8889999999999997E-2</v>
      </c>
      <c r="D79">
        <v>0.44445000000000001</v>
      </c>
      <c r="E79">
        <v>5.5575999999999999</v>
      </c>
    </row>
    <row r="80" spans="1:5" x14ac:dyDescent="0.2">
      <c r="A80">
        <v>3</v>
      </c>
      <c r="B80">
        <v>6</v>
      </c>
      <c r="C80">
        <v>8.8889999999999997E-2</v>
      </c>
      <c r="D80">
        <v>0.53334000000000004</v>
      </c>
      <c r="E80">
        <v>6.5680699999999996</v>
      </c>
    </row>
    <row r="81" spans="1:5" x14ac:dyDescent="0.2">
      <c r="A81">
        <v>3</v>
      </c>
      <c r="B81">
        <v>7</v>
      </c>
      <c r="C81">
        <v>8.8889999999999997E-2</v>
      </c>
      <c r="D81">
        <v>0.62222999999999995</v>
      </c>
      <c r="E81">
        <v>7.5785400000000003</v>
      </c>
    </row>
    <row r="82" spans="1:5" x14ac:dyDescent="0.2">
      <c r="A82">
        <v>3</v>
      </c>
      <c r="B82">
        <v>8</v>
      </c>
      <c r="C82">
        <v>8.8889999999999997E-2</v>
      </c>
      <c r="D82">
        <v>0.71111999999999997</v>
      </c>
      <c r="E82">
        <v>8.58901</v>
      </c>
    </row>
    <row r="83" spans="1:5" x14ac:dyDescent="0.2">
      <c r="A83">
        <v>3</v>
      </c>
      <c r="B83">
        <v>9</v>
      </c>
      <c r="C83">
        <v>8.8889999999999997E-2</v>
      </c>
      <c r="D83">
        <v>0.80001</v>
      </c>
      <c r="E83">
        <v>9.5994799999999998</v>
      </c>
    </row>
    <row r="84" spans="1:5" x14ac:dyDescent="0.2">
      <c r="A84">
        <v>3</v>
      </c>
      <c r="B84">
        <v>10</v>
      </c>
      <c r="C84">
        <v>8.8889999999999997E-2</v>
      </c>
      <c r="D84">
        <v>0.88890000000000002</v>
      </c>
      <c r="E84">
        <v>10.60995</v>
      </c>
    </row>
    <row r="85" spans="1:5" x14ac:dyDescent="0.2">
      <c r="A85">
        <v>3</v>
      </c>
      <c r="B85">
        <v>11</v>
      </c>
      <c r="C85">
        <v>8.8889999999999997E-2</v>
      </c>
      <c r="D85">
        <v>0.97779000000000005</v>
      </c>
      <c r="E85">
        <v>11.620430000000001</v>
      </c>
    </row>
    <row r="86" spans="1:5" x14ac:dyDescent="0.2">
      <c r="A86">
        <v>3</v>
      </c>
      <c r="B86">
        <v>12</v>
      </c>
      <c r="C86">
        <v>8.8889999999999997E-2</v>
      </c>
      <c r="D86">
        <v>1.0666800000000001</v>
      </c>
      <c r="E86">
        <v>12.6309</v>
      </c>
    </row>
    <row r="87" spans="1:5" x14ac:dyDescent="0.2">
      <c r="A87">
        <v>3</v>
      </c>
      <c r="B87">
        <v>13</v>
      </c>
      <c r="C87">
        <v>8.8889999999999997E-2</v>
      </c>
      <c r="D87">
        <v>1.1555800000000001</v>
      </c>
      <c r="E87">
        <v>13.64137</v>
      </c>
    </row>
    <row r="88" spans="1:5" x14ac:dyDescent="0.2">
      <c r="A88">
        <v>3</v>
      </c>
      <c r="B88">
        <v>14</v>
      </c>
      <c r="C88">
        <v>8.8889999999999997E-2</v>
      </c>
      <c r="D88">
        <v>1.24447</v>
      </c>
      <c r="E88">
        <v>14.65184</v>
      </c>
    </row>
    <row r="89" spans="1:5" x14ac:dyDescent="0.2">
      <c r="A89">
        <v>3</v>
      </c>
      <c r="B89">
        <v>15</v>
      </c>
      <c r="C89">
        <v>8.8889999999999997E-2</v>
      </c>
      <c r="D89">
        <v>1.3333600000000001</v>
      </c>
      <c r="E89">
        <v>15.66231</v>
      </c>
    </row>
    <row r="90" spans="1:5" x14ac:dyDescent="0.2">
      <c r="A90">
        <v>3</v>
      </c>
      <c r="B90">
        <v>16</v>
      </c>
      <c r="C90">
        <v>8.8889999999999997E-2</v>
      </c>
      <c r="D90">
        <v>1.42225</v>
      </c>
      <c r="E90">
        <v>16.672789999999999</v>
      </c>
    </row>
    <row r="91" spans="1:5" x14ac:dyDescent="0.2">
      <c r="A91">
        <v>3</v>
      </c>
      <c r="B91">
        <v>17</v>
      </c>
      <c r="C91">
        <v>8.8889999999999997E-2</v>
      </c>
      <c r="D91">
        <v>1.5111399999999999</v>
      </c>
      <c r="E91">
        <v>17.683260000000001</v>
      </c>
    </row>
    <row r="92" spans="1:5" x14ac:dyDescent="0.2">
      <c r="A92">
        <v>3</v>
      </c>
      <c r="B92">
        <v>18</v>
      </c>
      <c r="C92">
        <v>8.8889999999999997E-2</v>
      </c>
      <c r="D92">
        <v>1.6000300000000001</v>
      </c>
      <c r="E92">
        <v>18.693729999999999</v>
      </c>
    </row>
    <row r="93" spans="1:5" x14ac:dyDescent="0.2">
      <c r="A93">
        <v>3</v>
      </c>
      <c r="B93">
        <v>19</v>
      </c>
      <c r="C93">
        <v>8.8889999999999997E-2</v>
      </c>
      <c r="D93">
        <v>1.68892</v>
      </c>
      <c r="E93">
        <v>19.7042</v>
      </c>
    </row>
    <row r="94" spans="1:5" x14ac:dyDescent="0.2">
      <c r="A94">
        <v>3</v>
      </c>
      <c r="B94">
        <v>20</v>
      </c>
      <c r="C94">
        <v>8.8889999999999997E-2</v>
      </c>
      <c r="D94">
        <v>1.7778099999999999</v>
      </c>
      <c r="E94">
        <v>20.714670000000002</v>
      </c>
    </row>
    <row r="95" spans="1:5" x14ac:dyDescent="0.2">
      <c r="A95">
        <v>3</v>
      </c>
      <c r="B95">
        <v>21</v>
      </c>
      <c r="C95">
        <v>8.8889999999999997E-2</v>
      </c>
      <c r="D95">
        <v>1.8667</v>
      </c>
      <c r="E95">
        <v>21.72514</v>
      </c>
    </row>
    <row r="96" spans="1:5" x14ac:dyDescent="0.2">
      <c r="A96">
        <v>3</v>
      </c>
      <c r="B96">
        <v>22</v>
      </c>
      <c r="C96">
        <v>8.8889999999999997E-2</v>
      </c>
      <c r="D96">
        <v>1.9555899999999999</v>
      </c>
      <c r="E96">
        <v>22.735620000000001</v>
      </c>
    </row>
    <row r="97" spans="1:5" x14ac:dyDescent="0.2">
      <c r="A97">
        <v>3</v>
      </c>
      <c r="B97">
        <v>23</v>
      </c>
      <c r="C97">
        <v>8.8889999999999997E-2</v>
      </c>
      <c r="D97">
        <v>2.0444800000000001</v>
      </c>
      <c r="E97">
        <v>23.746089999999999</v>
      </c>
    </row>
    <row r="99" spans="1:5" x14ac:dyDescent="0.2">
      <c r="A99" t="s">
        <v>168</v>
      </c>
      <c r="B99" t="s">
        <v>167</v>
      </c>
      <c r="C99" t="s">
        <v>166</v>
      </c>
      <c r="D99" t="s">
        <v>165</v>
      </c>
      <c r="E99" t="s">
        <v>164</v>
      </c>
    </row>
    <row r="100" spans="1:5" x14ac:dyDescent="0.2">
      <c r="A100" t="s">
        <v>163</v>
      </c>
    </row>
    <row r="101" spans="1:5" x14ac:dyDescent="0.2">
      <c r="A101" t="s">
        <v>95</v>
      </c>
      <c r="B101" t="s">
        <v>98</v>
      </c>
      <c r="C101" t="s">
        <v>162</v>
      </c>
      <c r="D101">
        <v>1</v>
      </c>
    </row>
    <row r="102" spans="1:5" x14ac:dyDescent="0.2">
      <c r="A102" t="s">
        <v>95</v>
      </c>
      <c r="B102">
        <v>0</v>
      </c>
    </row>
    <row r="103" spans="1:5" x14ac:dyDescent="0.2">
      <c r="A103" t="s">
        <v>95</v>
      </c>
      <c r="B103">
        <v>5.35536762035278E-2</v>
      </c>
    </row>
    <row r="104" spans="1:5" x14ac:dyDescent="0.2">
      <c r="A104" t="s">
        <v>95</v>
      </c>
      <c r="B104">
        <v>1.5567694599527801E-2</v>
      </c>
    </row>
    <row r="105" spans="1:5" x14ac:dyDescent="0.2">
      <c r="A105" t="s">
        <v>95</v>
      </c>
      <c r="B105">
        <v>4.6533099008254301E-2</v>
      </c>
    </row>
    <row r="106" spans="1:5" x14ac:dyDescent="0.2">
      <c r="A106" t="s">
        <v>95</v>
      </c>
      <c r="B106">
        <v>0.16059031658400899</v>
      </c>
    </row>
    <row r="107" spans="1:5" x14ac:dyDescent="0.2">
      <c r="A107" t="s">
        <v>95</v>
      </c>
      <c r="B107">
        <v>0.23000105723486999</v>
      </c>
    </row>
    <row r="108" spans="1:5" x14ac:dyDescent="0.2">
      <c r="A108" t="s">
        <v>95</v>
      </c>
      <c r="B108">
        <v>0.20829530347330599</v>
      </c>
    </row>
    <row r="109" spans="1:5" x14ac:dyDescent="0.2">
      <c r="A109" t="s">
        <v>95</v>
      </c>
      <c r="B109">
        <v>0.144693806717338</v>
      </c>
    </row>
    <row r="110" spans="1:5" x14ac:dyDescent="0.2">
      <c r="A110" t="s">
        <v>95</v>
      </c>
      <c r="B110">
        <v>7.5900438153680902E-2</v>
      </c>
    </row>
    <row r="111" spans="1:5" x14ac:dyDescent="0.2">
      <c r="A111" t="s">
        <v>95</v>
      </c>
      <c r="B111">
        <v>3.8800449913398302E-2</v>
      </c>
    </row>
    <row r="112" spans="1:5" x14ac:dyDescent="0.2">
      <c r="A112" t="s">
        <v>95</v>
      </c>
      <c r="B112">
        <v>1.3000524281283799E-2</v>
      </c>
    </row>
    <row r="113" spans="1:4" x14ac:dyDescent="0.2">
      <c r="A113" t="s">
        <v>95</v>
      </c>
      <c r="B113">
        <v>1.75593683747738E-3</v>
      </c>
    </row>
    <row r="114" spans="1:4" x14ac:dyDescent="0.2">
      <c r="A114" t="s">
        <v>95</v>
      </c>
      <c r="B114">
        <v>3.8518312719858102E-3</v>
      </c>
    </row>
    <row r="115" spans="1:4" x14ac:dyDescent="0.2">
      <c r="A115" t="s">
        <v>95</v>
      </c>
      <c r="B115">
        <v>1.0330955976271801E-3</v>
      </c>
    </row>
    <row r="116" spans="1:4" x14ac:dyDescent="0.2">
      <c r="A116" t="s">
        <v>95</v>
      </c>
      <c r="B116">
        <v>3.0106339742930802E-3</v>
      </c>
    </row>
    <row r="117" spans="1:4" x14ac:dyDescent="0.2">
      <c r="A117" t="s">
        <v>95</v>
      </c>
      <c r="B117">
        <v>1.82852218523073E-3</v>
      </c>
    </row>
    <row r="118" spans="1:4" x14ac:dyDescent="0.2">
      <c r="A118" t="s">
        <v>95</v>
      </c>
      <c r="B118">
        <v>8.49628742312184E-4</v>
      </c>
    </row>
    <row r="119" spans="1:4" x14ac:dyDescent="0.2">
      <c r="A119" t="s">
        <v>95</v>
      </c>
      <c r="B119">
        <v>3.9478274072561798E-4</v>
      </c>
    </row>
    <row r="120" spans="1:4" x14ac:dyDescent="0.2">
      <c r="A120" t="s">
        <v>95</v>
      </c>
      <c r="B120">
        <v>1.83437076234839E-4</v>
      </c>
    </row>
    <row r="121" spans="1:4" x14ac:dyDescent="0.2">
      <c r="A121" t="s">
        <v>95</v>
      </c>
      <c r="B121" s="2">
        <v>8.5234630256981903E-5</v>
      </c>
    </row>
    <row r="122" spans="1:4" x14ac:dyDescent="0.2">
      <c r="A122" t="s">
        <v>95</v>
      </c>
      <c r="B122" s="2">
        <v>3.9604546388123503E-5</v>
      </c>
    </row>
    <row r="123" spans="1:4" x14ac:dyDescent="0.2">
      <c r="A123" t="s">
        <v>95</v>
      </c>
      <c r="B123" s="2">
        <v>1.8402380462963801E-5</v>
      </c>
    </row>
    <row r="124" spans="1:4" x14ac:dyDescent="0.2">
      <c r="A124" t="s">
        <v>95</v>
      </c>
      <c r="B124" s="2">
        <v>8.5507255501662504E-6</v>
      </c>
    </row>
    <row r="125" spans="1:4" x14ac:dyDescent="0.2">
      <c r="A125" t="s">
        <v>95</v>
      </c>
      <c r="B125" s="2">
        <v>3.9731222589064101E-6</v>
      </c>
    </row>
    <row r="127" spans="1:4" x14ac:dyDescent="0.2">
      <c r="A127" t="s">
        <v>161</v>
      </c>
      <c r="B127" t="s">
        <v>160</v>
      </c>
      <c r="C127" t="s">
        <v>159</v>
      </c>
      <c r="D127" t="s">
        <v>158</v>
      </c>
    </row>
    <row r="128" spans="1:4" x14ac:dyDescent="0.2">
      <c r="A128" t="s">
        <v>157</v>
      </c>
      <c r="B128" t="s">
        <v>156</v>
      </c>
      <c r="C128" t="s">
        <v>155</v>
      </c>
      <c r="D128">
        <v>1</v>
      </c>
    </row>
    <row r="129" spans="1:24" x14ac:dyDescent="0.2">
      <c r="A129">
        <v>1</v>
      </c>
      <c r="B129" s="2">
        <v>6.9499669999999996E-10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 s="2">
        <v>6.9499679999999999E-10</v>
      </c>
      <c r="B130">
        <v>1</v>
      </c>
      <c r="C130" s="2">
        <v>6.9499669999999996E-10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">
      <c r="A131" s="2">
        <v>1.09517E-18</v>
      </c>
      <c r="B131">
        <v>9.6393399999999995E-4</v>
      </c>
      <c r="C131">
        <v>0.99807210000000002</v>
      </c>
      <c r="D131">
        <v>9.6393399999999995E-4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">
      <c r="A132" s="2">
        <v>5.3292810000000002E-22</v>
      </c>
      <c r="B132" s="2">
        <v>6.9499679999999999E-10</v>
      </c>
      <c r="C132">
        <v>1.8913880000000001E-2</v>
      </c>
      <c r="D132">
        <v>0.96217220000000003</v>
      </c>
      <c r="E132">
        <v>1.8913880000000001E-2</v>
      </c>
      <c r="F132" s="2">
        <v>6.9499669999999996E-10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 s="2">
        <v>1.06253E-23</v>
      </c>
      <c r="B133" s="2">
        <v>5.0011899999999998E-14</v>
      </c>
      <c r="C133" s="2">
        <v>2.0581549999999999E-6</v>
      </c>
      <c r="D133">
        <v>5.9378340000000002E-2</v>
      </c>
      <c r="E133">
        <v>0.8812392</v>
      </c>
      <c r="F133">
        <v>5.9378340000000002E-2</v>
      </c>
      <c r="G133" s="2">
        <v>2.0581549999999999E-6</v>
      </c>
      <c r="H133" s="2">
        <v>4.9960040000000002E-14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s="2">
        <v>9.8956130000000003E-25</v>
      </c>
      <c r="B134" s="2">
        <v>9.0136600000000005E-17</v>
      </c>
      <c r="C134" s="2">
        <v>6.9499669999999996E-10</v>
      </c>
      <c r="D134">
        <v>1.043599E-4</v>
      </c>
      <c r="E134">
        <v>0.10574459999999999</v>
      </c>
      <c r="F134">
        <v>0.78830199999999995</v>
      </c>
      <c r="G134">
        <v>0.10574459999999999</v>
      </c>
      <c r="H134">
        <v>1.043599E-4</v>
      </c>
      <c r="I134" s="2">
        <v>6.9499660000000003E-10</v>
      </c>
      <c r="J134" s="2">
        <v>1.110223E-16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s="2">
        <v>2.0159139999999999E-25</v>
      </c>
      <c r="B135" s="2">
        <v>1.09517E-18</v>
      </c>
      <c r="C135" s="2">
        <v>1.3976819999999999E-12</v>
      </c>
      <c r="D135" s="2">
        <v>1.736371E-7</v>
      </c>
      <c r="E135">
        <v>9.6376030000000002E-4</v>
      </c>
      <c r="F135">
        <v>0.14793390000000001</v>
      </c>
      <c r="G135">
        <v>0.70220439999999995</v>
      </c>
      <c r="H135">
        <v>0.14793390000000001</v>
      </c>
      <c r="I135">
        <v>9.6376030000000002E-4</v>
      </c>
      <c r="J135" s="2">
        <v>1.736371E-7</v>
      </c>
      <c r="K135" s="2">
        <v>1.3976599999999999E-12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 s="2">
        <v>6.446732E-26</v>
      </c>
      <c r="B136" s="2">
        <v>4.3262909999999998E-20</v>
      </c>
      <c r="C136" s="2">
        <v>1.15151E-14</v>
      </c>
      <c r="D136" s="2">
        <v>6.9498520000000002E-10</v>
      </c>
      <c r="E136" s="2">
        <v>5.5784669999999998E-6</v>
      </c>
      <c r="F136">
        <v>3.8575829999999999E-3</v>
      </c>
      <c r="G136">
        <v>0.18215990000000001</v>
      </c>
      <c r="H136">
        <v>0.62795400000000001</v>
      </c>
      <c r="I136">
        <v>0.18215990000000001</v>
      </c>
      <c r="J136">
        <v>3.8575829999999999E-3</v>
      </c>
      <c r="K136" s="2">
        <v>5.5784669999999998E-6</v>
      </c>
      <c r="L136" s="2">
        <v>6.9498520000000002E-10</v>
      </c>
      <c r="M136" s="2">
        <v>1.154632E-14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 s="2">
        <v>2.7366110000000001E-26</v>
      </c>
      <c r="B137" s="2">
        <v>3.6893900000000002E-21</v>
      </c>
      <c r="C137" s="2">
        <v>2.6527080000000002E-16</v>
      </c>
      <c r="D137" s="2">
        <v>7.0006720000000002E-12</v>
      </c>
      <c r="E137" s="2">
        <v>4.6828299999999997E-8</v>
      </c>
      <c r="F137" s="2">
        <v>5.6892670000000003E-5</v>
      </c>
      <c r="G137">
        <v>9.7390059999999997E-3</v>
      </c>
      <c r="H137">
        <v>0.20755000000000001</v>
      </c>
      <c r="I137">
        <v>0.56530809999999998</v>
      </c>
      <c r="J137">
        <v>0.20755000000000001</v>
      </c>
      <c r="K137">
        <v>9.7390059999999997E-3</v>
      </c>
      <c r="L137" s="2">
        <v>5.6892670000000003E-5</v>
      </c>
      <c r="M137" s="2">
        <v>4.6828299999999997E-8</v>
      </c>
      <c r="N137" s="2">
        <v>7.0007329999999999E-12</v>
      </c>
      <c r="O137" s="2">
        <v>2.2204459999999999E-16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s="2">
        <v>1.4039739999999999E-26</v>
      </c>
      <c r="B138" s="2">
        <v>5.3291410000000001E-22</v>
      </c>
      <c r="C138" s="2">
        <v>1.291914E-17</v>
      </c>
      <c r="D138" s="2">
        <v>1.5411030000000001E-13</v>
      </c>
      <c r="E138" s="2">
        <v>6.9484259999999995E-10</v>
      </c>
      <c r="F138" s="2">
        <v>9.2242419999999996E-7</v>
      </c>
      <c r="G138">
        <v>2.9079440000000001E-4</v>
      </c>
      <c r="H138">
        <v>1.8622159999999999E-2</v>
      </c>
      <c r="I138">
        <v>0.22478190000000001</v>
      </c>
      <c r="J138">
        <v>0.51260839999999996</v>
      </c>
      <c r="K138">
        <v>0.22478190000000001</v>
      </c>
      <c r="L138">
        <v>1.8622159999999999E-2</v>
      </c>
      <c r="M138">
        <v>2.9079440000000001E-4</v>
      </c>
      <c r="N138" s="2">
        <v>9.2242419999999996E-7</v>
      </c>
      <c r="O138" s="2">
        <v>6.9484259999999995E-10</v>
      </c>
      <c r="P138" s="2">
        <v>1.54099E-13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 s="2">
        <v>8.2267439999999998E-27</v>
      </c>
      <c r="B139" s="2">
        <v>1.120615E-22</v>
      </c>
      <c r="C139" s="2">
        <v>1.0950579999999999E-18</v>
      </c>
      <c r="D139" s="2">
        <v>6.356578E-15</v>
      </c>
      <c r="E139" s="2">
        <v>1.8068990000000001E-11</v>
      </c>
      <c r="F139" s="2">
        <v>2.0835409999999999E-8</v>
      </c>
      <c r="G139" s="2">
        <v>8.2041279999999999E-6</v>
      </c>
      <c r="H139">
        <v>9.5570900000000001E-4</v>
      </c>
      <c r="I139">
        <v>2.9755440000000001E-2</v>
      </c>
      <c r="J139">
        <v>0.23524490000000001</v>
      </c>
      <c r="K139">
        <v>0.46807159999999998</v>
      </c>
      <c r="L139">
        <v>0.23524490000000001</v>
      </c>
      <c r="M139">
        <v>2.9755440000000001E-2</v>
      </c>
      <c r="N139">
        <v>9.5570900000000001E-4</v>
      </c>
      <c r="O139" s="2">
        <v>8.2041279999999999E-6</v>
      </c>
      <c r="P139" s="2">
        <v>2.0835409999999999E-8</v>
      </c>
      <c r="Q139" s="2">
        <v>1.8068990000000001E-11</v>
      </c>
      <c r="R139" s="2">
        <v>6.3282710000000004E-15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 s="2">
        <v>5.31066E-27</v>
      </c>
      <c r="B140" s="2">
        <v>3.1071960000000003E-23</v>
      </c>
      <c r="C140" s="2">
        <v>1.4106869999999999E-19</v>
      </c>
      <c r="D140" s="2">
        <v>4.3173039999999999E-16</v>
      </c>
      <c r="E140" s="2">
        <v>7.7044329999999998E-13</v>
      </c>
      <c r="F140" s="2">
        <v>6.9422590000000003E-10</v>
      </c>
      <c r="G140" s="2">
        <v>2.7558160000000002E-7</v>
      </c>
      <c r="H140" s="2">
        <v>4.2675629999999997E-5</v>
      </c>
      <c r="I140">
        <v>2.3347519999999998E-3</v>
      </c>
      <c r="J140">
        <v>4.207901E-2</v>
      </c>
      <c r="K140">
        <v>0.24046809999999999</v>
      </c>
      <c r="L140">
        <v>0.43015039999999999</v>
      </c>
      <c r="M140">
        <v>0.24046809999999999</v>
      </c>
      <c r="N140">
        <v>4.207901E-2</v>
      </c>
      <c r="O140">
        <v>2.3347519999999998E-3</v>
      </c>
      <c r="P140" s="2">
        <v>4.2675629999999997E-5</v>
      </c>
      <c r="Q140" s="2">
        <v>2.7558160000000002E-7</v>
      </c>
      <c r="R140" s="2">
        <v>6.9422590000000003E-10</v>
      </c>
      <c r="S140" s="2">
        <v>7.7038379999999997E-13</v>
      </c>
      <c r="T140" s="2">
        <v>4.4408919999999998E-16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 s="2">
        <v>3.686788E-27</v>
      </c>
      <c r="B141" s="2">
        <v>1.0621609999999999E-23</v>
      </c>
      <c r="C141" s="2">
        <v>2.509011E-20</v>
      </c>
      <c r="D141" s="2">
        <v>4.362993E-17</v>
      </c>
      <c r="E141" s="2">
        <v>4.9968240000000002E-14</v>
      </c>
      <c r="F141" s="2">
        <v>3.3702920000000003E-11</v>
      </c>
      <c r="G141" s="2">
        <v>1.2012479999999999E-8</v>
      </c>
      <c r="H141" s="2">
        <v>2.046108E-6</v>
      </c>
      <c r="I141">
        <v>1.5252580000000001E-4</v>
      </c>
      <c r="J141">
        <v>4.6351750000000001E-3</v>
      </c>
      <c r="K141">
        <v>5.4590640000000003E-2</v>
      </c>
      <c r="L141">
        <v>0.24182409999999999</v>
      </c>
      <c r="M141">
        <v>0.39759090000000002</v>
      </c>
      <c r="N141">
        <v>0.24182409999999999</v>
      </c>
      <c r="O141">
        <v>5.4590640000000003E-2</v>
      </c>
      <c r="P141">
        <v>4.6351750000000001E-3</v>
      </c>
      <c r="Q141">
        <v>1.5252580000000001E-4</v>
      </c>
      <c r="R141" s="2">
        <v>2.046108E-6</v>
      </c>
      <c r="S141" s="2">
        <v>1.2012479999999999E-8</v>
      </c>
      <c r="T141" s="2">
        <v>3.3702930000000002E-11</v>
      </c>
      <c r="U141" s="2">
        <v>4.9960040000000002E-14</v>
      </c>
      <c r="V141">
        <v>0</v>
      </c>
      <c r="W141">
        <v>0</v>
      </c>
      <c r="X141">
        <v>0</v>
      </c>
    </row>
    <row r="142" spans="1:24" x14ac:dyDescent="0.2">
      <c r="A142" s="2">
        <v>2.706851E-27</v>
      </c>
      <c r="B142" s="2">
        <v>4.2698930000000002E-24</v>
      </c>
      <c r="C142" s="2">
        <v>5.7477950000000004E-21</v>
      </c>
      <c r="D142" s="2">
        <v>6.0677849999999998E-18</v>
      </c>
      <c r="E142" s="2">
        <v>4.6042679999999997E-15</v>
      </c>
      <c r="F142" s="2">
        <v>2.2991600000000001E-12</v>
      </c>
      <c r="G142" s="2">
        <v>6.9269300000000004E-10</v>
      </c>
      <c r="H142" s="2">
        <v>1.159276E-7</v>
      </c>
      <c r="I142" s="2">
        <v>9.9941619999999993E-6</v>
      </c>
      <c r="J142">
        <v>4.1579900000000001E-4</v>
      </c>
      <c r="K142">
        <v>7.9216219999999997E-3</v>
      </c>
      <c r="L142">
        <v>6.6525479999999998E-2</v>
      </c>
      <c r="M142">
        <v>0.2404268</v>
      </c>
      <c r="N142">
        <v>0.36940040000000002</v>
      </c>
      <c r="O142">
        <v>0.2404268</v>
      </c>
      <c r="P142">
        <v>6.6525479999999998E-2</v>
      </c>
      <c r="Q142">
        <v>7.9216219999999997E-3</v>
      </c>
      <c r="R142">
        <v>4.1579900000000001E-4</v>
      </c>
      <c r="S142" s="2">
        <v>9.9941619999999993E-6</v>
      </c>
      <c r="T142" s="2">
        <v>1.159276E-7</v>
      </c>
      <c r="U142" s="2">
        <v>6.9269290000000001E-10</v>
      </c>
      <c r="V142" s="2">
        <v>2.2991609999999998E-12</v>
      </c>
      <c r="W142" s="2">
        <v>4.6629369999999997E-15</v>
      </c>
      <c r="X142">
        <v>0</v>
      </c>
    </row>
    <row r="143" spans="1:24" x14ac:dyDescent="0.2">
      <c r="A143" s="2">
        <v>2.0768330000000001E-27</v>
      </c>
      <c r="B143" s="2">
        <v>1.9509350000000001E-24</v>
      </c>
      <c r="C143" s="2">
        <v>1.611352E-21</v>
      </c>
      <c r="D143" s="2">
        <v>1.0935569999999999E-18</v>
      </c>
      <c r="E143" s="2">
        <v>5.6892829999999997E-16</v>
      </c>
      <c r="F143" s="2">
        <v>2.1142190000000001E-13</v>
      </c>
      <c r="G143" s="2">
        <v>5.2311090000000001E-11</v>
      </c>
      <c r="H143" s="2">
        <v>8.0506160000000004E-9</v>
      </c>
      <c r="I143" s="2">
        <v>7.2297400000000003E-7</v>
      </c>
      <c r="J143" s="2">
        <v>3.5763819999999999E-5</v>
      </c>
      <c r="K143">
        <v>9.2743909999999999E-4</v>
      </c>
      <c r="L143">
        <v>1.2114730000000001E-2</v>
      </c>
      <c r="M143">
        <v>7.7392329999999995E-2</v>
      </c>
      <c r="N143">
        <v>0.23713039999999999</v>
      </c>
      <c r="O143">
        <v>0.34479720000000003</v>
      </c>
      <c r="P143">
        <v>0.23713039999999999</v>
      </c>
      <c r="Q143">
        <v>7.7392329999999995E-2</v>
      </c>
      <c r="R143">
        <v>1.2114730000000001E-2</v>
      </c>
      <c r="S143">
        <v>9.2743909999999999E-4</v>
      </c>
      <c r="T143" s="2">
        <v>3.5763819999999999E-5</v>
      </c>
      <c r="U143" s="2">
        <v>7.2297400000000003E-7</v>
      </c>
      <c r="V143" s="2">
        <v>8.0506160000000004E-9</v>
      </c>
      <c r="W143" s="2">
        <v>5.2311160000000002E-11</v>
      </c>
      <c r="X143" s="2">
        <v>2.1194159999999999E-13</v>
      </c>
    </row>
    <row r="144" spans="1:24" x14ac:dyDescent="0.2">
      <c r="A144" s="2">
        <v>1.650616E-27</v>
      </c>
      <c r="B144" s="2">
        <v>9.8791070000000007E-25</v>
      </c>
      <c r="C144" s="2">
        <v>5.3193850000000002E-22</v>
      </c>
      <c r="D144" s="2">
        <v>2.4377279999999998E-19</v>
      </c>
      <c r="E144" s="2">
        <v>8.9892299999999997E-17</v>
      </c>
      <c r="F144" s="2">
        <v>2.5186340000000001E-14</v>
      </c>
      <c r="G144" s="2">
        <v>5.0622989999999998E-12</v>
      </c>
      <c r="H144" s="2">
        <v>6.899092E-10</v>
      </c>
      <c r="I144" s="2">
        <v>6.0407559999999999E-8</v>
      </c>
      <c r="J144" s="2">
        <v>3.2323450000000001E-6</v>
      </c>
      <c r="K144">
        <v>1.010672E-4</v>
      </c>
      <c r="L144">
        <v>1.777039E-3</v>
      </c>
      <c r="M144">
        <v>1.7032479999999999E-2</v>
      </c>
      <c r="N144">
        <v>8.6935129999999999E-2</v>
      </c>
      <c r="O144">
        <v>0.23256869999999999</v>
      </c>
      <c r="P144">
        <v>0.32316460000000002</v>
      </c>
      <c r="Q144">
        <v>0.23256869999999999</v>
      </c>
      <c r="R144">
        <v>8.6935129999999999E-2</v>
      </c>
      <c r="S144">
        <v>1.7032479999999999E-2</v>
      </c>
      <c r="T144">
        <v>1.777039E-3</v>
      </c>
      <c r="U144">
        <v>1.010672E-4</v>
      </c>
      <c r="V144" s="2">
        <v>3.2323450000000001E-6</v>
      </c>
      <c r="W144" s="2">
        <v>6.0407559999999999E-8</v>
      </c>
      <c r="X144" s="2">
        <v>6.9499669999999996E-10</v>
      </c>
    </row>
    <row r="145" spans="1:24" x14ac:dyDescent="0.2">
      <c r="A145" s="2">
        <v>1.3500020000000001E-27</v>
      </c>
      <c r="B145" s="2">
        <v>5.4396810000000001E-25</v>
      </c>
      <c r="C145" s="2">
        <v>2.0078950000000001E-22</v>
      </c>
      <c r="D145" s="2">
        <v>6.4809170000000006E-20</v>
      </c>
      <c r="E145" s="2">
        <v>1.7470039999999999E-17</v>
      </c>
      <c r="F145" s="2">
        <v>3.7518799999999997E-15</v>
      </c>
      <c r="G145" s="2">
        <v>6.1217460000000004E-13</v>
      </c>
      <c r="H145" s="2">
        <v>7.2404059999999995E-11</v>
      </c>
      <c r="I145" s="2">
        <v>5.9309840000000002E-9</v>
      </c>
      <c r="J145" s="2">
        <v>3.222807E-7</v>
      </c>
      <c r="K145" s="2">
        <v>1.116429E-5</v>
      </c>
      <c r="L145">
        <v>2.3797999999999999E-4</v>
      </c>
      <c r="M145">
        <v>3.028294E-3</v>
      </c>
      <c r="N145">
        <v>2.244341E-2</v>
      </c>
      <c r="O145">
        <v>9.5070660000000001E-2</v>
      </c>
      <c r="P145">
        <v>0.22720170000000001</v>
      </c>
      <c r="Q145">
        <v>0.30401289999999997</v>
      </c>
      <c r="R145">
        <v>0.22720170000000001</v>
      </c>
      <c r="S145">
        <v>9.5070660000000001E-2</v>
      </c>
      <c r="T145">
        <v>2.244341E-2</v>
      </c>
      <c r="U145">
        <v>3.028294E-3</v>
      </c>
      <c r="V145">
        <v>2.3797999999999999E-4</v>
      </c>
      <c r="W145" s="2">
        <v>1.116429E-5</v>
      </c>
      <c r="X145" s="2">
        <v>3.2828469999999997E-7</v>
      </c>
    </row>
    <row r="146" spans="1:24" x14ac:dyDescent="0.2">
      <c r="A146" s="2">
        <v>1.1305130000000001E-27</v>
      </c>
      <c r="B146" s="2">
        <v>3.2096090000000001E-25</v>
      </c>
      <c r="C146" s="2">
        <v>8.4705610000000005E-23</v>
      </c>
      <c r="D146" s="2">
        <v>1.996592E-20</v>
      </c>
      <c r="E146" s="2">
        <v>4.0460280000000001E-18</v>
      </c>
      <c r="F146" s="2">
        <v>6.7784449999999996E-16</v>
      </c>
      <c r="G146" s="2">
        <v>9.0237530000000005E-14</v>
      </c>
      <c r="H146" s="2">
        <v>9.1760840000000005E-12</v>
      </c>
      <c r="I146" s="2">
        <v>6.8572980000000001E-10</v>
      </c>
      <c r="J146" s="2">
        <v>3.6286780000000002E-8</v>
      </c>
      <c r="K146" s="2">
        <v>1.3130810000000001E-6</v>
      </c>
      <c r="L146" s="2">
        <v>3.1470609999999997E-5</v>
      </c>
      <c r="M146">
        <v>4.8557929999999997E-4</v>
      </c>
      <c r="N146">
        <v>4.7075820000000001E-3</v>
      </c>
      <c r="O146">
        <v>2.811143E-2</v>
      </c>
      <c r="P146">
        <v>0.1018289</v>
      </c>
      <c r="Q146">
        <v>0.22135850000000001</v>
      </c>
      <c r="R146">
        <v>0.2869505</v>
      </c>
      <c r="S146">
        <v>0.22135850000000001</v>
      </c>
      <c r="T146">
        <v>0.1018289</v>
      </c>
      <c r="U146">
        <v>2.811143E-2</v>
      </c>
      <c r="V146">
        <v>4.7075820000000001E-3</v>
      </c>
      <c r="W146">
        <v>4.8557929999999997E-4</v>
      </c>
      <c r="X146" s="2">
        <v>3.282067E-5</v>
      </c>
    </row>
    <row r="147" spans="1:24" x14ac:dyDescent="0.2">
      <c r="A147" s="2">
        <v>9.6552629999999991E-28</v>
      </c>
      <c r="B147" s="2">
        <v>2.006259E-25</v>
      </c>
      <c r="C147" s="2">
        <v>3.9225250000000002E-23</v>
      </c>
      <c r="D147" s="2">
        <v>6.9656139999999993E-21</v>
      </c>
      <c r="E147" s="2">
        <v>1.0881650000000001E-18</v>
      </c>
      <c r="F147" s="2">
        <v>1.447128E-16</v>
      </c>
      <c r="G147" s="2">
        <v>1.5845790000000001E-14</v>
      </c>
      <c r="H147" s="2">
        <v>1.3816920000000001E-12</v>
      </c>
      <c r="I147" s="2">
        <v>9.2829190000000002E-11</v>
      </c>
      <c r="J147" s="2">
        <v>4.654081E-9</v>
      </c>
      <c r="K147" s="2">
        <v>1.6889020000000001E-7</v>
      </c>
      <c r="L147" s="2">
        <v>4.3113609999999999E-6</v>
      </c>
      <c r="M147" s="2">
        <v>7.543463E-5</v>
      </c>
      <c r="N147">
        <v>8.8401440000000005E-4</v>
      </c>
      <c r="O147">
        <v>6.8029520000000001E-3</v>
      </c>
      <c r="P147">
        <v>3.3825050000000002E-2</v>
      </c>
      <c r="Q147">
        <v>0.1073059</v>
      </c>
      <c r="R147">
        <v>0.2152714</v>
      </c>
      <c r="S147">
        <v>0.2716615</v>
      </c>
      <c r="T147">
        <v>0.2152714</v>
      </c>
      <c r="U147">
        <v>0.1073059</v>
      </c>
      <c r="V147">
        <v>3.3825050000000002E-2</v>
      </c>
      <c r="W147">
        <v>6.8029520000000001E-3</v>
      </c>
      <c r="X147">
        <v>9.6393399999999995E-4</v>
      </c>
    </row>
    <row r="148" spans="1:24" x14ac:dyDescent="0.2">
      <c r="A148" s="2">
        <v>8.3840290000000008E-28</v>
      </c>
      <c r="B148" s="2">
        <v>1.316566E-25</v>
      </c>
      <c r="C148" s="2">
        <v>1.9655060000000001E-23</v>
      </c>
      <c r="D148" s="2">
        <v>2.701436E-21</v>
      </c>
      <c r="E148" s="2">
        <v>3.327105E-19</v>
      </c>
      <c r="F148" s="2">
        <v>3.5711749999999998E-17</v>
      </c>
      <c r="G148" s="2">
        <v>3.2474140000000001E-15</v>
      </c>
      <c r="H148" s="2">
        <v>2.4315690000000002E-13</v>
      </c>
      <c r="I148" s="2">
        <v>1.4574260000000001E-11</v>
      </c>
      <c r="J148" s="2">
        <v>6.8017610000000002E-10</v>
      </c>
      <c r="K148" s="2">
        <v>2.4065969999999999E-8</v>
      </c>
      <c r="L148" s="2">
        <v>6.294292E-7</v>
      </c>
      <c r="M148" s="2">
        <v>1.1886020000000001E-5</v>
      </c>
      <c r="N148">
        <v>1.5862919999999999E-4</v>
      </c>
      <c r="O148">
        <v>1.4681169999999999E-3</v>
      </c>
      <c r="P148">
        <v>9.2706869999999997E-3</v>
      </c>
      <c r="Q148">
        <v>3.941186E-2</v>
      </c>
      <c r="R148">
        <v>0.1116306</v>
      </c>
      <c r="S148">
        <v>0.20910309999999999</v>
      </c>
      <c r="T148">
        <v>0.25788889999999998</v>
      </c>
      <c r="U148">
        <v>0.20910309999999999</v>
      </c>
      <c r="V148">
        <v>0.1116306</v>
      </c>
      <c r="W148">
        <v>3.941186E-2</v>
      </c>
      <c r="X148">
        <v>1.090997E-2</v>
      </c>
    </row>
    <row r="149" spans="1:24" x14ac:dyDescent="0.2">
      <c r="A149" s="2">
        <v>7.3835209999999998E-28</v>
      </c>
      <c r="B149" s="2">
        <v>9.0045439999999996E-26</v>
      </c>
      <c r="C149" s="2">
        <v>1.053452E-23</v>
      </c>
      <c r="D149" s="2">
        <v>1.1472029999999999E-21</v>
      </c>
      <c r="E149" s="2">
        <v>1.1363810000000001E-19</v>
      </c>
      <c r="F149" s="2">
        <v>9.9989169999999994E-18</v>
      </c>
      <c r="G149" s="2">
        <v>7.6280920000000001E-16</v>
      </c>
      <c r="H149" s="2">
        <v>4.9238970000000003E-14</v>
      </c>
      <c r="I149" s="2">
        <v>2.6245479999999998E-12</v>
      </c>
      <c r="J149" s="2">
        <v>1.127786E-10</v>
      </c>
      <c r="K149" s="2">
        <v>3.8166520000000003E-9</v>
      </c>
      <c r="L149" s="2">
        <v>9.9471059999999997E-8</v>
      </c>
      <c r="M149" s="2">
        <v>1.954751E-6</v>
      </c>
      <c r="N149" s="2">
        <v>2.840297E-5</v>
      </c>
      <c r="O149">
        <v>2.9977759999999997E-4</v>
      </c>
      <c r="P149">
        <v>2.2624120000000001E-3</v>
      </c>
      <c r="Q149">
        <v>1.2045439999999999E-2</v>
      </c>
      <c r="R149">
        <v>4.4742299999999999E-2</v>
      </c>
      <c r="S149">
        <v>0.1149434</v>
      </c>
      <c r="T149">
        <v>0.20296520000000001</v>
      </c>
      <c r="U149">
        <v>0.2454221</v>
      </c>
      <c r="V149">
        <v>0.20296520000000001</v>
      </c>
      <c r="W149">
        <v>0.1149434</v>
      </c>
      <c r="X149">
        <v>5.93804E-2</v>
      </c>
    </row>
    <row r="150" spans="1:24" x14ac:dyDescent="0.2">
      <c r="A150" s="2">
        <v>6.5814730000000002E-28</v>
      </c>
      <c r="B150" s="2">
        <v>6.380917E-26</v>
      </c>
      <c r="C150" s="2">
        <v>5.9826220000000001E-24</v>
      </c>
      <c r="D150" s="2">
        <v>5.2688099999999999E-22</v>
      </c>
      <c r="E150" s="2">
        <v>4.2730050000000003E-20</v>
      </c>
      <c r="F150" s="2">
        <v>3.1266829999999999E-18</v>
      </c>
      <c r="G150" s="2">
        <v>2.0216669999999999E-16</v>
      </c>
      <c r="H150" s="2">
        <v>1.1309810000000001E-14</v>
      </c>
      <c r="I150" s="2">
        <v>5.3598560000000001E-13</v>
      </c>
      <c r="J150" s="2">
        <v>2.107269E-11</v>
      </c>
      <c r="K150" s="2">
        <v>6.7337659999999996E-10</v>
      </c>
      <c r="L150" s="2">
        <v>1.7145799999999999E-8</v>
      </c>
      <c r="M150" s="2">
        <v>3.4135200000000002E-7</v>
      </c>
      <c r="N150" s="2">
        <v>5.2199690000000002E-6</v>
      </c>
      <c r="O150" s="2">
        <v>6.0313979999999997E-5</v>
      </c>
      <c r="P150">
        <v>5.187891E-4</v>
      </c>
      <c r="Q150">
        <v>3.2784799999999998E-3</v>
      </c>
      <c r="R150">
        <v>1.505072E-2</v>
      </c>
      <c r="S150">
        <v>4.9726850000000003E-2</v>
      </c>
      <c r="T150">
        <v>0.11738229999999999</v>
      </c>
      <c r="U150">
        <v>0.19693350000000001</v>
      </c>
      <c r="V150">
        <v>0.23408689999999999</v>
      </c>
      <c r="W150">
        <v>0.19693350000000001</v>
      </c>
      <c r="X150">
        <v>0.18602299999999999</v>
      </c>
    </row>
    <row r="151" spans="1:24" x14ac:dyDescent="0.2">
      <c r="A151" s="2">
        <v>5.928118E-28</v>
      </c>
      <c r="B151" s="2">
        <v>4.6623759999999999E-26</v>
      </c>
      <c r="C151" s="2">
        <v>3.5721979999999999E-24</v>
      </c>
      <c r="D151" s="2">
        <v>2.590311E-22</v>
      </c>
      <c r="E151" s="2">
        <v>1.747422E-20</v>
      </c>
      <c r="F151" s="2">
        <v>1.077433E-18</v>
      </c>
      <c r="G151" s="2">
        <v>5.9632039999999997E-17</v>
      </c>
      <c r="H151" s="2">
        <v>2.9087920000000001E-15</v>
      </c>
      <c r="I151" s="2">
        <v>1.2277279999999999E-13</v>
      </c>
      <c r="J151" s="2">
        <v>4.4025129999999997E-12</v>
      </c>
      <c r="K151" s="2">
        <v>1.3172850000000001E-10</v>
      </c>
      <c r="L151" s="2">
        <v>3.2315469999999999E-9</v>
      </c>
      <c r="M151" s="2">
        <v>6.3906399999999998E-8</v>
      </c>
      <c r="N151" s="2">
        <v>1.002526E-6</v>
      </c>
      <c r="O151" s="2">
        <v>1.228904E-5</v>
      </c>
      <c r="P151">
        <v>1.1608550000000001E-4</v>
      </c>
      <c r="Q151">
        <v>8.3448959999999999E-4</v>
      </c>
      <c r="R151">
        <v>4.5146700000000001E-3</v>
      </c>
      <c r="S151">
        <v>1.8207649999999999E-2</v>
      </c>
      <c r="T151">
        <v>5.4310169999999998E-2</v>
      </c>
      <c r="U151">
        <v>0.1190766</v>
      </c>
      <c r="V151">
        <v>0.1910579</v>
      </c>
      <c r="W151">
        <v>0.2237382</v>
      </c>
      <c r="X151">
        <v>0.3881309</v>
      </c>
    </row>
    <row r="152" spans="1:24" x14ac:dyDescent="0.2">
      <c r="A152" s="2">
        <v>5.3883290000000003E-28</v>
      </c>
      <c r="B152" s="2">
        <v>3.49863E-26</v>
      </c>
      <c r="C152" s="2">
        <v>2.2281749999999998E-24</v>
      </c>
      <c r="D152" s="2">
        <v>1.3515649999999999E-22</v>
      </c>
      <c r="E152" s="2">
        <v>7.6923580000000001E-21</v>
      </c>
      <c r="F152" s="2">
        <v>4.0450199999999998E-19</v>
      </c>
      <c r="G152" s="2">
        <v>1.934522E-17</v>
      </c>
      <c r="H152" s="2">
        <v>8.2807709999999997E-16</v>
      </c>
      <c r="I152" s="2">
        <v>3.1218909999999999E-14</v>
      </c>
      <c r="J152" s="2">
        <v>1.020074E-12</v>
      </c>
      <c r="K152" s="2">
        <v>2.843167E-11</v>
      </c>
      <c r="L152" s="2">
        <v>6.655129E-10</v>
      </c>
      <c r="M152" s="2">
        <v>1.2886120000000001E-8</v>
      </c>
      <c r="N152" s="2">
        <v>2.0342030000000001E-7</v>
      </c>
      <c r="O152" s="2">
        <v>2.5822500000000001E-6</v>
      </c>
      <c r="P152" s="2">
        <v>2.602259E-5</v>
      </c>
      <c r="Q152">
        <v>2.057382E-4</v>
      </c>
      <c r="R152">
        <v>1.2625659999999999E-3</v>
      </c>
      <c r="S152">
        <v>5.9576220000000001E-3</v>
      </c>
      <c r="T152">
        <v>2.1441470000000001E-2</v>
      </c>
      <c r="U152">
        <v>5.8464139999999998E-2</v>
      </c>
      <c r="V152">
        <v>0.1201426</v>
      </c>
      <c r="W152">
        <v>0.1853699</v>
      </c>
      <c r="X152">
        <v>0.60712719999999998</v>
      </c>
    </row>
    <row r="153" spans="1:24" x14ac:dyDescent="0.2">
      <c r="A153" t="s">
        <v>157</v>
      </c>
      <c r="B153" t="s">
        <v>156</v>
      </c>
      <c r="C153" t="s">
        <v>155</v>
      </c>
      <c r="D153">
        <v>2</v>
      </c>
    </row>
    <row r="154" spans="1:24" x14ac:dyDescent="0.2">
      <c r="A154">
        <v>1</v>
      </c>
      <c r="B154" s="2">
        <v>6.9499669999999996E-10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">
      <c r="A155" s="2">
        <v>6.9499679999999999E-10</v>
      </c>
      <c r="B155">
        <v>1</v>
      </c>
      <c r="C155" s="2">
        <v>6.9499669999999996E-10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">
      <c r="A156" s="2">
        <v>1.09517E-18</v>
      </c>
      <c r="B156">
        <v>9.6393399999999995E-4</v>
      </c>
      <c r="C156">
        <v>0.99807210000000002</v>
      </c>
      <c r="D156">
        <v>9.6393399999999995E-4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">
      <c r="A157" s="2">
        <v>5.3292810000000002E-22</v>
      </c>
      <c r="B157" s="2">
        <v>6.9499679999999999E-10</v>
      </c>
      <c r="C157">
        <v>1.8913880000000001E-2</v>
      </c>
      <c r="D157">
        <v>0.96217220000000003</v>
      </c>
      <c r="E157">
        <v>1.8913880000000001E-2</v>
      </c>
      <c r="F157" s="2">
        <v>6.9499669999999996E-10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">
      <c r="A158" s="2">
        <v>1.06253E-23</v>
      </c>
      <c r="B158" s="2">
        <v>5.0011899999999998E-14</v>
      </c>
      <c r="C158" s="2">
        <v>2.0581549999999999E-6</v>
      </c>
      <c r="D158">
        <v>5.9378340000000002E-2</v>
      </c>
      <c r="E158">
        <v>0.8812392</v>
      </c>
      <c r="F158">
        <v>5.9378340000000002E-2</v>
      </c>
      <c r="G158" s="2">
        <v>2.0581549999999999E-6</v>
      </c>
      <c r="H158" s="2">
        <v>4.9960040000000002E-14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">
      <c r="A159" s="2">
        <v>9.8956130000000003E-25</v>
      </c>
      <c r="B159" s="2">
        <v>9.0136600000000005E-17</v>
      </c>
      <c r="C159" s="2">
        <v>6.9499669999999996E-10</v>
      </c>
      <c r="D159">
        <v>1.043599E-4</v>
      </c>
      <c r="E159">
        <v>0.10574459999999999</v>
      </c>
      <c r="F159">
        <v>0.78830199999999995</v>
      </c>
      <c r="G159">
        <v>0.10574459999999999</v>
      </c>
      <c r="H159">
        <v>1.043599E-4</v>
      </c>
      <c r="I159" s="2">
        <v>6.9499660000000003E-10</v>
      </c>
      <c r="J159" s="2">
        <v>1.110223E-16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 s="2">
        <v>2.0159139999999999E-25</v>
      </c>
      <c r="B160" s="2">
        <v>1.09517E-18</v>
      </c>
      <c r="C160" s="2">
        <v>1.3976819999999999E-12</v>
      </c>
      <c r="D160" s="2">
        <v>1.736371E-7</v>
      </c>
      <c r="E160">
        <v>9.6376030000000002E-4</v>
      </c>
      <c r="F160">
        <v>0.14793390000000001</v>
      </c>
      <c r="G160">
        <v>0.70220439999999995</v>
      </c>
      <c r="H160">
        <v>0.14793390000000001</v>
      </c>
      <c r="I160">
        <v>9.6376030000000002E-4</v>
      </c>
      <c r="J160" s="2">
        <v>1.736371E-7</v>
      </c>
      <c r="K160" s="2">
        <v>1.3976599999999999E-12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s="2">
        <v>6.446732E-26</v>
      </c>
      <c r="B161" s="2">
        <v>4.3262909999999998E-20</v>
      </c>
      <c r="C161" s="2">
        <v>1.15151E-14</v>
      </c>
      <c r="D161" s="2">
        <v>6.9498520000000002E-10</v>
      </c>
      <c r="E161" s="2">
        <v>5.5784669999999998E-6</v>
      </c>
      <c r="F161">
        <v>3.8575829999999999E-3</v>
      </c>
      <c r="G161">
        <v>0.18215990000000001</v>
      </c>
      <c r="H161">
        <v>0.62795400000000001</v>
      </c>
      <c r="I161">
        <v>0.18215990000000001</v>
      </c>
      <c r="J161">
        <v>3.8575829999999999E-3</v>
      </c>
      <c r="K161" s="2">
        <v>5.5784669999999998E-6</v>
      </c>
      <c r="L161" s="2">
        <v>6.9498520000000002E-10</v>
      </c>
      <c r="M161" s="2">
        <v>1.154632E-14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">
      <c r="A162" s="2">
        <v>2.7366110000000001E-26</v>
      </c>
      <c r="B162" s="2">
        <v>3.6893900000000002E-21</v>
      </c>
      <c r="C162" s="2">
        <v>2.6527080000000002E-16</v>
      </c>
      <c r="D162" s="2">
        <v>7.0006720000000002E-12</v>
      </c>
      <c r="E162" s="2">
        <v>4.6828299999999997E-8</v>
      </c>
      <c r="F162" s="2">
        <v>5.6892670000000003E-5</v>
      </c>
      <c r="G162">
        <v>9.7390059999999997E-3</v>
      </c>
      <c r="H162">
        <v>0.20755000000000001</v>
      </c>
      <c r="I162">
        <v>0.56530809999999998</v>
      </c>
      <c r="J162">
        <v>0.20755000000000001</v>
      </c>
      <c r="K162">
        <v>9.7390059999999997E-3</v>
      </c>
      <c r="L162" s="2">
        <v>5.6892670000000003E-5</v>
      </c>
      <c r="M162" s="2">
        <v>4.6828299999999997E-8</v>
      </c>
      <c r="N162" s="2">
        <v>7.0007329999999999E-12</v>
      </c>
      <c r="O162" s="2">
        <v>2.2204459999999999E-16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">
      <c r="A163" s="2">
        <v>1.4039739999999999E-26</v>
      </c>
      <c r="B163" s="2">
        <v>5.3291410000000001E-22</v>
      </c>
      <c r="C163" s="2">
        <v>1.291914E-17</v>
      </c>
      <c r="D163" s="2">
        <v>1.5411030000000001E-13</v>
      </c>
      <c r="E163" s="2">
        <v>6.9484259999999995E-10</v>
      </c>
      <c r="F163" s="2">
        <v>9.2242419999999996E-7</v>
      </c>
      <c r="G163">
        <v>2.9079440000000001E-4</v>
      </c>
      <c r="H163">
        <v>1.8622159999999999E-2</v>
      </c>
      <c r="I163">
        <v>0.22478190000000001</v>
      </c>
      <c r="J163">
        <v>0.51260839999999996</v>
      </c>
      <c r="K163">
        <v>0.22478190000000001</v>
      </c>
      <c r="L163">
        <v>1.8622159999999999E-2</v>
      </c>
      <c r="M163">
        <v>2.9079440000000001E-4</v>
      </c>
      <c r="N163" s="2">
        <v>9.2242419999999996E-7</v>
      </c>
      <c r="O163" s="2">
        <v>6.9484259999999995E-10</v>
      </c>
      <c r="P163" s="2">
        <v>1.54099E-13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">
      <c r="A164" s="2">
        <v>8.2267439999999998E-27</v>
      </c>
      <c r="B164" s="2">
        <v>1.120615E-22</v>
      </c>
      <c r="C164" s="2">
        <v>1.0950579999999999E-18</v>
      </c>
      <c r="D164" s="2">
        <v>6.356578E-15</v>
      </c>
      <c r="E164" s="2">
        <v>1.8068990000000001E-11</v>
      </c>
      <c r="F164" s="2">
        <v>2.0835409999999999E-8</v>
      </c>
      <c r="G164" s="2">
        <v>8.2041279999999999E-6</v>
      </c>
      <c r="H164">
        <v>9.5570900000000001E-4</v>
      </c>
      <c r="I164">
        <v>2.9755440000000001E-2</v>
      </c>
      <c r="J164">
        <v>0.23524490000000001</v>
      </c>
      <c r="K164">
        <v>0.46807159999999998</v>
      </c>
      <c r="L164">
        <v>0.23524490000000001</v>
      </c>
      <c r="M164">
        <v>2.9755440000000001E-2</v>
      </c>
      <c r="N164">
        <v>9.5570900000000001E-4</v>
      </c>
      <c r="O164" s="2">
        <v>8.2041279999999999E-6</v>
      </c>
      <c r="P164" s="2">
        <v>2.0835409999999999E-8</v>
      </c>
      <c r="Q164" s="2">
        <v>1.8068990000000001E-11</v>
      </c>
      <c r="R164" s="2">
        <v>6.3282710000000004E-15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 s="2">
        <v>5.31066E-27</v>
      </c>
      <c r="B165" s="2">
        <v>3.1071960000000003E-23</v>
      </c>
      <c r="C165" s="2">
        <v>1.4106869999999999E-19</v>
      </c>
      <c r="D165" s="2">
        <v>4.3173039999999999E-16</v>
      </c>
      <c r="E165" s="2">
        <v>7.7044329999999998E-13</v>
      </c>
      <c r="F165" s="2">
        <v>6.9422590000000003E-10</v>
      </c>
      <c r="G165" s="2">
        <v>2.7558160000000002E-7</v>
      </c>
      <c r="H165" s="2">
        <v>4.2675629999999997E-5</v>
      </c>
      <c r="I165">
        <v>2.3347519999999998E-3</v>
      </c>
      <c r="J165">
        <v>4.207901E-2</v>
      </c>
      <c r="K165">
        <v>0.24046809999999999</v>
      </c>
      <c r="L165">
        <v>0.43015039999999999</v>
      </c>
      <c r="M165">
        <v>0.24046809999999999</v>
      </c>
      <c r="N165">
        <v>4.207901E-2</v>
      </c>
      <c r="O165">
        <v>2.3347519999999998E-3</v>
      </c>
      <c r="P165" s="2">
        <v>4.2675629999999997E-5</v>
      </c>
      <c r="Q165" s="2">
        <v>2.7558160000000002E-7</v>
      </c>
      <c r="R165" s="2">
        <v>6.9422590000000003E-10</v>
      </c>
      <c r="S165" s="2">
        <v>7.7038379999999997E-13</v>
      </c>
      <c r="T165" s="2">
        <v>4.4408919999999998E-16</v>
      </c>
      <c r="U165">
        <v>0</v>
      </c>
      <c r="V165">
        <v>0</v>
      </c>
      <c r="W165">
        <v>0</v>
      </c>
      <c r="X165">
        <v>0</v>
      </c>
    </row>
    <row r="166" spans="1:24" x14ac:dyDescent="0.2">
      <c r="A166" s="2">
        <v>3.686788E-27</v>
      </c>
      <c r="B166" s="2">
        <v>1.0621609999999999E-23</v>
      </c>
      <c r="C166" s="2">
        <v>2.509011E-20</v>
      </c>
      <c r="D166" s="2">
        <v>4.362993E-17</v>
      </c>
      <c r="E166" s="2">
        <v>4.9968240000000002E-14</v>
      </c>
      <c r="F166" s="2">
        <v>3.3702920000000003E-11</v>
      </c>
      <c r="G166" s="2">
        <v>1.2012479999999999E-8</v>
      </c>
      <c r="H166" s="2">
        <v>2.046108E-6</v>
      </c>
      <c r="I166">
        <v>1.5252580000000001E-4</v>
      </c>
      <c r="J166">
        <v>4.6351750000000001E-3</v>
      </c>
      <c r="K166">
        <v>5.4590640000000003E-2</v>
      </c>
      <c r="L166">
        <v>0.24182409999999999</v>
      </c>
      <c r="M166">
        <v>0.39759090000000002</v>
      </c>
      <c r="N166">
        <v>0.24182409999999999</v>
      </c>
      <c r="O166">
        <v>5.4590640000000003E-2</v>
      </c>
      <c r="P166">
        <v>4.6351750000000001E-3</v>
      </c>
      <c r="Q166">
        <v>1.5252580000000001E-4</v>
      </c>
      <c r="R166" s="2">
        <v>2.046108E-6</v>
      </c>
      <c r="S166" s="2">
        <v>1.2012479999999999E-8</v>
      </c>
      <c r="T166" s="2">
        <v>3.3702930000000002E-11</v>
      </c>
      <c r="U166" s="2">
        <v>4.9960040000000002E-14</v>
      </c>
      <c r="V166">
        <v>0</v>
      </c>
      <c r="W166">
        <v>0</v>
      </c>
      <c r="X166">
        <v>0</v>
      </c>
    </row>
    <row r="167" spans="1:24" x14ac:dyDescent="0.2">
      <c r="A167" s="2">
        <v>2.706851E-27</v>
      </c>
      <c r="B167" s="2">
        <v>4.2698930000000002E-24</v>
      </c>
      <c r="C167" s="2">
        <v>5.7477950000000004E-21</v>
      </c>
      <c r="D167" s="2">
        <v>6.0677849999999998E-18</v>
      </c>
      <c r="E167" s="2">
        <v>4.6042679999999997E-15</v>
      </c>
      <c r="F167" s="2">
        <v>2.2991600000000001E-12</v>
      </c>
      <c r="G167" s="2">
        <v>6.9269300000000004E-10</v>
      </c>
      <c r="H167" s="2">
        <v>1.159276E-7</v>
      </c>
      <c r="I167" s="2">
        <v>9.9941619999999993E-6</v>
      </c>
      <c r="J167">
        <v>4.1579900000000001E-4</v>
      </c>
      <c r="K167">
        <v>7.9216219999999997E-3</v>
      </c>
      <c r="L167">
        <v>6.6525479999999998E-2</v>
      </c>
      <c r="M167">
        <v>0.2404268</v>
      </c>
      <c r="N167">
        <v>0.36940040000000002</v>
      </c>
      <c r="O167">
        <v>0.2404268</v>
      </c>
      <c r="P167">
        <v>6.6525479999999998E-2</v>
      </c>
      <c r="Q167">
        <v>7.9216219999999997E-3</v>
      </c>
      <c r="R167">
        <v>4.1579900000000001E-4</v>
      </c>
      <c r="S167" s="2">
        <v>9.9941619999999993E-6</v>
      </c>
      <c r="T167" s="2">
        <v>1.159276E-7</v>
      </c>
      <c r="U167" s="2">
        <v>6.9269290000000001E-10</v>
      </c>
      <c r="V167" s="2">
        <v>2.2991609999999998E-12</v>
      </c>
      <c r="W167" s="2">
        <v>4.6629369999999997E-15</v>
      </c>
      <c r="X167">
        <v>0</v>
      </c>
    </row>
    <row r="168" spans="1:24" x14ac:dyDescent="0.2">
      <c r="A168" s="2">
        <v>2.0768330000000001E-27</v>
      </c>
      <c r="B168" s="2">
        <v>1.9509350000000001E-24</v>
      </c>
      <c r="C168" s="2">
        <v>1.611352E-21</v>
      </c>
      <c r="D168" s="2">
        <v>1.0935569999999999E-18</v>
      </c>
      <c r="E168" s="2">
        <v>5.6892829999999997E-16</v>
      </c>
      <c r="F168" s="2">
        <v>2.1142190000000001E-13</v>
      </c>
      <c r="G168" s="2">
        <v>5.2311090000000001E-11</v>
      </c>
      <c r="H168" s="2">
        <v>8.0506160000000004E-9</v>
      </c>
      <c r="I168" s="2">
        <v>7.2297400000000003E-7</v>
      </c>
      <c r="J168" s="2">
        <v>3.5763819999999999E-5</v>
      </c>
      <c r="K168">
        <v>9.2743909999999999E-4</v>
      </c>
      <c r="L168">
        <v>1.2114730000000001E-2</v>
      </c>
      <c r="M168">
        <v>7.7392329999999995E-2</v>
      </c>
      <c r="N168">
        <v>0.23713039999999999</v>
      </c>
      <c r="O168">
        <v>0.34479720000000003</v>
      </c>
      <c r="P168">
        <v>0.23713039999999999</v>
      </c>
      <c r="Q168">
        <v>7.7392329999999995E-2</v>
      </c>
      <c r="R168">
        <v>1.2114730000000001E-2</v>
      </c>
      <c r="S168">
        <v>9.2743909999999999E-4</v>
      </c>
      <c r="T168" s="2">
        <v>3.5763819999999999E-5</v>
      </c>
      <c r="U168" s="2">
        <v>7.2297400000000003E-7</v>
      </c>
      <c r="V168" s="2">
        <v>8.0506160000000004E-9</v>
      </c>
      <c r="W168" s="2">
        <v>5.2311160000000002E-11</v>
      </c>
      <c r="X168" s="2">
        <v>2.1194159999999999E-13</v>
      </c>
    </row>
    <row r="169" spans="1:24" x14ac:dyDescent="0.2">
      <c r="A169" s="2">
        <v>1.650616E-27</v>
      </c>
      <c r="B169" s="2">
        <v>9.8791070000000007E-25</v>
      </c>
      <c r="C169" s="2">
        <v>5.3193850000000002E-22</v>
      </c>
      <c r="D169" s="2">
        <v>2.4377279999999998E-19</v>
      </c>
      <c r="E169" s="2">
        <v>8.9892299999999997E-17</v>
      </c>
      <c r="F169" s="2">
        <v>2.5186340000000001E-14</v>
      </c>
      <c r="G169" s="2">
        <v>5.0622989999999998E-12</v>
      </c>
      <c r="H169" s="2">
        <v>6.899092E-10</v>
      </c>
      <c r="I169" s="2">
        <v>6.0407559999999999E-8</v>
      </c>
      <c r="J169" s="2">
        <v>3.2323450000000001E-6</v>
      </c>
      <c r="K169">
        <v>1.010672E-4</v>
      </c>
      <c r="L169">
        <v>1.777039E-3</v>
      </c>
      <c r="M169">
        <v>1.7032479999999999E-2</v>
      </c>
      <c r="N169">
        <v>8.6935129999999999E-2</v>
      </c>
      <c r="O169">
        <v>0.23256869999999999</v>
      </c>
      <c r="P169">
        <v>0.32316460000000002</v>
      </c>
      <c r="Q169">
        <v>0.23256869999999999</v>
      </c>
      <c r="R169">
        <v>8.6935129999999999E-2</v>
      </c>
      <c r="S169">
        <v>1.7032479999999999E-2</v>
      </c>
      <c r="T169">
        <v>1.777039E-3</v>
      </c>
      <c r="U169">
        <v>1.010672E-4</v>
      </c>
      <c r="V169" s="2">
        <v>3.2323450000000001E-6</v>
      </c>
      <c r="W169" s="2">
        <v>6.0407559999999999E-8</v>
      </c>
      <c r="X169" s="2">
        <v>6.9499669999999996E-10</v>
      </c>
    </row>
    <row r="170" spans="1:24" x14ac:dyDescent="0.2">
      <c r="A170" s="2">
        <v>1.3500020000000001E-27</v>
      </c>
      <c r="B170" s="2">
        <v>5.4396810000000001E-25</v>
      </c>
      <c r="C170" s="2">
        <v>2.0078950000000001E-22</v>
      </c>
      <c r="D170" s="2">
        <v>6.4809170000000006E-20</v>
      </c>
      <c r="E170" s="2">
        <v>1.7470039999999999E-17</v>
      </c>
      <c r="F170" s="2">
        <v>3.7518799999999997E-15</v>
      </c>
      <c r="G170" s="2">
        <v>6.1217460000000004E-13</v>
      </c>
      <c r="H170" s="2">
        <v>7.2404059999999995E-11</v>
      </c>
      <c r="I170" s="2">
        <v>5.9309840000000002E-9</v>
      </c>
      <c r="J170" s="2">
        <v>3.222807E-7</v>
      </c>
      <c r="K170" s="2">
        <v>1.116429E-5</v>
      </c>
      <c r="L170">
        <v>2.3797999999999999E-4</v>
      </c>
      <c r="M170">
        <v>3.028294E-3</v>
      </c>
      <c r="N170">
        <v>2.244341E-2</v>
      </c>
      <c r="O170">
        <v>9.5070660000000001E-2</v>
      </c>
      <c r="P170">
        <v>0.22720170000000001</v>
      </c>
      <c r="Q170">
        <v>0.30401289999999997</v>
      </c>
      <c r="R170">
        <v>0.22720170000000001</v>
      </c>
      <c r="S170">
        <v>9.5070660000000001E-2</v>
      </c>
      <c r="T170">
        <v>2.244341E-2</v>
      </c>
      <c r="U170">
        <v>3.028294E-3</v>
      </c>
      <c r="V170">
        <v>2.3797999999999999E-4</v>
      </c>
      <c r="W170" s="2">
        <v>1.116429E-5</v>
      </c>
      <c r="X170" s="2">
        <v>3.2828469999999997E-7</v>
      </c>
    </row>
    <row r="171" spans="1:24" x14ac:dyDescent="0.2">
      <c r="A171" s="2">
        <v>1.1305130000000001E-27</v>
      </c>
      <c r="B171" s="2">
        <v>3.2096090000000001E-25</v>
      </c>
      <c r="C171" s="2">
        <v>8.4705610000000005E-23</v>
      </c>
      <c r="D171" s="2">
        <v>1.996592E-20</v>
      </c>
      <c r="E171" s="2">
        <v>4.0460280000000001E-18</v>
      </c>
      <c r="F171" s="2">
        <v>6.7784449999999996E-16</v>
      </c>
      <c r="G171" s="2">
        <v>9.0237530000000005E-14</v>
      </c>
      <c r="H171" s="2">
        <v>9.1760840000000005E-12</v>
      </c>
      <c r="I171" s="2">
        <v>6.8572980000000001E-10</v>
      </c>
      <c r="J171" s="2">
        <v>3.6286780000000002E-8</v>
      </c>
      <c r="K171" s="2">
        <v>1.3130810000000001E-6</v>
      </c>
      <c r="L171" s="2">
        <v>3.1470609999999997E-5</v>
      </c>
      <c r="M171">
        <v>4.8557929999999997E-4</v>
      </c>
      <c r="N171">
        <v>4.7075820000000001E-3</v>
      </c>
      <c r="O171">
        <v>2.811143E-2</v>
      </c>
      <c r="P171">
        <v>0.1018289</v>
      </c>
      <c r="Q171">
        <v>0.22135850000000001</v>
      </c>
      <c r="R171">
        <v>0.2869505</v>
      </c>
      <c r="S171">
        <v>0.22135850000000001</v>
      </c>
      <c r="T171">
        <v>0.1018289</v>
      </c>
      <c r="U171">
        <v>2.811143E-2</v>
      </c>
      <c r="V171">
        <v>4.7075820000000001E-3</v>
      </c>
      <c r="W171">
        <v>4.8557929999999997E-4</v>
      </c>
      <c r="X171" s="2">
        <v>3.282067E-5</v>
      </c>
    </row>
    <row r="172" spans="1:24" x14ac:dyDescent="0.2">
      <c r="A172" s="2">
        <v>9.6552629999999991E-28</v>
      </c>
      <c r="B172" s="2">
        <v>2.006259E-25</v>
      </c>
      <c r="C172" s="2">
        <v>3.9225250000000002E-23</v>
      </c>
      <c r="D172" s="2">
        <v>6.9656139999999993E-21</v>
      </c>
      <c r="E172" s="2">
        <v>1.0881650000000001E-18</v>
      </c>
      <c r="F172" s="2">
        <v>1.447128E-16</v>
      </c>
      <c r="G172" s="2">
        <v>1.5845790000000001E-14</v>
      </c>
      <c r="H172" s="2">
        <v>1.3816920000000001E-12</v>
      </c>
      <c r="I172" s="2">
        <v>9.2829190000000002E-11</v>
      </c>
      <c r="J172" s="2">
        <v>4.654081E-9</v>
      </c>
      <c r="K172" s="2">
        <v>1.6889020000000001E-7</v>
      </c>
      <c r="L172" s="2">
        <v>4.3113609999999999E-6</v>
      </c>
      <c r="M172" s="2">
        <v>7.543463E-5</v>
      </c>
      <c r="N172">
        <v>8.8401440000000005E-4</v>
      </c>
      <c r="O172">
        <v>6.8029520000000001E-3</v>
      </c>
      <c r="P172">
        <v>3.3825050000000002E-2</v>
      </c>
      <c r="Q172">
        <v>0.1073059</v>
      </c>
      <c r="R172">
        <v>0.2152714</v>
      </c>
      <c r="S172">
        <v>0.2716615</v>
      </c>
      <c r="T172">
        <v>0.2152714</v>
      </c>
      <c r="U172">
        <v>0.1073059</v>
      </c>
      <c r="V172">
        <v>3.3825050000000002E-2</v>
      </c>
      <c r="W172">
        <v>6.8029520000000001E-3</v>
      </c>
      <c r="X172">
        <v>9.6393399999999995E-4</v>
      </c>
    </row>
    <row r="173" spans="1:24" x14ac:dyDescent="0.2">
      <c r="A173" s="2">
        <v>8.3840290000000008E-28</v>
      </c>
      <c r="B173" s="2">
        <v>1.316566E-25</v>
      </c>
      <c r="C173" s="2">
        <v>1.9655060000000001E-23</v>
      </c>
      <c r="D173" s="2">
        <v>2.701436E-21</v>
      </c>
      <c r="E173" s="2">
        <v>3.327105E-19</v>
      </c>
      <c r="F173" s="2">
        <v>3.5711749999999998E-17</v>
      </c>
      <c r="G173" s="2">
        <v>3.2474140000000001E-15</v>
      </c>
      <c r="H173" s="2">
        <v>2.4315690000000002E-13</v>
      </c>
      <c r="I173" s="2">
        <v>1.4574260000000001E-11</v>
      </c>
      <c r="J173" s="2">
        <v>6.8017610000000002E-10</v>
      </c>
      <c r="K173" s="2">
        <v>2.4065969999999999E-8</v>
      </c>
      <c r="L173" s="2">
        <v>6.294292E-7</v>
      </c>
      <c r="M173" s="2">
        <v>1.1886020000000001E-5</v>
      </c>
      <c r="N173">
        <v>1.5862919999999999E-4</v>
      </c>
      <c r="O173">
        <v>1.4681169999999999E-3</v>
      </c>
      <c r="P173">
        <v>9.2706869999999997E-3</v>
      </c>
      <c r="Q173">
        <v>3.941186E-2</v>
      </c>
      <c r="R173">
        <v>0.1116306</v>
      </c>
      <c r="S173">
        <v>0.20910309999999999</v>
      </c>
      <c r="T173">
        <v>0.25788889999999998</v>
      </c>
      <c r="U173">
        <v>0.20910309999999999</v>
      </c>
      <c r="V173">
        <v>0.1116306</v>
      </c>
      <c r="W173">
        <v>3.941186E-2</v>
      </c>
      <c r="X173">
        <v>1.090997E-2</v>
      </c>
    </row>
    <row r="174" spans="1:24" x14ac:dyDescent="0.2">
      <c r="A174" s="2">
        <v>7.3835209999999998E-28</v>
      </c>
      <c r="B174" s="2">
        <v>9.0045439999999996E-26</v>
      </c>
      <c r="C174" s="2">
        <v>1.053452E-23</v>
      </c>
      <c r="D174" s="2">
        <v>1.1472029999999999E-21</v>
      </c>
      <c r="E174" s="2">
        <v>1.1363810000000001E-19</v>
      </c>
      <c r="F174" s="2">
        <v>9.9989169999999994E-18</v>
      </c>
      <c r="G174" s="2">
        <v>7.6280920000000001E-16</v>
      </c>
      <c r="H174" s="2">
        <v>4.9238970000000003E-14</v>
      </c>
      <c r="I174" s="2">
        <v>2.6245479999999998E-12</v>
      </c>
      <c r="J174" s="2">
        <v>1.127786E-10</v>
      </c>
      <c r="K174" s="2">
        <v>3.8166520000000003E-9</v>
      </c>
      <c r="L174" s="2">
        <v>9.9471059999999997E-8</v>
      </c>
      <c r="M174" s="2">
        <v>1.954751E-6</v>
      </c>
      <c r="N174" s="2">
        <v>2.840297E-5</v>
      </c>
      <c r="O174">
        <v>2.9977759999999997E-4</v>
      </c>
      <c r="P174">
        <v>2.2624120000000001E-3</v>
      </c>
      <c r="Q174">
        <v>1.2045439999999999E-2</v>
      </c>
      <c r="R174">
        <v>4.4742299999999999E-2</v>
      </c>
      <c r="S174">
        <v>0.1149434</v>
      </c>
      <c r="T174">
        <v>0.20296520000000001</v>
      </c>
      <c r="U174">
        <v>0.2454221</v>
      </c>
      <c r="V174">
        <v>0.20296520000000001</v>
      </c>
      <c r="W174">
        <v>0.1149434</v>
      </c>
      <c r="X174">
        <v>5.93804E-2</v>
      </c>
    </row>
    <row r="175" spans="1:24" x14ac:dyDescent="0.2">
      <c r="A175" s="2">
        <v>6.5814730000000002E-28</v>
      </c>
      <c r="B175" s="2">
        <v>6.380917E-26</v>
      </c>
      <c r="C175" s="2">
        <v>5.9826220000000001E-24</v>
      </c>
      <c r="D175" s="2">
        <v>5.2688099999999999E-22</v>
      </c>
      <c r="E175" s="2">
        <v>4.2730050000000003E-20</v>
      </c>
      <c r="F175" s="2">
        <v>3.1266829999999999E-18</v>
      </c>
      <c r="G175" s="2">
        <v>2.0216669999999999E-16</v>
      </c>
      <c r="H175" s="2">
        <v>1.1309810000000001E-14</v>
      </c>
      <c r="I175" s="2">
        <v>5.3598560000000001E-13</v>
      </c>
      <c r="J175" s="2">
        <v>2.107269E-11</v>
      </c>
      <c r="K175" s="2">
        <v>6.7337659999999996E-10</v>
      </c>
      <c r="L175" s="2">
        <v>1.7145799999999999E-8</v>
      </c>
      <c r="M175" s="2">
        <v>3.4135200000000002E-7</v>
      </c>
      <c r="N175" s="2">
        <v>5.2199690000000002E-6</v>
      </c>
      <c r="O175" s="2">
        <v>6.0313979999999997E-5</v>
      </c>
      <c r="P175">
        <v>5.187891E-4</v>
      </c>
      <c r="Q175">
        <v>3.2784799999999998E-3</v>
      </c>
      <c r="R175">
        <v>1.505072E-2</v>
      </c>
      <c r="S175">
        <v>4.9726850000000003E-2</v>
      </c>
      <c r="T175">
        <v>0.11738229999999999</v>
      </c>
      <c r="U175">
        <v>0.19693350000000001</v>
      </c>
      <c r="V175">
        <v>0.23408689999999999</v>
      </c>
      <c r="W175">
        <v>0.19693350000000001</v>
      </c>
      <c r="X175">
        <v>0.18602299999999999</v>
      </c>
    </row>
    <row r="176" spans="1:24" x14ac:dyDescent="0.2">
      <c r="A176" s="2">
        <v>5.928118E-28</v>
      </c>
      <c r="B176" s="2">
        <v>4.6623759999999999E-26</v>
      </c>
      <c r="C176" s="2">
        <v>3.5721979999999999E-24</v>
      </c>
      <c r="D176" s="2">
        <v>2.590311E-22</v>
      </c>
      <c r="E176" s="2">
        <v>1.747422E-20</v>
      </c>
      <c r="F176" s="2">
        <v>1.077433E-18</v>
      </c>
      <c r="G176" s="2">
        <v>5.9632039999999997E-17</v>
      </c>
      <c r="H176" s="2">
        <v>2.9087920000000001E-15</v>
      </c>
      <c r="I176" s="2">
        <v>1.2277279999999999E-13</v>
      </c>
      <c r="J176" s="2">
        <v>4.4025129999999997E-12</v>
      </c>
      <c r="K176" s="2">
        <v>1.3172850000000001E-10</v>
      </c>
      <c r="L176" s="2">
        <v>3.2315469999999999E-9</v>
      </c>
      <c r="M176" s="2">
        <v>6.3906399999999998E-8</v>
      </c>
      <c r="N176" s="2">
        <v>1.002526E-6</v>
      </c>
      <c r="O176" s="2">
        <v>1.228904E-5</v>
      </c>
      <c r="P176">
        <v>1.1608550000000001E-4</v>
      </c>
      <c r="Q176">
        <v>8.3448959999999999E-4</v>
      </c>
      <c r="R176">
        <v>4.5146700000000001E-3</v>
      </c>
      <c r="S176">
        <v>1.8207649999999999E-2</v>
      </c>
      <c r="T176">
        <v>5.4310169999999998E-2</v>
      </c>
      <c r="U176">
        <v>0.1190766</v>
      </c>
      <c r="V176">
        <v>0.1910579</v>
      </c>
      <c r="W176">
        <v>0.2237382</v>
      </c>
      <c r="X176">
        <v>0.3881309</v>
      </c>
    </row>
    <row r="177" spans="1:24" x14ac:dyDescent="0.2">
      <c r="A177" s="2">
        <v>5.3883290000000003E-28</v>
      </c>
      <c r="B177" s="2">
        <v>3.49863E-26</v>
      </c>
      <c r="C177" s="2">
        <v>2.2281749999999998E-24</v>
      </c>
      <c r="D177" s="2">
        <v>1.3515649999999999E-22</v>
      </c>
      <c r="E177" s="2">
        <v>7.6923580000000001E-21</v>
      </c>
      <c r="F177" s="2">
        <v>4.0450199999999998E-19</v>
      </c>
      <c r="G177" s="2">
        <v>1.934522E-17</v>
      </c>
      <c r="H177" s="2">
        <v>8.2807709999999997E-16</v>
      </c>
      <c r="I177" s="2">
        <v>3.1218909999999999E-14</v>
      </c>
      <c r="J177" s="2">
        <v>1.020074E-12</v>
      </c>
      <c r="K177" s="2">
        <v>2.843167E-11</v>
      </c>
      <c r="L177" s="2">
        <v>6.655129E-10</v>
      </c>
      <c r="M177" s="2">
        <v>1.2886120000000001E-8</v>
      </c>
      <c r="N177" s="2">
        <v>2.0342030000000001E-7</v>
      </c>
      <c r="O177" s="2">
        <v>2.5822500000000001E-6</v>
      </c>
      <c r="P177" s="2">
        <v>2.602259E-5</v>
      </c>
      <c r="Q177">
        <v>2.057382E-4</v>
      </c>
      <c r="R177">
        <v>1.2625659999999999E-3</v>
      </c>
      <c r="S177">
        <v>5.9576220000000001E-3</v>
      </c>
      <c r="T177">
        <v>2.1441470000000001E-2</v>
      </c>
      <c r="U177">
        <v>5.8464139999999998E-2</v>
      </c>
      <c r="V177">
        <v>0.1201426</v>
      </c>
      <c r="W177">
        <v>0.1853699</v>
      </c>
      <c r="X177">
        <v>0.60712719999999998</v>
      </c>
    </row>
    <row r="178" spans="1:24" x14ac:dyDescent="0.2">
      <c r="A178" t="s">
        <v>157</v>
      </c>
      <c r="B178" t="s">
        <v>156</v>
      </c>
      <c r="C178" t="s">
        <v>155</v>
      </c>
      <c r="D178">
        <v>3</v>
      </c>
    </row>
    <row r="179" spans="1:24" x14ac:dyDescent="0.2">
      <c r="A179">
        <v>1</v>
      </c>
      <c r="B179" s="2">
        <v>2.871551E-8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">
      <c r="A180" s="2">
        <v>8.2984600000000003E-9</v>
      </c>
      <c r="B180">
        <v>0.99999990000000005</v>
      </c>
      <c r="C180" s="2">
        <v>5.2655080000000003E-8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">
      <c r="A181" s="2">
        <v>2.897192E-16</v>
      </c>
      <c r="B181">
        <v>1.6501319999999999E-3</v>
      </c>
      <c r="C181">
        <v>0.99431970000000003</v>
      </c>
      <c r="D181">
        <v>4.030194E-3</v>
      </c>
      <c r="E181" s="2">
        <v>2.1094239999999999E-15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s="2">
        <v>4.203601E-19</v>
      </c>
      <c r="B182" s="2">
        <v>1.023272E-8</v>
      </c>
      <c r="C182">
        <v>2.2447089999999999E-2</v>
      </c>
      <c r="D182">
        <v>0.93602010000000002</v>
      </c>
      <c r="E182">
        <v>4.153271E-2</v>
      </c>
      <c r="F182" s="2">
        <v>4.3065870000000002E-8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">
      <c r="A183" s="2">
        <v>1.437142E-20</v>
      </c>
      <c r="B183" s="2">
        <v>3.1597780000000002E-12</v>
      </c>
      <c r="C183" s="2">
        <v>9.1849930000000002E-6</v>
      </c>
      <c r="D183">
        <v>6.2293269999999998E-2</v>
      </c>
      <c r="E183">
        <v>0.83600660000000004</v>
      </c>
      <c r="F183">
        <v>0.10166310000000001</v>
      </c>
      <c r="G183" s="2">
        <v>2.786159E-5</v>
      </c>
      <c r="H183" s="2">
        <v>1.5959899999999999E-11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s="2">
        <v>1.8418459999999999E-21</v>
      </c>
      <c r="B184" s="2">
        <v>1.4490800000000001E-14</v>
      </c>
      <c r="C184" s="2">
        <v>1.0669269999999999E-8</v>
      </c>
      <c r="D184">
        <v>2.6109540000000001E-4</v>
      </c>
      <c r="E184">
        <v>0.1048555</v>
      </c>
      <c r="F184">
        <v>0.73491150000000005</v>
      </c>
      <c r="G184">
        <v>0.15932460000000001</v>
      </c>
      <c r="H184">
        <v>6.4727100000000004E-4</v>
      </c>
      <c r="I184" s="2">
        <v>4.1363260000000001E-8</v>
      </c>
      <c r="J184" s="2">
        <v>7.9158899999999997E-14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">
      <c r="A185" s="2">
        <v>4.6317229999999997E-22</v>
      </c>
      <c r="B185" s="2">
        <v>3.3152050000000002E-16</v>
      </c>
      <c r="C185" s="2">
        <v>5.5491429999999999E-11</v>
      </c>
      <c r="D185" s="2">
        <v>1.1555040000000001E-6</v>
      </c>
      <c r="E185">
        <v>1.754184E-3</v>
      </c>
      <c r="F185">
        <v>0.14188600000000001</v>
      </c>
      <c r="G185">
        <v>0.64722139999999995</v>
      </c>
      <c r="H185">
        <v>0.20533129999999999</v>
      </c>
      <c r="I185">
        <v>3.802256E-3</v>
      </c>
      <c r="J185" s="2">
        <v>3.6901500000000002E-6</v>
      </c>
      <c r="K185" s="2">
        <v>2.4612149999999999E-10</v>
      </c>
      <c r="L185" s="2">
        <v>1.8873790000000001E-15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">
      <c r="A186" s="2">
        <v>1.719502E-22</v>
      </c>
      <c r="B186" s="2">
        <v>2.0591079999999999E-17</v>
      </c>
      <c r="C186" s="2">
        <v>9.3880549999999994E-13</v>
      </c>
      <c r="D186" s="2">
        <v>1.0860970000000001E-8</v>
      </c>
      <c r="E186" s="2">
        <v>2.196054E-5</v>
      </c>
      <c r="F186">
        <v>5.7897449999999998E-3</v>
      </c>
      <c r="G186">
        <v>0.17060449999999999</v>
      </c>
      <c r="H186">
        <v>0.57440559999999996</v>
      </c>
      <c r="I186">
        <v>0.23771229999999999</v>
      </c>
      <c r="J186">
        <v>1.1405169999999999E-2</v>
      </c>
      <c r="K186" s="2">
        <v>6.0682479999999999E-5</v>
      </c>
      <c r="L186" s="2">
        <v>4.0649390000000001E-8</v>
      </c>
      <c r="M186" s="2">
        <v>4.514944E-12</v>
      </c>
      <c r="N186" s="2">
        <v>1.110223E-16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">
      <c r="A187" s="2">
        <v>8.1574689999999995E-23</v>
      </c>
      <c r="B187" s="2">
        <v>2.4621900000000001E-18</v>
      </c>
      <c r="C187" s="2">
        <v>3.7623449999999999E-14</v>
      </c>
      <c r="D187" s="2">
        <v>2.212935E-10</v>
      </c>
      <c r="E187" s="2">
        <v>3.854317E-7</v>
      </c>
      <c r="F187">
        <v>1.5808449999999999E-4</v>
      </c>
      <c r="G187">
        <v>1.2873529999999999E-2</v>
      </c>
      <c r="H187">
        <v>0.19085740000000001</v>
      </c>
      <c r="I187">
        <v>0.51440540000000001</v>
      </c>
      <c r="J187">
        <v>0.25772309999999998</v>
      </c>
      <c r="K187">
        <v>2.358992E-2</v>
      </c>
      <c r="L187">
        <v>3.9087440000000001E-4</v>
      </c>
      <c r="M187" s="2">
        <v>1.257722E-6</v>
      </c>
      <c r="N187" s="2">
        <v>9.1982719999999995E-10</v>
      </c>
      <c r="O187" s="2">
        <v>1.906253E-13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">
      <c r="A188" s="2">
        <v>4.560956E-23</v>
      </c>
      <c r="B188" s="2">
        <v>4.618914E-19</v>
      </c>
      <c r="C188" s="2">
        <v>2.8318489999999998E-15</v>
      </c>
      <c r="D188" s="2">
        <v>8.6670330000000006E-12</v>
      </c>
      <c r="E188" s="2">
        <v>1.0961709999999999E-8</v>
      </c>
      <c r="F188" s="2">
        <v>4.8137979999999999E-6</v>
      </c>
      <c r="G188">
        <v>6.3387790000000001E-4</v>
      </c>
      <c r="H188">
        <v>2.250924E-2</v>
      </c>
      <c r="I188">
        <v>0.20378379999999999</v>
      </c>
      <c r="J188">
        <v>0.46471879999999999</v>
      </c>
      <c r="K188">
        <v>0.26795799999999997</v>
      </c>
      <c r="L188">
        <v>3.894222E-2</v>
      </c>
      <c r="M188">
        <v>1.435249E-3</v>
      </c>
      <c r="N188" s="2">
        <v>1.40487E-5</v>
      </c>
      <c r="O188" s="2">
        <v>4.0226159999999997E-8</v>
      </c>
      <c r="P188" s="2">
        <v>3.8741570000000002E-11</v>
      </c>
      <c r="Q188" s="2">
        <v>1.4876990000000001E-14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">
      <c r="A189" s="2">
        <v>2.8620730000000003E-23</v>
      </c>
      <c r="B189" s="2">
        <v>1.1955730000000001E-19</v>
      </c>
      <c r="C189" s="2">
        <v>3.4045290000000001E-16</v>
      </c>
      <c r="D189" s="2">
        <v>5.7415949999999996E-13</v>
      </c>
      <c r="E189" s="2">
        <v>4.9871750000000004E-10</v>
      </c>
      <c r="F189" s="2">
        <v>1.953826E-7</v>
      </c>
      <c r="G189" s="2">
        <v>3.0653369999999998E-5</v>
      </c>
      <c r="H189">
        <v>1.746254E-3</v>
      </c>
      <c r="I189">
        <v>3.3663890000000002E-2</v>
      </c>
      <c r="J189">
        <v>0.2109415</v>
      </c>
      <c r="K189">
        <v>0.42318660000000002</v>
      </c>
      <c r="L189">
        <v>0.27112130000000001</v>
      </c>
      <c r="M189">
        <v>5.5547069999999997E-2</v>
      </c>
      <c r="N189">
        <v>3.6802470000000002E-3</v>
      </c>
      <c r="O189" s="2">
        <v>8.1575849999999996E-5</v>
      </c>
      <c r="P189" s="2">
        <v>6.4483849999999995E-7</v>
      </c>
      <c r="Q189" s="2">
        <v>1.993698E-9</v>
      </c>
      <c r="R189" s="2">
        <v>2.7045030000000002E-12</v>
      </c>
      <c r="S189" s="2">
        <v>1.8873790000000001E-15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s="2">
        <v>1.9537090000000001E-23</v>
      </c>
      <c r="B190" s="2">
        <v>3.9250580000000001E-20</v>
      </c>
      <c r="C190" s="2">
        <v>5.836959E-17</v>
      </c>
      <c r="D190" s="2">
        <v>5.7804010000000001E-14</v>
      </c>
      <c r="E190" s="2">
        <v>3.4297519999999997E-11</v>
      </c>
      <c r="F190" s="2">
        <v>1.1005599999999999E-8</v>
      </c>
      <c r="G190" s="2">
        <v>1.736508E-6</v>
      </c>
      <c r="H190">
        <v>1.2391E-4</v>
      </c>
      <c r="I190">
        <v>3.7351009999999998E-3</v>
      </c>
      <c r="J190">
        <v>4.5259590000000002E-2</v>
      </c>
      <c r="K190">
        <v>0.21382119999999999</v>
      </c>
      <c r="L190">
        <v>0.38810420000000001</v>
      </c>
      <c r="M190">
        <v>0.26947280000000001</v>
      </c>
      <c r="N190">
        <v>7.1756840000000002E-2</v>
      </c>
      <c r="O190">
        <v>7.4141609999999998E-3</v>
      </c>
      <c r="P190">
        <v>3.0517000000000001E-4</v>
      </c>
      <c r="Q190" s="2">
        <v>5.2339440000000003E-6</v>
      </c>
      <c r="R190" s="2">
        <v>3.9872770000000002E-8</v>
      </c>
      <c r="S190" s="2">
        <v>1.4620289999999999E-10</v>
      </c>
      <c r="T190" s="2">
        <v>2.8310690000000002E-13</v>
      </c>
      <c r="U190" s="2">
        <v>3.3306690000000002E-16</v>
      </c>
      <c r="V190">
        <v>0</v>
      </c>
      <c r="W190">
        <v>0</v>
      </c>
      <c r="X190">
        <v>0</v>
      </c>
    </row>
    <row r="191" spans="1:24" x14ac:dyDescent="0.2">
      <c r="A191" s="2">
        <v>1.420739E-23</v>
      </c>
      <c r="B191" s="2">
        <v>1.5431609999999999E-20</v>
      </c>
      <c r="C191" s="2">
        <v>1.316556E-17</v>
      </c>
      <c r="D191" s="2">
        <v>8.1304420000000001E-15</v>
      </c>
      <c r="E191" s="2">
        <v>3.349324E-12</v>
      </c>
      <c r="F191" s="2">
        <v>8.494218E-10</v>
      </c>
      <c r="G191" s="2">
        <v>1.228779E-7</v>
      </c>
      <c r="H191" s="2">
        <v>9.4560519999999995E-6</v>
      </c>
      <c r="I191">
        <v>3.6433059999999999E-4</v>
      </c>
      <c r="J191">
        <v>6.6899949999999998E-3</v>
      </c>
      <c r="K191">
        <v>5.6444870000000001E-2</v>
      </c>
      <c r="L191">
        <v>0.21365619999999999</v>
      </c>
      <c r="M191">
        <v>0.35816100000000001</v>
      </c>
      <c r="N191">
        <v>0.26470919999999998</v>
      </c>
      <c r="O191">
        <v>8.6478340000000001E-2</v>
      </c>
      <c r="P191">
        <v>1.2619740000000001E-2</v>
      </c>
      <c r="Q191">
        <v>8.3991039999999995E-4</v>
      </c>
      <c r="R191" s="2">
        <v>2.6354660000000001E-5</v>
      </c>
      <c r="S191" s="2">
        <v>4.0824250000000002E-7</v>
      </c>
      <c r="T191" s="2">
        <v>3.3078350000000001E-9</v>
      </c>
      <c r="U191" s="2">
        <v>1.500033E-11</v>
      </c>
      <c r="V191" s="2">
        <v>4.0967230000000001E-14</v>
      </c>
      <c r="W191" s="2">
        <v>1.110223E-16</v>
      </c>
      <c r="X191">
        <v>0</v>
      </c>
    </row>
    <row r="192" spans="1:24" x14ac:dyDescent="0.2">
      <c r="A192" s="2">
        <v>1.084776E-23</v>
      </c>
      <c r="B192" s="2">
        <v>6.9777010000000005E-21</v>
      </c>
      <c r="C192" s="2">
        <v>3.6847729999999999E-18</v>
      </c>
      <c r="D192" s="2">
        <v>1.4972070000000001E-15</v>
      </c>
      <c r="E192" s="2">
        <v>4.3891819999999998E-13</v>
      </c>
      <c r="F192" s="2">
        <v>8.7100180000000002E-11</v>
      </c>
      <c r="G192" s="2">
        <v>1.1000840000000001E-8</v>
      </c>
      <c r="H192" s="2">
        <v>8.3465450000000004E-7</v>
      </c>
      <c r="I192" s="2">
        <v>3.6104959999999998E-5</v>
      </c>
      <c r="J192">
        <v>8.5112800000000004E-4</v>
      </c>
      <c r="K192">
        <v>1.0539069999999999E-2</v>
      </c>
      <c r="L192">
        <v>6.6666970000000006E-2</v>
      </c>
      <c r="M192">
        <v>0.21139440000000001</v>
      </c>
      <c r="N192">
        <v>0.33235379999999998</v>
      </c>
      <c r="O192">
        <v>0.25803330000000002</v>
      </c>
      <c r="P192">
        <v>9.9150119999999994E-2</v>
      </c>
      <c r="Q192">
        <v>1.9024409999999999E-2</v>
      </c>
      <c r="R192">
        <v>1.853211E-3</v>
      </c>
      <c r="S192" s="2">
        <v>9.399446E-5</v>
      </c>
      <c r="T192" s="2">
        <v>2.568866E-6</v>
      </c>
      <c r="U192" s="2">
        <v>3.9488919999999998E-8</v>
      </c>
      <c r="V192" s="2">
        <v>3.5908050000000002E-10</v>
      </c>
      <c r="W192" s="2">
        <v>2.0434759999999998E-12</v>
      </c>
      <c r="X192" s="2">
        <v>7.7715609999999994E-15</v>
      </c>
    </row>
    <row r="193" spans="1:24" x14ac:dyDescent="0.2">
      <c r="A193" s="2">
        <v>8.6064620000000003E-24</v>
      </c>
      <c r="B193" s="2">
        <v>3.5240460000000003E-21</v>
      </c>
      <c r="C193" s="2">
        <v>1.2254820000000001E-18</v>
      </c>
      <c r="D193" s="2">
        <v>3.4329719999999999E-16</v>
      </c>
      <c r="E193" s="2">
        <v>7.3579879999999997E-14</v>
      </c>
      <c r="F193" s="2">
        <v>1.1461770000000001E-11</v>
      </c>
      <c r="G193" s="2">
        <v>1.234055E-9</v>
      </c>
      <c r="H193" s="2">
        <v>8.7536630000000006E-8</v>
      </c>
      <c r="I193" s="2">
        <v>3.9128559999999999E-6</v>
      </c>
      <c r="J193">
        <v>1.058996E-4</v>
      </c>
      <c r="K193">
        <v>1.6766050000000001E-3</v>
      </c>
      <c r="L193">
        <v>1.509541E-2</v>
      </c>
      <c r="M193">
        <v>7.5636579999999995E-2</v>
      </c>
      <c r="N193">
        <v>0.20773469999999999</v>
      </c>
      <c r="O193">
        <v>0.30991109999999999</v>
      </c>
      <c r="P193">
        <v>0.2502683</v>
      </c>
      <c r="Q193">
        <v>0.109602</v>
      </c>
      <c r="R193">
        <v>2.6221399999999999E-2</v>
      </c>
      <c r="S193">
        <v>3.4727600000000001E-3</v>
      </c>
      <c r="T193">
        <v>2.5966390000000002E-4</v>
      </c>
      <c r="U193" s="2">
        <v>1.125292E-5</v>
      </c>
      <c r="V193" s="2">
        <v>2.9201339999999998E-7</v>
      </c>
      <c r="W193" s="2">
        <v>4.7150889999999998E-9</v>
      </c>
      <c r="X193" s="2">
        <v>4.9820480000000001E-11</v>
      </c>
    </row>
    <row r="194" spans="1:24" x14ac:dyDescent="0.2">
      <c r="A194" s="2">
        <v>7.0412880000000001E-24</v>
      </c>
      <c r="B194" s="2">
        <v>1.9452790000000001E-21</v>
      </c>
      <c r="C194" s="2">
        <v>4.6877789999999999E-19</v>
      </c>
      <c r="D194" s="2">
        <v>9.4263620000000004E-17</v>
      </c>
      <c r="E194" s="2">
        <v>1.5168339999999999E-14</v>
      </c>
      <c r="F194" s="2">
        <v>1.8729600000000001E-12</v>
      </c>
      <c r="G194" s="2">
        <v>1.702794E-10</v>
      </c>
      <c r="H194" s="2">
        <v>1.095185E-8</v>
      </c>
      <c r="I194" s="2">
        <v>4.7984480000000004E-7</v>
      </c>
      <c r="J194" s="2">
        <v>1.3831979999999999E-5</v>
      </c>
      <c r="K194">
        <v>2.542857E-4</v>
      </c>
      <c r="L194">
        <v>2.9024390000000001E-3</v>
      </c>
      <c r="M194">
        <v>2.011926E-2</v>
      </c>
      <c r="N194">
        <v>8.3256919999999998E-2</v>
      </c>
      <c r="O194">
        <v>0.20317979999999999</v>
      </c>
      <c r="P194">
        <v>0.2902344</v>
      </c>
      <c r="Q194">
        <v>0.24196509999999999</v>
      </c>
      <c r="R194">
        <v>0.117907</v>
      </c>
      <c r="S194">
        <v>3.378345E-2</v>
      </c>
      <c r="T194">
        <v>5.7527109999999998E-3</v>
      </c>
      <c r="U194">
        <v>5.9128119999999999E-4</v>
      </c>
      <c r="V194" s="2">
        <v>3.7443149999999997E-5</v>
      </c>
      <c r="W194" s="2">
        <v>1.4983290000000001E-6</v>
      </c>
      <c r="X194" s="2">
        <v>3.9726400000000003E-8</v>
      </c>
    </row>
    <row r="195" spans="1:24" x14ac:dyDescent="0.2">
      <c r="A195" s="2">
        <v>5.9065189999999999E-24</v>
      </c>
      <c r="B195" s="2">
        <v>1.154546E-21</v>
      </c>
      <c r="C195" s="2">
        <v>2.011591E-19</v>
      </c>
      <c r="D195" s="2">
        <v>3.0062249999999997E-17</v>
      </c>
      <c r="E195" s="2">
        <v>3.7230650000000001E-15</v>
      </c>
      <c r="F195" s="2">
        <v>3.6908830000000002E-13</v>
      </c>
      <c r="G195" s="2">
        <v>2.83004E-11</v>
      </c>
      <c r="H195" s="2">
        <v>1.6230590000000001E-9</v>
      </c>
      <c r="I195" s="2">
        <v>6.7423590000000004E-8</v>
      </c>
      <c r="J195" s="2">
        <v>1.968497E-6</v>
      </c>
      <c r="K195" s="2">
        <v>3.9291729999999997E-5</v>
      </c>
      <c r="L195">
        <v>5.2312750000000003E-4</v>
      </c>
      <c r="M195">
        <v>4.5480240000000003E-3</v>
      </c>
      <c r="N195">
        <v>2.5369360000000001E-2</v>
      </c>
      <c r="O195">
        <v>8.9554919999999996E-2</v>
      </c>
      <c r="P195">
        <v>0.1980856</v>
      </c>
      <c r="Q195">
        <v>0.27285470000000001</v>
      </c>
      <c r="R195">
        <v>0.23348530000000001</v>
      </c>
      <c r="S195">
        <v>0.1242668</v>
      </c>
      <c r="T195">
        <v>4.1335980000000001E-2</v>
      </c>
      <c r="U195">
        <v>8.667971E-3</v>
      </c>
      <c r="V195">
        <v>1.1601739999999999E-3</v>
      </c>
      <c r="W195">
        <v>1.007427E-4</v>
      </c>
      <c r="X195" s="2">
        <v>6.021752E-6</v>
      </c>
    </row>
    <row r="196" spans="1:24" x14ac:dyDescent="0.2">
      <c r="A196" s="2">
        <v>5.0577339999999999E-24</v>
      </c>
      <c r="B196" s="2">
        <v>7.2752179999999997E-22</v>
      </c>
      <c r="C196" s="2">
        <v>9.4969039999999998E-20</v>
      </c>
      <c r="D196" s="2">
        <v>1.0868779999999999E-17</v>
      </c>
      <c r="E196" s="2">
        <v>1.0597269999999999E-15</v>
      </c>
      <c r="F196" s="2">
        <v>8.5519229999999998E-14</v>
      </c>
      <c r="G196" s="2">
        <v>5.549851E-12</v>
      </c>
      <c r="H196" s="2">
        <v>2.815509E-10</v>
      </c>
      <c r="I196" s="2">
        <v>1.086416E-8</v>
      </c>
      <c r="J196" s="2">
        <v>3.1065549999999999E-7</v>
      </c>
      <c r="K196" s="2">
        <v>6.4244379999999996E-6</v>
      </c>
      <c r="L196" s="2">
        <v>9.3974069999999997E-5</v>
      </c>
      <c r="M196">
        <v>9.5323420000000003E-4</v>
      </c>
      <c r="N196">
        <v>6.5915540000000003E-3</v>
      </c>
      <c r="O196">
        <v>3.063453E-2</v>
      </c>
      <c r="P196">
        <v>9.4627710000000004E-2</v>
      </c>
      <c r="Q196">
        <v>0.19270129999999999</v>
      </c>
      <c r="R196">
        <v>0.25740030000000003</v>
      </c>
      <c r="S196">
        <v>0.22506129999999999</v>
      </c>
      <c r="T196">
        <v>0.12893550000000001</v>
      </c>
      <c r="U196">
        <v>4.8589640000000003E-2</v>
      </c>
      <c r="V196">
        <v>1.212977E-2</v>
      </c>
      <c r="W196">
        <v>2.0261200000000002E-3</v>
      </c>
      <c r="X196">
        <v>2.4835709999999997E-4</v>
      </c>
    </row>
    <row r="197" spans="1:24" x14ac:dyDescent="0.2">
      <c r="A197" s="2">
        <v>4.4059550000000002E-24</v>
      </c>
      <c r="B197" s="2">
        <v>4.8194590000000001E-22</v>
      </c>
      <c r="C197" s="2">
        <v>4.857738E-20</v>
      </c>
      <c r="D197" s="2">
        <v>4.3692139999999999E-18</v>
      </c>
      <c r="E197" s="2">
        <v>3.4232410000000001E-16</v>
      </c>
      <c r="F197" s="2">
        <v>2.2801090000000001E-14</v>
      </c>
      <c r="G197" s="2">
        <v>1.2600259999999999E-12</v>
      </c>
      <c r="H197" s="2">
        <v>5.6397389999999999E-11</v>
      </c>
      <c r="I197" s="2">
        <v>1.9971059999999999E-9</v>
      </c>
      <c r="J197" s="2">
        <v>5.4702100000000001E-8</v>
      </c>
      <c r="K197" s="2">
        <v>1.134457E-6</v>
      </c>
      <c r="L197" s="2">
        <v>1.746322E-5</v>
      </c>
      <c r="M197">
        <v>1.959521E-4</v>
      </c>
      <c r="N197">
        <v>1.577143E-3</v>
      </c>
      <c r="O197">
        <v>8.9793870000000001E-3</v>
      </c>
      <c r="P197">
        <v>3.5747750000000002E-2</v>
      </c>
      <c r="Q197">
        <v>9.8605719999999994E-2</v>
      </c>
      <c r="R197">
        <v>0.18719930000000001</v>
      </c>
      <c r="S197">
        <v>0.24357409999999999</v>
      </c>
      <c r="T197">
        <v>0.21683839999999999</v>
      </c>
      <c r="U197">
        <v>0.13217490000000001</v>
      </c>
      <c r="V197">
        <v>5.5344659999999997E-2</v>
      </c>
      <c r="W197">
        <v>1.6010369999999999E-2</v>
      </c>
      <c r="X197">
        <v>3.7337339999999998E-3</v>
      </c>
    </row>
    <row r="198" spans="1:24" x14ac:dyDescent="0.2">
      <c r="A198" s="2">
        <v>3.8941269999999997E-24</v>
      </c>
      <c r="B198" s="2">
        <v>3.3301819999999998E-22</v>
      </c>
      <c r="C198" s="2">
        <v>2.659356E-20</v>
      </c>
      <c r="D198" s="2">
        <v>1.9225840000000002E-18</v>
      </c>
      <c r="E198" s="2">
        <v>1.2328490000000001E-16</v>
      </c>
      <c r="F198" s="2">
        <v>6.8684159999999996E-15</v>
      </c>
      <c r="G198" s="2">
        <v>3.2561879999999999E-13</v>
      </c>
      <c r="H198" s="2">
        <v>1.2868319999999999E-11</v>
      </c>
      <c r="I198" s="2">
        <v>4.1544689999999999E-10</v>
      </c>
      <c r="J198" s="2">
        <v>1.074432E-8</v>
      </c>
      <c r="K198" s="2">
        <v>2.1845889999999999E-7</v>
      </c>
      <c r="L198" s="2">
        <v>3.4309309999999998E-6</v>
      </c>
      <c r="M198" s="2">
        <v>4.0943959999999997E-5</v>
      </c>
      <c r="N198">
        <v>3.6579130000000002E-4</v>
      </c>
      <c r="O198">
        <v>2.414303E-3</v>
      </c>
      <c r="P198">
        <v>1.163844E-2</v>
      </c>
      <c r="Q198">
        <v>4.0588150000000003E-2</v>
      </c>
      <c r="R198">
        <v>0.1016295</v>
      </c>
      <c r="S198">
        <v>0.18169750000000001</v>
      </c>
      <c r="T198">
        <v>0.2311358</v>
      </c>
      <c r="U198">
        <v>0.2089038</v>
      </c>
      <c r="V198">
        <v>0.13423019999999999</v>
      </c>
      <c r="W198">
        <v>6.1480100000000003E-2</v>
      </c>
      <c r="X198">
        <v>2.5871970000000001E-2</v>
      </c>
    </row>
    <row r="199" spans="1:24" x14ac:dyDescent="0.2">
      <c r="A199" s="2">
        <v>3.484387E-24</v>
      </c>
      <c r="B199" s="2">
        <v>2.385203E-22</v>
      </c>
      <c r="C199" s="2">
        <v>1.5428090000000001E-20</v>
      </c>
      <c r="D199" s="2">
        <v>9.1427779999999992E-19</v>
      </c>
      <c r="E199" s="2">
        <v>4.8777600000000002E-17</v>
      </c>
      <c r="F199" s="2">
        <v>2.3016220000000001E-15</v>
      </c>
      <c r="G199" s="2">
        <v>9.4357670000000004E-14</v>
      </c>
      <c r="H199" s="2">
        <v>3.301735E-12</v>
      </c>
      <c r="I199" s="2">
        <v>9.6901139999999995E-11</v>
      </c>
      <c r="J199" s="2">
        <v>2.3448820000000001E-9</v>
      </c>
      <c r="K199" s="2">
        <v>4.6021829999999999E-8</v>
      </c>
      <c r="L199" s="2">
        <v>7.2117699999999997E-7</v>
      </c>
      <c r="M199" s="2">
        <v>8.8910220000000003E-6</v>
      </c>
      <c r="N199" s="2">
        <v>8.5069249999999999E-5</v>
      </c>
      <c r="O199">
        <v>6.2392130000000004E-4</v>
      </c>
      <c r="P199">
        <v>3.4693599999999999E-3</v>
      </c>
      <c r="Q199">
        <v>1.448785E-2</v>
      </c>
      <c r="R199">
        <v>4.5076350000000001E-2</v>
      </c>
      <c r="S199">
        <v>0.103836</v>
      </c>
      <c r="T199">
        <v>0.17627509999999999</v>
      </c>
      <c r="U199">
        <v>0.21988940000000001</v>
      </c>
      <c r="V199">
        <v>0.20130590000000001</v>
      </c>
      <c r="W199">
        <v>0.1353193</v>
      </c>
      <c r="X199">
        <v>9.962211E-2</v>
      </c>
    </row>
    <row r="200" spans="1:24" x14ac:dyDescent="0.2">
      <c r="A200" s="2">
        <v>3.1508489999999999E-24</v>
      </c>
      <c r="B200" s="2">
        <v>1.7617930000000001E-22</v>
      </c>
      <c r="C200" s="2">
        <v>9.4088009999999998E-21</v>
      </c>
      <c r="D200" s="2">
        <v>4.6496140000000002E-19</v>
      </c>
      <c r="E200" s="2">
        <v>2.094341E-17</v>
      </c>
      <c r="F200" s="2">
        <v>8.4679279999999999E-16</v>
      </c>
      <c r="G200" s="2">
        <v>3.0263120000000002E-14</v>
      </c>
      <c r="H200" s="2">
        <v>9.4140280000000001E-13</v>
      </c>
      <c r="I200" s="2">
        <v>2.5104330000000001E-11</v>
      </c>
      <c r="J200" s="2">
        <v>5.6538679999999996E-10</v>
      </c>
      <c r="K200" s="2">
        <v>1.0599040000000001E-8</v>
      </c>
      <c r="L200" s="2">
        <v>1.631017E-7</v>
      </c>
      <c r="M200" s="2">
        <v>2.0331749999999998E-6</v>
      </c>
      <c r="N200" s="2">
        <v>2.0278340000000001E-5</v>
      </c>
      <c r="O200">
        <v>1.599796E-4</v>
      </c>
      <c r="P200">
        <v>9.8802609999999996E-4</v>
      </c>
      <c r="Q200">
        <v>4.7331129999999997E-3</v>
      </c>
      <c r="R200">
        <v>1.744795E-2</v>
      </c>
      <c r="S200">
        <v>4.9167089999999997E-2</v>
      </c>
      <c r="T200">
        <v>0.10535170000000001</v>
      </c>
      <c r="U200">
        <v>0.1709842</v>
      </c>
      <c r="V200">
        <v>0.20967369999999999</v>
      </c>
      <c r="W200">
        <v>0.19406760000000001</v>
      </c>
      <c r="X200">
        <v>0.24740400000000001</v>
      </c>
    </row>
    <row r="201" spans="1:24" x14ac:dyDescent="0.2">
      <c r="A201" s="2">
        <v>2.8753469999999999E-24</v>
      </c>
      <c r="B201" s="2">
        <v>1.3364110000000001E-22</v>
      </c>
      <c r="C201" s="2">
        <v>5.9917500000000002E-21</v>
      </c>
      <c r="D201" s="2">
        <v>2.5067709999999998E-19</v>
      </c>
      <c r="E201" s="2">
        <v>9.6589980000000002E-18</v>
      </c>
      <c r="F201" s="2">
        <v>3.3824419999999998E-16</v>
      </c>
      <c r="G201" s="2">
        <v>1.062155E-14</v>
      </c>
      <c r="H201" s="2">
        <v>2.951073E-13</v>
      </c>
      <c r="I201" s="2">
        <v>7.1584890000000004E-12</v>
      </c>
      <c r="J201" s="2">
        <v>1.496286E-10</v>
      </c>
      <c r="K201" s="2">
        <v>2.660701E-9</v>
      </c>
      <c r="L201" s="2">
        <v>3.9754300000000003E-8</v>
      </c>
      <c r="M201" s="2">
        <v>4.9320380000000002E-7</v>
      </c>
      <c r="N201" s="2">
        <v>5.0239560000000002E-6</v>
      </c>
      <c r="O201" s="2">
        <v>4.1579999999999998E-5</v>
      </c>
      <c r="P201">
        <v>2.7691370000000002E-4</v>
      </c>
      <c r="Q201">
        <v>1.4710400000000001E-3</v>
      </c>
      <c r="R201">
        <v>6.1851880000000003E-3</v>
      </c>
      <c r="S201">
        <v>2.0446289999999999E-2</v>
      </c>
      <c r="T201">
        <v>5.2841270000000003E-2</v>
      </c>
      <c r="U201">
        <v>0.1062895</v>
      </c>
      <c r="V201">
        <v>0.1658578</v>
      </c>
      <c r="W201">
        <v>0.2003548</v>
      </c>
      <c r="X201">
        <v>0.44623000000000002</v>
      </c>
    </row>
    <row r="202" spans="1:24" x14ac:dyDescent="0.2">
      <c r="A202" s="2">
        <v>2.6448390000000001E-24</v>
      </c>
      <c r="B202" s="2">
        <v>1.037476E-22</v>
      </c>
      <c r="C202" s="2">
        <v>3.9625060000000001E-21</v>
      </c>
      <c r="D202" s="2">
        <v>1.422349E-19</v>
      </c>
      <c r="E202" s="2">
        <v>4.7436830000000002E-18</v>
      </c>
      <c r="F202" s="2">
        <v>1.4529479999999999E-16</v>
      </c>
      <c r="G202" s="2">
        <v>4.0393969999999999E-15</v>
      </c>
      <c r="H202" s="2">
        <v>1.007416E-13</v>
      </c>
      <c r="I202" s="2">
        <v>2.2276299999999999E-12</v>
      </c>
      <c r="J202" s="2">
        <v>4.3171270000000001E-11</v>
      </c>
      <c r="K202" s="2">
        <v>7.2499630000000004E-10</v>
      </c>
      <c r="L202" s="2">
        <v>1.043451E-8</v>
      </c>
      <c r="M202" s="2">
        <v>1.273451E-7</v>
      </c>
      <c r="N202" s="2">
        <v>1.3045340000000001E-6</v>
      </c>
      <c r="O202" s="2">
        <v>1.111031E-5</v>
      </c>
      <c r="P202" s="2">
        <v>7.7966910000000001E-5</v>
      </c>
      <c r="Q202">
        <v>4.4713169999999999E-4</v>
      </c>
      <c r="R202">
        <v>2.080035E-3</v>
      </c>
      <c r="S202">
        <v>7.797432E-3</v>
      </c>
      <c r="T202">
        <v>2.3420839999999998E-2</v>
      </c>
      <c r="U202">
        <v>5.6098849999999999E-2</v>
      </c>
      <c r="V202">
        <v>0.1067475</v>
      </c>
      <c r="W202">
        <v>0.16091530000000001</v>
      </c>
      <c r="X202">
        <v>0.64240229999999998</v>
      </c>
    </row>
    <row r="204" spans="1:24" x14ac:dyDescent="0.2">
      <c r="A204" t="s">
        <v>154</v>
      </c>
      <c r="B204" t="s">
        <v>153</v>
      </c>
      <c r="C204" t="s">
        <v>126</v>
      </c>
    </row>
    <row r="205" spans="1:24" x14ac:dyDescent="0.2">
      <c r="A205" t="s">
        <v>152</v>
      </c>
      <c r="B205">
        <v>1.0104718200859499</v>
      </c>
      <c r="C205">
        <v>8.9911329235681996E-4</v>
      </c>
    </row>
    <row r="206" spans="1:24" x14ac:dyDescent="0.2">
      <c r="A206" t="s">
        <v>151</v>
      </c>
      <c r="B206">
        <v>7.9965638961538299E-2</v>
      </c>
      <c r="C206">
        <v>1.0183662903704501E-3</v>
      </c>
    </row>
    <row r="207" spans="1:24" x14ac:dyDescent="0.2">
      <c r="A207" t="s">
        <v>151</v>
      </c>
      <c r="B207">
        <v>8.8890398669342993E-2</v>
      </c>
      <c r="C207">
        <v>1.1756626133135801E-3</v>
      </c>
    </row>
    <row r="208" spans="1:24" x14ac:dyDescent="0.2">
      <c r="A208" t="s">
        <v>150</v>
      </c>
      <c r="B208">
        <v>-0.76646389021728201</v>
      </c>
      <c r="C208">
        <v>0.13654837789833399</v>
      </c>
    </row>
    <row r="209" spans="1:5" x14ac:dyDescent="0.2">
      <c r="A209" t="s">
        <v>149</v>
      </c>
      <c r="B209">
        <v>-1.0981720599887601</v>
      </c>
      <c r="C209">
        <v>3.3640424737775898E-2</v>
      </c>
    </row>
    <row r="210" spans="1:5" x14ac:dyDescent="0.2">
      <c r="A210" t="s">
        <v>149</v>
      </c>
      <c r="B210">
        <v>-2.3336585963945602</v>
      </c>
      <c r="C210">
        <v>5.6457465665151203E-2</v>
      </c>
    </row>
    <row r="211" spans="1:5" x14ac:dyDescent="0.2">
      <c r="A211" t="s">
        <v>149</v>
      </c>
      <c r="B211">
        <v>-1.2386926384438</v>
      </c>
      <c r="C211">
        <v>3.74483542788734E-2</v>
      </c>
    </row>
    <row r="212" spans="1:5" x14ac:dyDescent="0.2">
      <c r="A212" t="s">
        <v>149</v>
      </c>
      <c r="B212">
        <v>0.35922740113393498</v>
      </c>
      <c r="C212">
        <v>2.5157292106195401E-2</v>
      </c>
    </row>
    <row r="213" spans="1:5" x14ac:dyDescent="0.2">
      <c r="A213" t="s">
        <v>149</v>
      </c>
      <c r="B213">
        <v>0.26010029662505102</v>
      </c>
      <c r="C213">
        <v>2.5082190163358001E-2</v>
      </c>
    </row>
    <row r="214" spans="1:5" x14ac:dyDescent="0.2">
      <c r="A214" t="s">
        <v>149</v>
      </c>
      <c r="B214">
        <v>-0.104236672578286</v>
      </c>
      <c r="C214">
        <v>2.9490532091355201E-2</v>
      </c>
    </row>
    <row r="215" spans="1:5" x14ac:dyDescent="0.2">
      <c r="A215" t="s">
        <v>149</v>
      </c>
      <c r="B215">
        <v>-0.74943404729135499</v>
      </c>
      <c r="C215">
        <v>4.0496509280467503E-2</v>
      </c>
    </row>
    <row r="216" spans="1:5" x14ac:dyDescent="0.2">
      <c r="A216" t="s">
        <v>149</v>
      </c>
      <c r="B216">
        <v>-1.4204246621839101</v>
      </c>
      <c r="C216">
        <v>5.9744066321614199E-2</v>
      </c>
    </row>
    <row r="217" spans="1:5" x14ac:dyDescent="0.2">
      <c r="A217" t="s">
        <v>149</v>
      </c>
      <c r="B217">
        <v>-2.5138668184741899</v>
      </c>
      <c r="C217">
        <v>0.12508432970305999</v>
      </c>
    </row>
    <row r="218" spans="1:5" x14ac:dyDescent="0.2">
      <c r="A218" t="s">
        <v>149</v>
      </c>
      <c r="B218">
        <v>-4.5158539794319497</v>
      </c>
      <c r="C218">
        <v>0.71382096933330696</v>
      </c>
    </row>
    <row r="219" spans="1:5" x14ac:dyDescent="0.2">
      <c r="A219" t="s">
        <v>149</v>
      </c>
      <c r="B219">
        <v>-3.7303078141791102</v>
      </c>
      <c r="C219">
        <v>0.33129089754382302</v>
      </c>
    </row>
    <row r="220" spans="1:5" x14ac:dyDescent="0.2">
      <c r="A220" t="s">
        <v>149</v>
      </c>
      <c r="B220">
        <v>-5.04629677491089</v>
      </c>
      <c r="C220">
        <v>1.19952989518521</v>
      </c>
    </row>
    <row r="221" spans="1:5" x14ac:dyDescent="0.2">
      <c r="A221" t="s">
        <v>149</v>
      </c>
      <c r="B221">
        <v>-3.9767058251803702</v>
      </c>
      <c r="C221">
        <v>0.351788167065472</v>
      </c>
    </row>
    <row r="222" spans="1:5" x14ac:dyDescent="0.2">
      <c r="A222" t="s">
        <v>149</v>
      </c>
      <c r="B222">
        <v>-4.4753484128963503</v>
      </c>
      <c r="C222">
        <v>0.25405252475182399</v>
      </c>
    </row>
    <row r="223" spans="1:5" x14ac:dyDescent="0.2">
      <c r="A223" t="s">
        <v>148</v>
      </c>
      <c r="B223" t="s">
        <v>147</v>
      </c>
      <c r="C223" t="s">
        <v>146</v>
      </c>
      <c r="D223" t="s">
        <v>145</v>
      </c>
      <c r="E223" t="s">
        <v>144</v>
      </c>
    </row>
    <row r="224" spans="1:5" x14ac:dyDescent="0.2">
      <c r="A224" t="s">
        <v>143</v>
      </c>
    </row>
    <row r="225" spans="1:12" x14ac:dyDescent="0.2">
      <c r="A225" t="s">
        <v>98</v>
      </c>
      <c r="B225" t="s">
        <v>142</v>
      </c>
      <c r="C225">
        <v>1</v>
      </c>
    </row>
    <row r="226" spans="1:12" x14ac:dyDescent="0.2">
      <c r="A226" t="s">
        <v>141</v>
      </c>
      <c r="B226" t="s">
        <v>140</v>
      </c>
      <c r="C226" t="s">
        <v>140</v>
      </c>
      <c r="D226" t="s">
        <v>139</v>
      </c>
      <c r="E226" t="s">
        <v>138</v>
      </c>
      <c r="F226" t="s">
        <v>137</v>
      </c>
      <c r="G226" t="s">
        <v>136</v>
      </c>
      <c r="H226" t="s">
        <v>135</v>
      </c>
    </row>
    <row r="227" spans="1:12" x14ac:dyDescent="0.2">
      <c r="A227" t="s">
        <v>98</v>
      </c>
      <c r="B227" t="s">
        <v>134</v>
      </c>
      <c r="C227">
        <v>1</v>
      </c>
      <c r="D227">
        <v>3</v>
      </c>
      <c r="E227">
        <v>3</v>
      </c>
      <c r="F227">
        <v>249</v>
      </c>
      <c r="G227">
        <v>-1</v>
      </c>
      <c r="H227">
        <v>8</v>
      </c>
      <c r="I227">
        <v>7</v>
      </c>
      <c r="J227">
        <v>2</v>
      </c>
      <c r="K227">
        <v>22992</v>
      </c>
      <c r="L227">
        <v>541.85702507381495</v>
      </c>
    </row>
    <row r="228" spans="1:12" x14ac:dyDescent="0.2">
      <c r="A228" t="s">
        <v>133</v>
      </c>
      <c r="B228" t="s">
        <v>132</v>
      </c>
      <c r="C228" t="s">
        <v>131</v>
      </c>
      <c r="D228" t="s">
        <v>130</v>
      </c>
    </row>
    <row r="229" spans="1:12" x14ac:dyDescent="0.2">
      <c r="A229">
        <v>1</v>
      </c>
      <c r="B229">
        <v>5319.7447688443999</v>
      </c>
      <c r="C229">
        <v>22992</v>
      </c>
      <c r="D229">
        <v>22992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398F-2A09-E54B-9175-F3E21FF0A20E}">
  <dimension ref="A1:AB303"/>
  <sheetViews>
    <sheetView showGridLines="0" topLeftCell="A242" zoomScale="75" workbookViewId="0">
      <selection activeCell="B287" sqref="B287:R303"/>
    </sheetView>
  </sheetViews>
  <sheetFormatPr baseColWidth="10" defaultRowHeight="16" x14ac:dyDescent="0.2"/>
  <cols>
    <col min="2" max="2" width="5.33203125" customWidth="1"/>
    <col min="3" max="3" width="6.1640625" customWidth="1"/>
  </cols>
  <sheetData>
    <row r="1" spans="2:10" x14ac:dyDescent="0.2">
      <c r="B1">
        <v>75270.853142151798</v>
      </c>
      <c r="C1">
        <v>-75270.846700150694</v>
      </c>
    </row>
    <row r="2" spans="2:10" x14ac:dyDescent="0.2">
      <c r="B2" t="s">
        <v>99</v>
      </c>
      <c r="C2" t="s">
        <v>193</v>
      </c>
      <c r="D2" t="s">
        <v>175</v>
      </c>
      <c r="E2" t="s">
        <v>184</v>
      </c>
      <c r="F2">
        <v>3</v>
      </c>
    </row>
    <row r="3" spans="2:10" x14ac:dyDescent="0.2">
      <c r="B3" t="s">
        <v>176</v>
      </c>
      <c r="C3" t="s">
        <v>175</v>
      </c>
      <c r="D3" t="s">
        <v>165</v>
      </c>
      <c r="E3" t="s">
        <v>178</v>
      </c>
      <c r="F3">
        <v>1</v>
      </c>
    </row>
    <row r="4" spans="2:10" x14ac:dyDescent="0.2">
      <c r="B4" t="s">
        <v>192</v>
      </c>
      <c r="C4" t="s">
        <v>190</v>
      </c>
      <c r="D4" t="s">
        <v>166</v>
      </c>
      <c r="E4" t="s">
        <v>189</v>
      </c>
      <c r="F4">
        <v>0</v>
      </c>
    </row>
    <row r="5" spans="2:10" x14ac:dyDescent="0.2">
      <c r="B5" t="s">
        <v>192</v>
      </c>
      <c r="C5" t="s">
        <v>190</v>
      </c>
      <c r="D5" t="s">
        <v>166</v>
      </c>
      <c r="E5" t="s">
        <v>189</v>
      </c>
      <c r="F5">
        <v>0</v>
      </c>
    </row>
    <row r="6" spans="2:10" x14ac:dyDescent="0.2">
      <c r="B6" t="s">
        <v>192</v>
      </c>
      <c r="C6" t="s">
        <v>190</v>
      </c>
      <c r="D6" t="s">
        <v>166</v>
      </c>
      <c r="E6" t="s">
        <v>189</v>
      </c>
      <c r="F6">
        <v>2</v>
      </c>
    </row>
    <row r="7" spans="2:10" x14ac:dyDescent="0.2">
      <c r="B7" t="s">
        <v>191</v>
      </c>
      <c r="C7" t="s">
        <v>190</v>
      </c>
      <c r="D7" t="s">
        <v>166</v>
      </c>
      <c r="E7" t="s">
        <v>189</v>
      </c>
      <c r="F7">
        <v>1</v>
      </c>
    </row>
    <row r="8" spans="2:10" x14ac:dyDescent="0.2">
      <c r="B8" t="s">
        <v>191</v>
      </c>
      <c r="C8" t="s">
        <v>190</v>
      </c>
      <c r="D8" t="s">
        <v>166</v>
      </c>
      <c r="E8" t="s">
        <v>189</v>
      </c>
      <c r="F8">
        <v>-1</v>
      </c>
    </row>
    <row r="9" spans="2:10" x14ac:dyDescent="0.2">
      <c r="B9" t="s">
        <v>191</v>
      </c>
      <c r="C9" t="s">
        <v>190</v>
      </c>
      <c r="D9" t="s">
        <v>166</v>
      </c>
      <c r="E9" t="s">
        <v>189</v>
      </c>
      <c r="F9">
        <v>1</v>
      </c>
    </row>
    <row r="10" spans="2:10" x14ac:dyDescent="0.2">
      <c r="B10" t="s">
        <v>99</v>
      </c>
      <c r="C10" t="s">
        <v>188</v>
      </c>
      <c r="D10" t="s">
        <v>187</v>
      </c>
      <c r="E10">
        <v>75270.853142151798</v>
      </c>
    </row>
    <row r="11" spans="2:10" x14ac:dyDescent="0.2">
      <c r="B11" t="s">
        <v>186</v>
      </c>
      <c r="C11" t="s">
        <v>185</v>
      </c>
      <c r="D11">
        <v>5.7820629358047902E-2</v>
      </c>
    </row>
    <row r="12" spans="2:10" x14ac:dyDescent="0.2">
      <c r="B12" t="s">
        <v>176</v>
      </c>
      <c r="C12" t="s">
        <v>175</v>
      </c>
      <c r="D12" t="s">
        <v>184</v>
      </c>
      <c r="E12">
        <v>3</v>
      </c>
    </row>
    <row r="13" spans="2:10" x14ac:dyDescent="0.2">
      <c r="B13" t="s">
        <v>183</v>
      </c>
      <c r="C13" t="s">
        <v>175</v>
      </c>
      <c r="D13" t="s">
        <v>180</v>
      </c>
      <c r="E13">
        <v>1</v>
      </c>
      <c r="F13" t="s">
        <v>182</v>
      </c>
      <c r="G13">
        <v>23</v>
      </c>
    </row>
    <row r="14" spans="2:10" x14ac:dyDescent="0.2">
      <c r="B14" t="s">
        <v>129</v>
      </c>
      <c r="C14" t="s">
        <v>42</v>
      </c>
      <c r="D14">
        <v>1</v>
      </c>
      <c r="E14" t="s">
        <v>181</v>
      </c>
      <c r="F14" t="s">
        <v>180</v>
      </c>
      <c r="G14">
        <v>1</v>
      </c>
      <c r="H14" t="s">
        <v>179</v>
      </c>
      <c r="I14">
        <v>15</v>
      </c>
    </row>
    <row r="15" spans="2:10" x14ac:dyDescent="0.2">
      <c r="B15" t="s">
        <v>176</v>
      </c>
      <c r="C15" t="s">
        <v>175</v>
      </c>
      <c r="D15" t="s">
        <v>165</v>
      </c>
      <c r="E15" t="s">
        <v>178</v>
      </c>
      <c r="F15">
        <v>1</v>
      </c>
    </row>
    <row r="16" spans="2:10" x14ac:dyDescent="0.2">
      <c r="B16" t="s">
        <v>176</v>
      </c>
      <c r="C16" t="s">
        <v>175</v>
      </c>
      <c r="D16" t="s">
        <v>177</v>
      </c>
      <c r="E16" t="s">
        <v>175</v>
      </c>
      <c r="F16" t="s">
        <v>165</v>
      </c>
      <c r="G16" t="s">
        <v>173</v>
      </c>
      <c r="H16" t="s">
        <v>165</v>
      </c>
      <c r="I16" t="s">
        <v>142</v>
      </c>
      <c r="J16">
        <v>249</v>
      </c>
    </row>
    <row r="17" spans="2:9" x14ac:dyDescent="0.2">
      <c r="B17" t="s">
        <v>176</v>
      </c>
      <c r="C17" t="s">
        <v>175</v>
      </c>
      <c r="D17" t="s">
        <v>165</v>
      </c>
      <c r="E17" t="s">
        <v>174</v>
      </c>
      <c r="F17" t="s">
        <v>173</v>
      </c>
      <c r="G17" t="s">
        <v>165</v>
      </c>
      <c r="H17" t="s">
        <v>142</v>
      </c>
      <c r="I17">
        <v>22992</v>
      </c>
    </row>
    <row r="20" spans="2:9" x14ac:dyDescent="0.2">
      <c r="B20" t="s">
        <v>129</v>
      </c>
      <c r="C20" t="s">
        <v>172</v>
      </c>
      <c r="D20" t="s">
        <v>171</v>
      </c>
    </row>
    <row r="21" spans="2:9" x14ac:dyDescent="0.2">
      <c r="B21">
        <v>1</v>
      </c>
      <c r="C21">
        <v>0</v>
      </c>
      <c r="D21">
        <v>1</v>
      </c>
    </row>
    <row r="22" spans="2:9" x14ac:dyDescent="0.2">
      <c r="B22">
        <v>2</v>
      </c>
      <c r="C22">
        <v>0</v>
      </c>
      <c r="D22">
        <v>-1</v>
      </c>
    </row>
    <row r="23" spans="2:9" x14ac:dyDescent="0.2">
      <c r="B23">
        <v>3</v>
      </c>
      <c r="C23">
        <v>2</v>
      </c>
      <c r="D23">
        <v>1</v>
      </c>
    </row>
    <row r="25" spans="2:9" x14ac:dyDescent="0.2">
      <c r="B25" t="s">
        <v>129</v>
      </c>
      <c r="C25" t="s">
        <v>95</v>
      </c>
      <c r="D25" t="s">
        <v>127</v>
      </c>
      <c r="E25" t="s">
        <v>126</v>
      </c>
      <c r="F25" t="s">
        <v>170</v>
      </c>
      <c r="G25" t="s">
        <v>169</v>
      </c>
    </row>
    <row r="26" spans="2:9" x14ac:dyDescent="0.2">
      <c r="B26">
        <v>1</v>
      </c>
      <c r="C26">
        <v>0</v>
      </c>
      <c r="D26">
        <v>6.4930000000000002E-2</v>
      </c>
      <c r="E26">
        <v>6.4930000000000002E-2</v>
      </c>
      <c r="F26">
        <v>0.5</v>
      </c>
    </row>
    <row r="27" spans="2:9" x14ac:dyDescent="0.2">
      <c r="B27">
        <v>1</v>
      </c>
      <c r="C27">
        <v>1</v>
      </c>
      <c r="D27">
        <v>6.4930000000000002E-2</v>
      </c>
      <c r="E27">
        <v>6.4930000000000002E-2</v>
      </c>
      <c r="F27">
        <v>1.5</v>
      </c>
    </row>
    <row r="28" spans="2:9" x14ac:dyDescent="0.2">
      <c r="B28">
        <v>1</v>
      </c>
      <c r="C28">
        <v>2</v>
      </c>
      <c r="D28">
        <v>6.4930000000000002E-2</v>
      </c>
      <c r="E28">
        <v>0.12986</v>
      </c>
      <c r="F28">
        <v>2.5</v>
      </c>
    </row>
    <row r="29" spans="2:9" x14ac:dyDescent="0.2">
      <c r="B29">
        <v>1</v>
      </c>
      <c r="C29">
        <v>3</v>
      </c>
      <c r="D29">
        <v>6.4930000000000002E-2</v>
      </c>
      <c r="E29">
        <v>0.19478999999999999</v>
      </c>
      <c r="F29">
        <v>3.5</v>
      </c>
    </row>
    <row r="30" spans="2:9" x14ac:dyDescent="0.2">
      <c r="B30">
        <v>1</v>
      </c>
      <c r="C30">
        <v>4</v>
      </c>
      <c r="D30">
        <v>6.4930000000000002E-2</v>
      </c>
      <c r="E30">
        <v>0.25972000000000001</v>
      </c>
      <c r="F30">
        <v>4.5</v>
      </c>
    </row>
    <row r="31" spans="2:9" x14ac:dyDescent="0.2">
      <c r="B31">
        <v>1</v>
      </c>
      <c r="C31">
        <v>5</v>
      </c>
      <c r="D31">
        <v>6.4930000000000002E-2</v>
      </c>
      <c r="E31">
        <v>0.32464999999999999</v>
      </c>
      <c r="F31">
        <v>5.5</v>
      </c>
    </row>
    <row r="32" spans="2:9" x14ac:dyDescent="0.2">
      <c r="B32">
        <v>1</v>
      </c>
      <c r="C32">
        <v>6</v>
      </c>
      <c r="D32">
        <v>6.4930000000000002E-2</v>
      </c>
      <c r="E32">
        <v>0.38957999999999998</v>
      </c>
      <c r="F32">
        <v>6.5</v>
      </c>
    </row>
    <row r="33" spans="2:6" x14ac:dyDescent="0.2">
      <c r="B33">
        <v>1</v>
      </c>
      <c r="C33">
        <v>7</v>
      </c>
      <c r="D33">
        <v>6.4930000000000002E-2</v>
      </c>
      <c r="E33">
        <v>0.45451000000000003</v>
      </c>
      <c r="F33">
        <v>7.5</v>
      </c>
    </row>
    <row r="34" spans="2:6" x14ac:dyDescent="0.2">
      <c r="B34">
        <v>1</v>
      </c>
      <c r="C34">
        <v>8</v>
      </c>
      <c r="D34">
        <v>6.4930000000000002E-2</v>
      </c>
      <c r="E34">
        <v>0.51944000000000001</v>
      </c>
      <c r="F34">
        <v>8.5</v>
      </c>
    </row>
    <row r="35" spans="2:6" x14ac:dyDescent="0.2">
      <c r="B35">
        <v>1</v>
      </c>
      <c r="C35">
        <v>9</v>
      </c>
      <c r="D35">
        <v>6.4930000000000002E-2</v>
      </c>
      <c r="E35">
        <v>0.58436999999999995</v>
      </c>
      <c r="F35">
        <v>9.5</v>
      </c>
    </row>
    <row r="36" spans="2:6" x14ac:dyDescent="0.2">
      <c r="B36">
        <v>1</v>
      </c>
      <c r="C36">
        <v>10</v>
      </c>
      <c r="D36">
        <v>6.4930000000000002E-2</v>
      </c>
      <c r="E36">
        <v>0.64929999999999999</v>
      </c>
      <c r="F36">
        <v>10.5</v>
      </c>
    </row>
    <row r="37" spans="2:6" x14ac:dyDescent="0.2">
      <c r="B37">
        <v>1</v>
      </c>
      <c r="C37">
        <v>11</v>
      </c>
      <c r="D37">
        <v>6.4930000000000002E-2</v>
      </c>
      <c r="E37">
        <v>0.71423000000000003</v>
      </c>
      <c r="F37">
        <v>11.5</v>
      </c>
    </row>
    <row r="38" spans="2:6" x14ac:dyDescent="0.2">
      <c r="B38">
        <v>1</v>
      </c>
      <c r="C38">
        <v>12</v>
      </c>
      <c r="D38">
        <v>6.4930000000000002E-2</v>
      </c>
      <c r="E38">
        <v>0.77915999999999996</v>
      </c>
      <c r="F38">
        <v>12.5</v>
      </c>
    </row>
    <row r="39" spans="2:6" x14ac:dyDescent="0.2">
      <c r="B39">
        <v>1</v>
      </c>
      <c r="C39">
        <v>13</v>
      </c>
      <c r="D39">
        <v>6.4930000000000002E-2</v>
      </c>
      <c r="E39">
        <v>0.84409000000000001</v>
      </c>
      <c r="F39">
        <v>13.5</v>
      </c>
    </row>
    <row r="40" spans="2:6" x14ac:dyDescent="0.2">
      <c r="B40">
        <v>1</v>
      </c>
      <c r="C40">
        <v>14</v>
      </c>
      <c r="D40">
        <v>6.4930000000000002E-2</v>
      </c>
      <c r="E40">
        <v>0.90902000000000005</v>
      </c>
      <c r="F40">
        <v>14.5</v>
      </c>
    </row>
    <row r="41" spans="2:6" x14ac:dyDescent="0.2">
      <c r="B41">
        <v>1</v>
      </c>
      <c r="C41">
        <v>15</v>
      </c>
      <c r="D41">
        <v>6.4930000000000002E-2</v>
      </c>
      <c r="E41">
        <v>0.97394999999999998</v>
      </c>
      <c r="F41">
        <v>15.5</v>
      </c>
    </row>
    <row r="42" spans="2:6" x14ac:dyDescent="0.2">
      <c r="B42">
        <v>1</v>
      </c>
      <c r="C42">
        <v>16</v>
      </c>
      <c r="D42">
        <v>6.4930000000000002E-2</v>
      </c>
      <c r="E42">
        <v>1.03888</v>
      </c>
      <c r="F42">
        <v>16.5</v>
      </c>
    </row>
    <row r="43" spans="2:6" x14ac:dyDescent="0.2">
      <c r="B43">
        <v>1</v>
      </c>
      <c r="C43">
        <v>17</v>
      </c>
      <c r="D43">
        <v>6.4930000000000002E-2</v>
      </c>
      <c r="E43">
        <v>1.10381</v>
      </c>
      <c r="F43">
        <v>17.5</v>
      </c>
    </row>
    <row r="44" spans="2:6" x14ac:dyDescent="0.2">
      <c r="B44">
        <v>1</v>
      </c>
      <c r="C44">
        <v>18</v>
      </c>
      <c r="D44">
        <v>6.4930000000000002E-2</v>
      </c>
      <c r="E44">
        <v>1.1687399999999999</v>
      </c>
      <c r="F44">
        <v>18.5</v>
      </c>
    </row>
    <row r="45" spans="2:6" x14ac:dyDescent="0.2">
      <c r="B45">
        <v>1</v>
      </c>
      <c r="C45">
        <v>19</v>
      </c>
      <c r="D45">
        <v>6.4930000000000002E-2</v>
      </c>
      <c r="E45">
        <v>1.23367</v>
      </c>
      <c r="F45">
        <v>19.5</v>
      </c>
    </row>
    <row r="46" spans="2:6" x14ac:dyDescent="0.2">
      <c r="B46">
        <v>1</v>
      </c>
      <c r="C46">
        <v>20</v>
      </c>
      <c r="D46">
        <v>6.4930000000000002E-2</v>
      </c>
      <c r="E46">
        <v>1.2986</v>
      </c>
      <c r="F46">
        <v>20.5</v>
      </c>
    </row>
    <row r="47" spans="2:6" x14ac:dyDescent="0.2">
      <c r="B47">
        <v>1</v>
      </c>
      <c r="C47">
        <v>21</v>
      </c>
      <c r="D47">
        <v>6.4930000000000002E-2</v>
      </c>
      <c r="E47">
        <v>1.3635299999999999</v>
      </c>
      <c r="F47">
        <v>21.5</v>
      </c>
    </row>
    <row r="48" spans="2:6" x14ac:dyDescent="0.2">
      <c r="B48">
        <v>1</v>
      </c>
      <c r="C48">
        <v>22</v>
      </c>
      <c r="D48">
        <v>6.4930000000000002E-2</v>
      </c>
      <c r="E48">
        <v>1.4284600000000001</v>
      </c>
      <c r="F48">
        <v>22.5</v>
      </c>
    </row>
    <row r="49" spans="2:6" x14ac:dyDescent="0.2">
      <c r="B49">
        <v>1</v>
      </c>
      <c r="C49">
        <v>23</v>
      </c>
      <c r="D49">
        <v>6.4930000000000002E-2</v>
      </c>
      <c r="E49">
        <v>1.4933799999999999</v>
      </c>
      <c r="F49">
        <v>23.5</v>
      </c>
    </row>
    <row r="50" spans="2:6" x14ac:dyDescent="0.2">
      <c r="B50">
        <v>2</v>
      </c>
      <c r="C50">
        <v>0</v>
      </c>
      <c r="D50">
        <v>6.4930000000000002E-2</v>
      </c>
      <c r="E50">
        <v>6.4930000000000002E-2</v>
      </c>
      <c r="F50">
        <v>0.5</v>
      </c>
    </row>
    <row r="51" spans="2:6" x14ac:dyDescent="0.2">
      <c r="B51">
        <v>2</v>
      </c>
      <c r="C51">
        <v>1</v>
      </c>
      <c r="D51">
        <v>6.4930000000000002E-2</v>
      </c>
      <c r="E51">
        <v>6.4930000000000002E-2</v>
      </c>
      <c r="F51">
        <v>1.5</v>
      </c>
    </row>
    <row r="52" spans="2:6" x14ac:dyDescent="0.2">
      <c r="B52">
        <v>2</v>
      </c>
      <c r="C52">
        <v>2</v>
      </c>
      <c r="D52">
        <v>6.4930000000000002E-2</v>
      </c>
      <c r="E52">
        <v>0.12986</v>
      </c>
      <c r="F52">
        <v>2.5</v>
      </c>
    </row>
    <row r="53" spans="2:6" x14ac:dyDescent="0.2">
      <c r="B53">
        <v>2</v>
      </c>
      <c r="C53">
        <v>3</v>
      </c>
      <c r="D53">
        <v>6.4930000000000002E-2</v>
      </c>
      <c r="E53">
        <v>0.19478999999999999</v>
      </c>
      <c r="F53">
        <v>3.5</v>
      </c>
    </row>
    <row r="54" spans="2:6" x14ac:dyDescent="0.2">
      <c r="B54">
        <v>2</v>
      </c>
      <c r="C54">
        <v>4</v>
      </c>
      <c r="D54">
        <v>6.4930000000000002E-2</v>
      </c>
      <c r="E54">
        <v>0.25972000000000001</v>
      </c>
      <c r="F54">
        <v>4.5</v>
      </c>
    </row>
    <row r="55" spans="2:6" x14ac:dyDescent="0.2">
      <c r="B55">
        <v>2</v>
      </c>
      <c r="C55">
        <v>5</v>
      </c>
      <c r="D55">
        <v>6.4930000000000002E-2</v>
      </c>
      <c r="E55">
        <v>0.32464999999999999</v>
      </c>
      <c r="F55">
        <v>5.5</v>
      </c>
    </row>
    <row r="56" spans="2:6" x14ac:dyDescent="0.2">
      <c r="B56">
        <v>2</v>
      </c>
      <c r="C56">
        <v>6</v>
      </c>
      <c r="D56">
        <v>6.4930000000000002E-2</v>
      </c>
      <c r="E56">
        <v>0.38957999999999998</v>
      </c>
      <c r="F56">
        <v>6.5</v>
      </c>
    </row>
    <row r="57" spans="2:6" x14ac:dyDescent="0.2">
      <c r="B57">
        <v>2</v>
      </c>
      <c r="C57">
        <v>7</v>
      </c>
      <c r="D57">
        <v>6.4930000000000002E-2</v>
      </c>
      <c r="E57">
        <v>0.45451000000000003</v>
      </c>
      <c r="F57">
        <v>7.5</v>
      </c>
    </row>
    <row r="58" spans="2:6" x14ac:dyDescent="0.2">
      <c r="B58">
        <v>2</v>
      </c>
      <c r="C58">
        <v>8</v>
      </c>
      <c r="D58">
        <v>6.4930000000000002E-2</v>
      </c>
      <c r="E58">
        <v>0.51944000000000001</v>
      </c>
      <c r="F58">
        <v>8.5</v>
      </c>
    </row>
    <row r="59" spans="2:6" x14ac:dyDescent="0.2">
      <c r="B59">
        <v>2</v>
      </c>
      <c r="C59">
        <v>9</v>
      </c>
      <c r="D59">
        <v>6.4930000000000002E-2</v>
      </c>
      <c r="E59">
        <v>0.58436999999999995</v>
      </c>
      <c r="F59">
        <v>9.5</v>
      </c>
    </row>
    <row r="60" spans="2:6" x14ac:dyDescent="0.2">
      <c r="B60">
        <v>2</v>
      </c>
      <c r="C60">
        <v>10</v>
      </c>
      <c r="D60">
        <v>6.4930000000000002E-2</v>
      </c>
      <c r="E60">
        <v>0.64929999999999999</v>
      </c>
      <c r="F60">
        <v>10.5</v>
      </c>
    </row>
    <row r="61" spans="2:6" x14ac:dyDescent="0.2">
      <c r="B61">
        <v>2</v>
      </c>
      <c r="C61">
        <v>11</v>
      </c>
      <c r="D61">
        <v>6.4930000000000002E-2</v>
      </c>
      <c r="E61">
        <v>0.71423000000000003</v>
      </c>
      <c r="F61">
        <v>11.5</v>
      </c>
    </row>
    <row r="62" spans="2:6" x14ac:dyDescent="0.2">
      <c r="B62">
        <v>2</v>
      </c>
      <c r="C62">
        <v>12</v>
      </c>
      <c r="D62">
        <v>6.4930000000000002E-2</v>
      </c>
      <c r="E62">
        <v>0.77915999999999996</v>
      </c>
      <c r="F62">
        <v>12.5</v>
      </c>
    </row>
    <row r="63" spans="2:6" x14ac:dyDescent="0.2">
      <c r="B63">
        <v>2</v>
      </c>
      <c r="C63">
        <v>13</v>
      </c>
      <c r="D63">
        <v>6.4930000000000002E-2</v>
      </c>
      <c r="E63">
        <v>0.84409000000000001</v>
      </c>
      <c r="F63">
        <v>13.5</v>
      </c>
    </row>
    <row r="64" spans="2:6" x14ac:dyDescent="0.2">
      <c r="B64">
        <v>2</v>
      </c>
      <c r="C64">
        <v>14</v>
      </c>
      <c r="D64">
        <v>6.4930000000000002E-2</v>
      </c>
      <c r="E64">
        <v>0.90902000000000005</v>
      </c>
      <c r="F64">
        <v>14.5</v>
      </c>
    </row>
    <row r="65" spans="2:6" x14ac:dyDescent="0.2">
      <c r="B65">
        <v>2</v>
      </c>
      <c r="C65">
        <v>15</v>
      </c>
      <c r="D65">
        <v>6.4930000000000002E-2</v>
      </c>
      <c r="E65">
        <v>0.97394999999999998</v>
      </c>
      <c r="F65">
        <v>15.5</v>
      </c>
    </row>
    <row r="66" spans="2:6" x14ac:dyDescent="0.2">
      <c r="B66">
        <v>2</v>
      </c>
      <c r="C66">
        <v>16</v>
      </c>
      <c r="D66">
        <v>6.4930000000000002E-2</v>
      </c>
      <c r="E66">
        <v>1.03888</v>
      </c>
      <c r="F66">
        <v>16.5</v>
      </c>
    </row>
    <row r="67" spans="2:6" x14ac:dyDescent="0.2">
      <c r="B67">
        <v>2</v>
      </c>
      <c r="C67">
        <v>17</v>
      </c>
      <c r="D67">
        <v>6.4930000000000002E-2</v>
      </c>
      <c r="E67">
        <v>1.10381</v>
      </c>
      <c r="F67">
        <v>17.5</v>
      </c>
    </row>
    <row r="68" spans="2:6" x14ac:dyDescent="0.2">
      <c r="B68">
        <v>2</v>
      </c>
      <c r="C68">
        <v>18</v>
      </c>
      <c r="D68">
        <v>6.4930000000000002E-2</v>
      </c>
      <c r="E68">
        <v>1.1687399999999999</v>
      </c>
      <c r="F68">
        <v>18.5</v>
      </c>
    </row>
    <row r="69" spans="2:6" x14ac:dyDescent="0.2">
      <c r="B69">
        <v>2</v>
      </c>
      <c r="C69">
        <v>19</v>
      </c>
      <c r="D69">
        <v>6.4930000000000002E-2</v>
      </c>
      <c r="E69">
        <v>1.23367</v>
      </c>
      <c r="F69">
        <v>19.5</v>
      </c>
    </row>
    <row r="70" spans="2:6" x14ac:dyDescent="0.2">
      <c r="B70">
        <v>2</v>
      </c>
      <c r="C70">
        <v>20</v>
      </c>
      <c r="D70">
        <v>6.4930000000000002E-2</v>
      </c>
      <c r="E70">
        <v>1.2986</v>
      </c>
      <c r="F70">
        <v>20.5</v>
      </c>
    </row>
    <row r="71" spans="2:6" x14ac:dyDescent="0.2">
      <c r="B71">
        <v>2</v>
      </c>
      <c r="C71">
        <v>21</v>
      </c>
      <c r="D71">
        <v>6.4930000000000002E-2</v>
      </c>
      <c r="E71">
        <v>1.3635299999999999</v>
      </c>
      <c r="F71">
        <v>21.5</v>
      </c>
    </row>
    <row r="72" spans="2:6" x14ac:dyDescent="0.2">
      <c r="B72">
        <v>2</v>
      </c>
      <c r="C72">
        <v>22</v>
      </c>
      <c r="D72">
        <v>6.4930000000000002E-2</v>
      </c>
      <c r="E72">
        <v>1.4284600000000001</v>
      </c>
      <c r="F72">
        <v>22.5</v>
      </c>
    </row>
    <row r="73" spans="2:6" x14ac:dyDescent="0.2">
      <c r="B73">
        <v>2</v>
      </c>
      <c r="C73">
        <v>23</v>
      </c>
      <c r="D73">
        <v>6.4930000000000002E-2</v>
      </c>
      <c r="E73">
        <v>1.4933799999999999</v>
      </c>
      <c r="F73">
        <v>23.5</v>
      </c>
    </row>
    <row r="74" spans="2:6" x14ac:dyDescent="0.2">
      <c r="B74">
        <v>3</v>
      </c>
      <c r="C74">
        <v>0</v>
      </c>
      <c r="D74">
        <v>9.6750000000000003E-2</v>
      </c>
      <c r="E74">
        <v>9.6750000000000003E-2</v>
      </c>
      <c r="F74">
        <v>0.80586999999999998</v>
      </c>
    </row>
    <row r="75" spans="2:6" x14ac:dyDescent="0.2">
      <c r="B75">
        <v>3</v>
      </c>
      <c r="C75">
        <v>1</v>
      </c>
      <c r="D75">
        <v>9.6750000000000003E-2</v>
      </c>
      <c r="E75">
        <v>9.6750000000000003E-2</v>
      </c>
      <c r="F75">
        <v>1.80488</v>
      </c>
    </row>
    <row r="76" spans="2:6" x14ac:dyDescent="0.2">
      <c r="B76">
        <v>3</v>
      </c>
      <c r="C76">
        <v>2</v>
      </c>
      <c r="D76">
        <v>9.6750000000000003E-2</v>
      </c>
      <c r="E76">
        <v>0.19350000000000001</v>
      </c>
      <c r="F76">
        <v>2.7869600000000001</v>
      </c>
    </row>
    <row r="77" spans="2:6" x14ac:dyDescent="0.2">
      <c r="B77">
        <v>3</v>
      </c>
      <c r="C77">
        <v>3</v>
      </c>
      <c r="D77">
        <v>9.6750000000000003E-2</v>
      </c>
      <c r="E77">
        <v>0.29026000000000002</v>
      </c>
      <c r="F77">
        <v>3.7524099999999998</v>
      </c>
    </row>
    <row r="78" spans="2:6" x14ac:dyDescent="0.2">
      <c r="B78">
        <v>3</v>
      </c>
      <c r="C78">
        <v>4</v>
      </c>
      <c r="D78">
        <v>9.6750000000000003E-2</v>
      </c>
      <c r="E78">
        <v>0.38701000000000002</v>
      </c>
      <c r="F78">
        <v>4.7015000000000002</v>
      </c>
    </row>
    <row r="79" spans="2:6" x14ac:dyDescent="0.2">
      <c r="B79">
        <v>3</v>
      </c>
      <c r="C79">
        <v>5</v>
      </c>
      <c r="D79">
        <v>9.6750000000000003E-2</v>
      </c>
      <c r="E79">
        <v>0.48376000000000002</v>
      </c>
      <c r="F79">
        <v>5.6345200000000002</v>
      </c>
    </row>
    <row r="80" spans="2:6" x14ac:dyDescent="0.2">
      <c r="B80">
        <v>3</v>
      </c>
      <c r="C80">
        <v>6</v>
      </c>
      <c r="D80">
        <v>9.6750000000000003E-2</v>
      </c>
      <c r="E80">
        <v>0.58050999999999997</v>
      </c>
      <c r="F80">
        <v>6.5517300000000001</v>
      </c>
    </row>
    <row r="81" spans="2:6" x14ac:dyDescent="0.2">
      <c r="B81">
        <v>3</v>
      </c>
      <c r="C81">
        <v>7</v>
      </c>
      <c r="D81">
        <v>9.6750000000000003E-2</v>
      </c>
      <c r="E81">
        <v>0.67727000000000004</v>
      </c>
      <c r="F81">
        <v>7.4534000000000002</v>
      </c>
    </row>
    <row r="82" spans="2:6" x14ac:dyDescent="0.2">
      <c r="B82">
        <v>3</v>
      </c>
      <c r="C82">
        <v>8</v>
      </c>
      <c r="D82">
        <v>9.6750000000000003E-2</v>
      </c>
      <c r="E82">
        <v>0.77402000000000004</v>
      </c>
      <c r="F82">
        <v>8.3397900000000007</v>
      </c>
    </row>
    <row r="83" spans="2:6" x14ac:dyDescent="0.2">
      <c r="B83">
        <v>3</v>
      </c>
      <c r="C83">
        <v>9</v>
      </c>
      <c r="D83">
        <v>9.6750000000000003E-2</v>
      </c>
      <c r="E83">
        <v>0.87077000000000004</v>
      </c>
      <c r="F83">
        <v>9.2111800000000006</v>
      </c>
    </row>
    <row r="84" spans="2:6" x14ac:dyDescent="0.2">
      <c r="B84">
        <v>3</v>
      </c>
      <c r="C84">
        <v>10</v>
      </c>
      <c r="D84">
        <v>9.6750000000000003E-2</v>
      </c>
      <c r="E84">
        <v>0.96752000000000005</v>
      </c>
      <c r="F84">
        <v>10.0678</v>
      </c>
    </row>
    <row r="85" spans="2:6" x14ac:dyDescent="0.2">
      <c r="B85">
        <v>3</v>
      </c>
      <c r="C85">
        <v>11</v>
      </c>
      <c r="D85">
        <v>9.6750000000000003E-2</v>
      </c>
      <c r="E85">
        <v>1.0642799999999999</v>
      </c>
      <c r="F85">
        <v>10.90991</v>
      </c>
    </row>
    <row r="86" spans="2:6" x14ac:dyDescent="0.2">
      <c r="B86">
        <v>3</v>
      </c>
      <c r="C86">
        <v>12</v>
      </c>
      <c r="D86">
        <v>9.6750000000000003E-2</v>
      </c>
      <c r="E86">
        <v>1.16103</v>
      </c>
      <c r="F86">
        <v>11.73775</v>
      </c>
    </row>
    <row r="87" spans="2:6" x14ac:dyDescent="0.2">
      <c r="B87">
        <v>3</v>
      </c>
      <c r="C87">
        <v>13</v>
      </c>
      <c r="D87">
        <v>9.6750000000000003E-2</v>
      </c>
      <c r="E87">
        <v>1.2577799999999999</v>
      </c>
      <c r="F87">
        <v>12.55157</v>
      </c>
    </row>
    <row r="88" spans="2:6" x14ac:dyDescent="0.2">
      <c r="B88">
        <v>3</v>
      </c>
      <c r="C88">
        <v>14</v>
      </c>
      <c r="D88">
        <v>9.6750000000000003E-2</v>
      </c>
      <c r="E88">
        <v>1.35453</v>
      </c>
      <c r="F88">
        <v>13.351599999999999</v>
      </c>
    </row>
    <row r="89" spans="2:6" x14ac:dyDescent="0.2">
      <c r="B89">
        <v>3</v>
      </c>
      <c r="C89">
        <v>15</v>
      </c>
      <c r="D89">
        <v>9.6750000000000003E-2</v>
      </c>
      <c r="E89">
        <v>1.45129</v>
      </c>
      <c r="F89">
        <v>14.13808</v>
      </c>
    </row>
    <row r="90" spans="2:6" x14ac:dyDescent="0.2">
      <c r="B90">
        <v>3</v>
      </c>
      <c r="C90">
        <v>16</v>
      </c>
      <c r="D90">
        <v>9.6750000000000003E-2</v>
      </c>
      <c r="E90">
        <v>1.5480400000000001</v>
      </c>
      <c r="F90">
        <v>14.911239999999999</v>
      </c>
    </row>
    <row r="91" spans="2:6" x14ac:dyDescent="0.2">
      <c r="B91">
        <v>3</v>
      </c>
      <c r="C91">
        <v>17</v>
      </c>
      <c r="D91">
        <v>9.6750000000000003E-2</v>
      </c>
      <c r="E91">
        <v>1.64479</v>
      </c>
      <c r="F91">
        <v>15.6713</v>
      </c>
    </row>
    <row r="92" spans="2:6" x14ac:dyDescent="0.2">
      <c r="B92">
        <v>3</v>
      </c>
      <c r="C92">
        <v>18</v>
      </c>
      <c r="D92">
        <v>9.6750000000000003E-2</v>
      </c>
      <c r="E92">
        <v>1.7415400000000001</v>
      </c>
      <c r="F92">
        <v>16.418479999999999</v>
      </c>
    </row>
    <row r="93" spans="2:6" x14ac:dyDescent="0.2">
      <c r="B93">
        <v>3</v>
      </c>
      <c r="C93">
        <v>19</v>
      </c>
      <c r="D93">
        <v>9.6750000000000003E-2</v>
      </c>
      <c r="E93">
        <v>1.8383</v>
      </c>
      <c r="F93">
        <v>17.153009999999998</v>
      </c>
    </row>
    <row r="94" spans="2:6" x14ac:dyDescent="0.2">
      <c r="B94">
        <v>3</v>
      </c>
      <c r="C94">
        <v>20</v>
      </c>
      <c r="D94">
        <v>9.6750000000000003E-2</v>
      </c>
      <c r="E94">
        <v>1.9350499999999999</v>
      </c>
      <c r="F94">
        <v>17.87509</v>
      </c>
    </row>
    <row r="95" spans="2:6" x14ac:dyDescent="0.2">
      <c r="B95">
        <v>3</v>
      </c>
      <c r="C95">
        <v>21</v>
      </c>
      <c r="D95">
        <v>9.6750000000000003E-2</v>
      </c>
      <c r="E95">
        <v>2.0318000000000001</v>
      </c>
      <c r="F95">
        <v>18.584949999999999</v>
      </c>
    </row>
    <row r="96" spans="2:6" x14ac:dyDescent="0.2">
      <c r="B96">
        <v>3</v>
      </c>
      <c r="C96">
        <v>22</v>
      </c>
      <c r="D96">
        <v>9.6750000000000003E-2</v>
      </c>
      <c r="E96">
        <v>2.1285500000000002</v>
      </c>
      <c r="F96">
        <v>19.282769999999999</v>
      </c>
    </row>
    <row r="97" spans="2:6" x14ac:dyDescent="0.2">
      <c r="B97">
        <v>3</v>
      </c>
      <c r="C97">
        <v>23</v>
      </c>
      <c r="D97">
        <v>9.6750000000000003E-2</v>
      </c>
      <c r="E97">
        <v>2.2253099999999999</v>
      </c>
      <c r="F97">
        <v>19.968779999999999</v>
      </c>
    </row>
    <row r="99" spans="2:6" x14ac:dyDescent="0.2">
      <c r="B99" t="s">
        <v>168</v>
      </c>
      <c r="C99" t="s">
        <v>167</v>
      </c>
      <c r="D99" t="s">
        <v>166</v>
      </c>
      <c r="E99" t="s">
        <v>165</v>
      </c>
      <c r="F99" t="s">
        <v>164</v>
      </c>
    </row>
    <row r="100" spans="2:6" x14ac:dyDescent="0.2">
      <c r="B100" t="s">
        <v>163</v>
      </c>
    </row>
    <row r="101" spans="2:6" x14ac:dyDescent="0.2">
      <c r="B101" t="s">
        <v>95</v>
      </c>
      <c r="C101" t="s">
        <v>98</v>
      </c>
      <c r="D101" t="s">
        <v>162</v>
      </c>
      <c r="E101">
        <v>1</v>
      </c>
    </row>
    <row r="102" spans="2:6" x14ac:dyDescent="0.2">
      <c r="B102" t="s">
        <v>95</v>
      </c>
      <c r="C102">
        <v>0</v>
      </c>
    </row>
    <row r="103" spans="2:6" x14ac:dyDescent="0.2">
      <c r="B103" t="s">
        <v>95</v>
      </c>
      <c r="C103">
        <v>5.4583903340735498E-2</v>
      </c>
    </row>
    <row r="104" spans="2:6" x14ac:dyDescent="0.2">
      <c r="B104" t="s">
        <v>95</v>
      </c>
      <c r="C104">
        <v>1.6281861121076099E-2</v>
      </c>
    </row>
    <row r="105" spans="2:6" x14ac:dyDescent="0.2">
      <c r="B105" t="s">
        <v>95</v>
      </c>
      <c r="C105">
        <v>5.3400988166683303E-2</v>
      </c>
    </row>
    <row r="106" spans="2:6" x14ac:dyDescent="0.2">
      <c r="B106" t="s">
        <v>95</v>
      </c>
      <c r="C106">
        <v>0.16529926038111301</v>
      </c>
    </row>
    <row r="107" spans="2:6" x14ac:dyDescent="0.2">
      <c r="B107" t="s">
        <v>95</v>
      </c>
      <c r="C107">
        <v>0.21916451724889499</v>
      </c>
    </row>
    <row r="108" spans="2:6" x14ac:dyDescent="0.2">
      <c r="B108" t="s">
        <v>95</v>
      </c>
      <c r="C108">
        <v>0.19892966785577701</v>
      </c>
    </row>
    <row r="109" spans="2:6" x14ac:dyDescent="0.2">
      <c r="B109" t="s">
        <v>95</v>
      </c>
      <c r="C109">
        <v>0.14067741658861199</v>
      </c>
    </row>
    <row r="110" spans="2:6" x14ac:dyDescent="0.2">
      <c r="B110" t="s">
        <v>95</v>
      </c>
      <c r="C110">
        <v>7.7958524033208701E-2</v>
      </c>
    </row>
    <row r="111" spans="2:6" x14ac:dyDescent="0.2">
      <c r="B111" t="s">
        <v>95</v>
      </c>
      <c r="C111">
        <v>4.17416878637751E-2</v>
      </c>
    </row>
    <row r="112" spans="2:6" x14ac:dyDescent="0.2">
      <c r="B112" t="s">
        <v>95</v>
      </c>
      <c r="C112">
        <v>1.7080079009352399E-2</v>
      </c>
    </row>
    <row r="113" spans="2:25" x14ac:dyDescent="0.2">
      <c r="B113" t="s">
        <v>95</v>
      </c>
      <c r="C113">
        <v>3.2993961492407899E-3</v>
      </c>
    </row>
    <row r="114" spans="2:25" x14ac:dyDescent="0.2">
      <c r="B114" t="s">
        <v>95</v>
      </c>
      <c r="C114">
        <v>2.1785124123477502E-3</v>
      </c>
    </row>
    <row r="115" spans="2:25" x14ac:dyDescent="0.2">
      <c r="B115" t="s">
        <v>95</v>
      </c>
      <c r="C115">
        <v>3.7741045694761298E-3</v>
      </c>
    </row>
    <row r="116" spans="2:25" x14ac:dyDescent="0.2">
      <c r="B116" t="s">
        <v>95</v>
      </c>
      <c r="C116" s="2">
        <v>2.2113120151624101E-6</v>
      </c>
    </row>
    <row r="117" spans="2:25" x14ac:dyDescent="0.2">
      <c r="B117" t="s">
        <v>95</v>
      </c>
      <c r="C117">
        <v>3.07543686620124E-3</v>
      </c>
    </row>
    <row r="118" spans="2:25" x14ac:dyDescent="0.2">
      <c r="B118" t="s">
        <v>95</v>
      </c>
      <c r="C118">
        <v>1.3961932990437899E-3</v>
      </c>
    </row>
    <row r="119" spans="2:25" x14ac:dyDescent="0.2">
      <c r="B119" t="s">
        <v>95</v>
      </c>
      <c r="C119">
        <v>6.3384677140279296E-4</v>
      </c>
    </row>
    <row r="120" spans="2:25" x14ac:dyDescent="0.2">
      <c r="B120" t="s">
        <v>95</v>
      </c>
      <c r="C120">
        <v>2.87755090855184E-4</v>
      </c>
    </row>
    <row r="121" spans="2:25" x14ac:dyDescent="0.2">
      <c r="B121" t="s">
        <v>95</v>
      </c>
      <c r="C121">
        <v>1.3063566156504999E-4</v>
      </c>
    </row>
    <row r="122" spans="2:25" x14ac:dyDescent="0.2">
      <c r="B122" t="s">
        <v>95</v>
      </c>
      <c r="C122" s="2">
        <v>5.9306252486517599E-5</v>
      </c>
    </row>
    <row r="123" spans="2:25" x14ac:dyDescent="0.2">
      <c r="B123" t="s">
        <v>95</v>
      </c>
      <c r="C123" s="2">
        <v>2.6923977280454701E-5</v>
      </c>
    </row>
    <row r="124" spans="2:25" x14ac:dyDescent="0.2">
      <c r="B124" t="s">
        <v>95</v>
      </c>
      <c r="C124" s="2">
        <v>1.22230038521357E-5</v>
      </c>
    </row>
    <row r="125" spans="2:25" x14ac:dyDescent="0.2">
      <c r="B125" t="s">
        <v>95</v>
      </c>
      <c r="C125" s="2">
        <v>5.5490250052239696E-6</v>
      </c>
    </row>
    <row r="127" spans="2:25" x14ac:dyDescent="0.2">
      <c r="B127" t="s">
        <v>161</v>
      </c>
      <c r="C127" t="s">
        <v>160</v>
      </c>
      <c r="D127" t="s">
        <v>159</v>
      </c>
      <c r="E127" t="s">
        <v>158</v>
      </c>
    </row>
    <row r="128" spans="2:25" x14ac:dyDescent="0.2">
      <c r="B128">
        <v>0</v>
      </c>
      <c r="C128">
        <v>1</v>
      </c>
      <c r="D128">
        <f>C128+1</f>
        <v>2</v>
      </c>
      <c r="E128">
        <f>D128+1</f>
        <v>3</v>
      </c>
      <c r="F128">
        <f>E128+1</f>
        <v>4</v>
      </c>
      <c r="G128">
        <f>F128+1</f>
        <v>5</v>
      </c>
      <c r="H128">
        <f>G128+1</f>
        <v>6</v>
      </c>
      <c r="I128">
        <f>H128+1</f>
        <v>7</v>
      </c>
      <c r="J128">
        <f>I128+1</f>
        <v>8</v>
      </c>
      <c r="K128">
        <f>J128+1</f>
        <v>9</v>
      </c>
      <c r="L128">
        <f>K128+1</f>
        <v>10</v>
      </c>
      <c r="M128">
        <f>L128+1</f>
        <v>11</v>
      </c>
      <c r="N128">
        <f>M128+1</f>
        <v>12</v>
      </c>
      <c r="O128">
        <f>N128+1</f>
        <v>13</v>
      </c>
      <c r="P128">
        <f>O128+1</f>
        <v>14</v>
      </c>
      <c r="Q128">
        <f>P128+1</f>
        <v>15</v>
      </c>
      <c r="R128">
        <f>Q128+1</f>
        <v>16</v>
      </c>
      <c r="S128">
        <f>R128+1</f>
        <v>17</v>
      </c>
      <c r="T128">
        <f>S128+1</f>
        <v>18</v>
      </c>
      <c r="U128">
        <f>T128+1</f>
        <v>19</v>
      </c>
      <c r="V128">
        <f>U128+1</f>
        <v>20</v>
      </c>
      <c r="W128">
        <f>V128+1</f>
        <v>21</v>
      </c>
      <c r="X128">
        <f>W128+1</f>
        <v>22</v>
      </c>
      <c r="Y128">
        <f>X128+1</f>
        <v>23</v>
      </c>
    </row>
    <row r="129" spans="1:25" x14ac:dyDescent="0.2">
      <c r="A129">
        <v>0</v>
      </c>
      <c r="B129">
        <v>1</v>
      </c>
      <c r="C129" s="2">
        <v>1.0569319999999999E-13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>
        <v>1</v>
      </c>
      <c r="B130" s="2">
        <v>1.0570260000000001E-13</v>
      </c>
      <c r="C130">
        <v>1</v>
      </c>
      <c r="D130" s="2">
        <v>1.0569319999999999E-13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>
        <v>2</v>
      </c>
      <c r="B131" s="2">
        <v>1.0303809999999999E-25</v>
      </c>
      <c r="C131" s="2">
        <v>7.1349949999999996E-5</v>
      </c>
      <c r="D131">
        <v>0.99985729999999995</v>
      </c>
      <c r="E131" s="2">
        <v>7.1349949999999996E-5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>
        <v>3</v>
      </c>
      <c r="B132" s="2">
        <v>5.1422289999999997E-30</v>
      </c>
      <c r="C132" s="2">
        <v>1.0570260000000001E-13</v>
      </c>
      <c r="D132">
        <v>5.3419069999999999E-3</v>
      </c>
      <c r="E132">
        <v>0.98931619999999998</v>
      </c>
      <c r="F132">
        <v>5.3419069999999999E-3</v>
      </c>
      <c r="G132" s="2">
        <v>1.0569319999999999E-13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>
        <v>4</v>
      </c>
      <c r="B133" s="2">
        <v>3.5500899999999998E-32</v>
      </c>
      <c r="C133" s="2">
        <v>1.851185E-19</v>
      </c>
      <c r="D133" s="2">
        <v>9.5417229999999997E-9</v>
      </c>
      <c r="E133">
        <v>2.7477430000000001E-2</v>
      </c>
      <c r="F133">
        <v>0.94504509999999997</v>
      </c>
      <c r="G133">
        <v>2.7477430000000001E-2</v>
      </c>
      <c r="H133" s="2">
        <v>9.5417229999999997E-9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>
        <v>5</v>
      </c>
      <c r="B134" s="2">
        <v>1.801589E-33</v>
      </c>
      <c r="C134" s="2">
        <v>3.592025E-23</v>
      </c>
      <c r="D134" s="2">
        <v>1.0570260000000001E-13</v>
      </c>
      <c r="E134" s="2">
        <v>2.8140749999999998E-6</v>
      </c>
      <c r="F134">
        <v>6.2133029999999999E-2</v>
      </c>
      <c r="G134">
        <v>0.87572830000000002</v>
      </c>
      <c r="H134">
        <v>6.2133029999999999E-2</v>
      </c>
      <c r="I134" s="2">
        <v>2.8140749999999998E-6</v>
      </c>
      <c r="J134" s="2">
        <v>1.0569319999999999E-13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>
        <v>6</v>
      </c>
      <c r="B135" s="2">
        <v>2.480432E-34</v>
      </c>
      <c r="C135" s="2">
        <v>1.0303809999999999E-25</v>
      </c>
      <c r="D135" s="2">
        <v>1.805646E-17</v>
      </c>
      <c r="E135" s="2">
        <v>2.7230989999999998E-10</v>
      </c>
      <c r="F135" s="2">
        <v>7.1349680000000004E-5</v>
      </c>
      <c r="G135">
        <v>9.9906289999999995E-2</v>
      </c>
      <c r="H135">
        <v>0.80004470000000005</v>
      </c>
      <c r="I135">
        <v>9.9906289999999995E-2</v>
      </c>
      <c r="J135" s="2">
        <v>7.1349680000000004E-5</v>
      </c>
      <c r="K135" s="2">
        <v>2.723098E-10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>
        <v>7</v>
      </c>
      <c r="B136" s="2">
        <v>6.0354960000000003E-35</v>
      </c>
      <c r="C136" s="2">
        <v>1.4993119999999999E-27</v>
      </c>
      <c r="D136" s="2">
        <v>2.496859E-20</v>
      </c>
      <c r="E136" s="2">
        <v>1.0570260000000001E-13</v>
      </c>
      <c r="F136" s="2">
        <v>4.0286719999999999E-8</v>
      </c>
      <c r="G136">
        <v>5.3648819999999996E-4</v>
      </c>
      <c r="H136">
        <v>0.13535150000000001</v>
      </c>
      <c r="I136">
        <v>0.72822390000000004</v>
      </c>
      <c r="J136">
        <v>0.13535150000000001</v>
      </c>
      <c r="K136">
        <v>5.3648819999999996E-4</v>
      </c>
      <c r="L136" s="2">
        <v>4.0286719999999999E-8</v>
      </c>
      <c r="M136" s="2">
        <v>1.0569319999999999E-13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>
        <v>8</v>
      </c>
      <c r="B137" s="2">
        <v>2.0949519999999999E-35</v>
      </c>
      <c r="C137" s="2">
        <v>6.1780389999999997E-29</v>
      </c>
      <c r="D137" s="2">
        <v>1.5264729999999999E-22</v>
      </c>
      <c r="E137" s="2">
        <v>1.6865299999999999E-16</v>
      </c>
      <c r="F137" s="2">
        <v>4.1742070000000002E-11</v>
      </c>
      <c r="G137" s="2">
        <v>1.167124E-6</v>
      </c>
      <c r="H137">
        <v>2.0652959999999999E-3</v>
      </c>
      <c r="I137">
        <v>0.1659996</v>
      </c>
      <c r="J137">
        <v>0.66386789999999996</v>
      </c>
      <c r="K137">
        <v>0.1659996</v>
      </c>
      <c r="L137">
        <v>2.0652959999999999E-3</v>
      </c>
      <c r="M137" s="2">
        <v>1.167124E-6</v>
      </c>
      <c r="N137" s="2">
        <v>4.1742049999999997E-11</v>
      </c>
      <c r="O137" s="2">
        <v>2.2204459999999999E-16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>
        <v>9</v>
      </c>
      <c r="B138" s="2">
        <v>9.2107489999999999E-36</v>
      </c>
      <c r="C138" s="2">
        <v>5.14222E-30</v>
      </c>
      <c r="D138" s="2">
        <v>2.6952790000000001E-24</v>
      </c>
      <c r="E138" s="2">
        <v>8.65362E-19</v>
      </c>
      <c r="F138" s="2">
        <v>1.057018E-13</v>
      </c>
      <c r="G138" s="2">
        <v>3.0040030000000001E-9</v>
      </c>
      <c r="H138" s="2">
        <v>1.2538650000000001E-5</v>
      </c>
      <c r="I138">
        <v>5.3293660000000003E-3</v>
      </c>
      <c r="J138">
        <v>0.19090499999999999</v>
      </c>
      <c r="K138">
        <v>0.6075062</v>
      </c>
      <c r="L138">
        <v>0.19090499999999999</v>
      </c>
      <c r="M138">
        <v>5.3293660000000003E-3</v>
      </c>
      <c r="N138" s="2">
        <v>1.2538650000000001E-5</v>
      </c>
      <c r="O138" s="2">
        <v>3.0040030000000001E-9</v>
      </c>
      <c r="P138" s="2">
        <v>1.0569319999999999E-13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>
        <v>10</v>
      </c>
      <c r="B139" s="2">
        <v>4.7770199999999999E-36</v>
      </c>
      <c r="C139" s="2">
        <v>7.0259449999999998E-31</v>
      </c>
      <c r="D139" s="2">
        <v>1.030374E-25</v>
      </c>
      <c r="E139" s="2">
        <v>1.113597E-20</v>
      </c>
      <c r="F139" s="2">
        <v>6.318741E-16</v>
      </c>
      <c r="G139" s="2">
        <v>1.315536E-11</v>
      </c>
      <c r="H139" s="2">
        <v>7.0618029999999994E-8</v>
      </c>
      <c r="I139" s="2">
        <v>7.1279320000000002E-5</v>
      </c>
      <c r="J139">
        <v>1.0653660000000001E-2</v>
      </c>
      <c r="K139">
        <v>0.21001909999999999</v>
      </c>
      <c r="L139">
        <v>0.55851170000000006</v>
      </c>
      <c r="M139">
        <v>0.21001909999999999</v>
      </c>
      <c r="N139">
        <v>1.0653660000000001E-2</v>
      </c>
      <c r="O139" s="2">
        <v>7.1279320000000002E-5</v>
      </c>
      <c r="P139" s="2">
        <v>7.0618029999999994E-8</v>
      </c>
      <c r="Q139" s="2">
        <v>1.3155370000000001E-11</v>
      </c>
      <c r="R139" s="2">
        <v>6.6613380000000004E-16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>
        <v>11</v>
      </c>
      <c r="B140" s="2">
        <v>2.7932969999999999E-36</v>
      </c>
      <c r="C140" s="2">
        <v>1.378512E-31</v>
      </c>
      <c r="D140" s="2">
        <v>7.0058129999999994E-27</v>
      </c>
      <c r="E140" s="2">
        <v>2.9387489999999999E-22</v>
      </c>
      <c r="F140" s="2">
        <v>7.935252E-18</v>
      </c>
      <c r="G140" s="2">
        <v>1.056947E-13</v>
      </c>
      <c r="H140" s="2">
        <v>5.3009129999999998E-10</v>
      </c>
      <c r="I140" s="2">
        <v>7.7464669999999996E-7</v>
      </c>
      <c r="J140">
        <v>2.6436059999999998E-4</v>
      </c>
      <c r="K140">
        <v>1.7932420000000001E-2</v>
      </c>
      <c r="L140">
        <v>0.22383749999999999</v>
      </c>
      <c r="M140">
        <v>0.51592979999999999</v>
      </c>
      <c r="N140">
        <v>0.22383749999999999</v>
      </c>
      <c r="O140">
        <v>1.7932420000000001E-2</v>
      </c>
      <c r="P140">
        <v>2.6436059999999998E-4</v>
      </c>
      <c r="Q140" s="2">
        <v>7.7464669999999996E-7</v>
      </c>
      <c r="R140" s="2">
        <v>5.3009129999999998E-10</v>
      </c>
      <c r="S140" s="2">
        <v>1.0569319999999999E-13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>
        <v>12</v>
      </c>
      <c r="B141" s="2">
        <v>1.7868969999999999E-36</v>
      </c>
      <c r="C141" s="2">
        <v>3.5499119999999998E-32</v>
      </c>
      <c r="D141" s="2">
        <v>7.3875830000000002E-28</v>
      </c>
      <c r="E141" s="2">
        <v>1.3634249999999999E-23</v>
      </c>
      <c r="F141" s="2">
        <v>1.8510489999999999E-19</v>
      </c>
      <c r="G141" s="2">
        <v>1.510957E-15</v>
      </c>
      <c r="H141" s="2">
        <v>6.0196979999999999E-12</v>
      </c>
      <c r="I141" s="2">
        <v>9.5357019999999995E-9</v>
      </c>
      <c r="J141" s="2">
        <v>4.9715809999999997E-6</v>
      </c>
      <c r="K141">
        <v>7.2797650000000003E-4</v>
      </c>
      <c r="L141">
        <v>2.6744480000000001E-2</v>
      </c>
      <c r="M141">
        <v>0.23312189999999999</v>
      </c>
      <c r="N141">
        <v>0.47880129999999999</v>
      </c>
      <c r="O141">
        <v>0.23312189999999999</v>
      </c>
      <c r="P141">
        <v>2.6744480000000001E-2</v>
      </c>
      <c r="Q141">
        <v>7.2797650000000003E-4</v>
      </c>
      <c r="R141" s="2">
        <v>4.9715809999999997E-6</v>
      </c>
      <c r="S141" s="2">
        <v>9.5357019999999995E-9</v>
      </c>
      <c r="T141" s="2">
        <v>6.0196289999999997E-12</v>
      </c>
      <c r="U141" s="2">
        <v>1.554312E-15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>
        <v>13</v>
      </c>
      <c r="B142" s="2">
        <v>1.224798E-36</v>
      </c>
      <c r="C142" s="2">
        <v>1.127077E-32</v>
      </c>
      <c r="D142" s="2">
        <v>1.095777E-28</v>
      </c>
      <c r="E142" s="2">
        <v>9.8999059999999994E-25</v>
      </c>
      <c r="F142" s="2">
        <v>7.1988169999999995E-21</v>
      </c>
      <c r="G142" s="2">
        <v>3.6054199999999997E-17</v>
      </c>
      <c r="H142" s="2">
        <v>1.056666E-13</v>
      </c>
      <c r="I142" s="2">
        <v>1.5383149999999999E-10</v>
      </c>
      <c r="J142" s="2">
        <v>9.5072010000000002E-8</v>
      </c>
      <c r="K142" s="2">
        <v>2.1652189999999998E-5</v>
      </c>
      <c r="L142">
        <v>1.617636E-3</v>
      </c>
      <c r="M142">
        <v>3.6524220000000003E-2</v>
      </c>
      <c r="N142">
        <v>0.23870050000000001</v>
      </c>
      <c r="O142">
        <v>0.4462718</v>
      </c>
      <c r="P142">
        <v>0.23870050000000001</v>
      </c>
      <c r="Q142">
        <v>3.6524220000000003E-2</v>
      </c>
      <c r="R142">
        <v>1.617636E-3</v>
      </c>
      <c r="S142" s="2">
        <v>2.1652189999999998E-5</v>
      </c>
      <c r="T142" s="2">
        <v>9.5072010000000002E-8</v>
      </c>
      <c r="U142" s="2">
        <v>1.5383149999999999E-10</v>
      </c>
      <c r="V142" s="2">
        <v>1.0569319999999999E-13</v>
      </c>
      <c r="W142">
        <v>0</v>
      </c>
      <c r="X142">
        <v>0</v>
      </c>
      <c r="Y142">
        <v>0</v>
      </c>
    </row>
    <row r="143" spans="1:25" x14ac:dyDescent="0.2">
      <c r="A143">
        <v>14</v>
      </c>
      <c r="B143" s="2">
        <v>8.8626380000000002E-37</v>
      </c>
      <c r="C143" s="2">
        <v>4.2184030000000001E-33</v>
      </c>
      <c r="D143" s="2">
        <v>2.1292009999999999E-29</v>
      </c>
      <c r="E143" s="2">
        <v>1.030168E-25</v>
      </c>
      <c r="F143" s="2">
        <v>4.2687189999999998E-22</v>
      </c>
      <c r="G143" s="2">
        <v>1.3403969999999999E-18</v>
      </c>
      <c r="H143" s="2">
        <v>2.803313E-15</v>
      </c>
      <c r="I143" s="2">
        <v>3.423029E-12</v>
      </c>
      <c r="J143" s="2">
        <v>2.1438919999999999E-9</v>
      </c>
      <c r="K143" s="2">
        <v>6.0981949999999998E-7</v>
      </c>
      <c r="L143" s="2">
        <v>7.0737989999999999E-5</v>
      </c>
      <c r="M143">
        <v>3.0664849999999999E-3</v>
      </c>
      <c r="N143">
        <v>4.6702859999999999E-2</v>
      </c>
      <c r="O143">
        <v>0.24135119999999999</v>
      </c>
      <c r="P143">
        <v>0.4176163</v>
      </c>
      <c r="Q143">
        <v>0.24135119999999999</v>
      </c>
      <c r="R143">
        <v>4.6702859999999999E-2</v>
      </c>
      <c r="S143">
        <v>3.0664849999999999E-3</v>
      </c>
      <c r="T143" s="2">
        <v>7.0737989999999999E-5</v>
      </c>
      <c r="U143" s="2">
        <v>6.0981949999999998E-7</v>
      </c>
      <c r="V143" s="2">
        <v>2.1438919999999999E-9</v>
      </c>
      <c r="W143" s="2">
        <v>3.4230399999999999E-12</v>
      </c>
      <c r="X143" s="2">
        <v>2.775558E-15</v>
      </c>
      <c r="Y143">
        <v>0</v>
      </c>
    </row>
    <row r="144" spans="1:25" x14ac:dyDescent="0.2">
      <c r="A144">
        <v>15</v>
      </c>
      <c r="B144" s="2">
        <v>6.6968650000000001E-37</v>
      </c>
      <c r="C144" s="2">
        <v>1.8009190000000001E-33</v>
      </c>
      <c r="D144" s="2">
        <v>5.140428E-30</v>
      </c>
      <c r="E144" s="2">
        <v>1.436227E-26</v>
      </c>
      <c r="F144" s="2">
        <v>3.590588E-23</v>
      </c>
      <c r="G144" s="2">
        <v>7.2847890000000001E-20</v>
      </c>
      <c r="H144" s="2">
        <v>1.0815039999999999E-16</v>
      </c>
      <c r="I144" s="2">
        <v>1.055944E-13</v>
      </c>
      <c r="J144" s="2">
        <v>6.0936200000000002E-11</v>
      </c>
      <c r="K144" s="2">
        <v>1.8747340000000002E-8</v>
      </c>
      <c r="L144" s="2">
        <v>2.7952660000000001E-6</v>
      </c>
      <c r="M144">
        <v>1.8585579999999999E-4</v>
      </c>
      <c r="N144">
        <v>5.1532380000000001E-3</v>
      </c>
      <c r="O144">
        <v>5.6793929999999999E-2</v>
      </c>
      <c r="P144">
        <v>0.24174799999999999</v>
      </c>
      <c r="Q144">
        <v>0.39223219999999998</v>
      </c>
      <c r="R144">
        <v>0.24174799999999999</v>
      </c>
      <c r="S144">
        <v>5.6793929999999999E-2</v>
      </c>
      <c r="T144">
        <v>5.1532380000000001E-3</v>
      </c>
      <c r="U144">
        <v>1.8585579999999999E-4</v>
      </c>
      <c r="V144" s="2">
        <v>2.7952660000000001E-6</v>
      </c>
      <c r="W144" s="2">
        <v>1.8747340000000002E-8</v>
      </c>
      <c r="X144" s="2">
        <v>6.0936259999999998E-11</v>
      </c>
      <c r="Y144" s="2">
        <v>1.0569319999999999E-13</v>
      </c>
    </row>
    <row r="145" spans="1:28" x14ac:dyDescent="0.2">
      <c r="A145">
        <v>16</v>
      </c>
      <c r="B145" s="2">
        <v>5.2414419999999998E-37</v>
      </c>
      <c r="C145" s="2">
        <v>8.5555569999999998E-34</v>
      </c>
      <c r="D145" s="2">
        <v>1.481331E-30</v>
      </c>
      <c r="E145" s="2">
        <v>2.5466930000000002E-27</v>
      </c>
      <c r="F145" s="2">
        <v>4.0426650000000002E-24</v>
      </c>
      <c r="G145" s="2">
        <v>5.475355E-21</v>
      </c>
      <c r="H145" s="2">
        <v>5.8172680000000001E-18</v>
      </c>
      <c r="I145" s="2">
        <v>4.4430150000000003E-15</v>
      </c>
      <c r="J145" s="2">
        <v>2.2330080000000001E-12</v>
      </c>
      <c r="K145" s="2">
        <v>6.7695819999999995E-10</v>
      </c>
      <c r="L145" s="2">
        <v>1.139524E-7</v>
      </c>
      <c r="M145" s="2">
        <v>9.875002E-6</v>
      </c>
      <c r="N145">
        <v>4.1266520000000001E-4</v>
      </c>
      <c r="O145">
        <v>7.8898000000000006E-3</v>
      </c>
      <c r="P145">
        <v>6.6428429999999997E-2</v>
      </c>
      <c r="Q145">
        <v>0.24044760000000001</v>
      </c>
      <c r="R145">
        <v>0.36962299999999998</v>
      </c>
      <c r="S145">
        <v>0.24044760000000001</v>
      </c>
      <c r="T145">
        <v>6.6428429999999997E-2</v>
      </c>
      <c r="U145">
        <v>7.8898000000000006E-3</v>
      </c>
      <c r="V145">
        <v>4.1266520000000001E-4</v>
      </c>
      <c r="W145" s="2">
        <v>9.875002E-6</v>
      </c>
      <c r="X145" s="2">
        <v>1.139524E-7</v>
      </c>
      <c r="Y145" s="2">
        <v>6.7919569999999996E-10</v>
      </c>
    </row>
    <row r="146" spans="1:28" x14ac:dyDescent="0.2">
      <c r="A146">
        <v>17</v>
      </c>
      <c r="B146" s="2">
        <v>4.2227640000000003E-37</v>
      </c>
      <c r="C146" s="2">
        <v>4.4380090000000004E-34</v>
      </c>
      <c r="D146" s="2">
        <v>4.9403040000000004E-31</v>
      </c>
      <c r="E146" s="2">
        <v>5.5143280000000003E-28</v>
      </c>
      <c r="F146" s="2">
        <v>5.8148410000000004E-25</v>
      </c>
      <c r="G146" s="2">
        <v>5.4297159999999998E-22</v>
      </c>
      <c r="H146" s="2">
        <v>4.1903490000000002E-19</v>
      </c>
      <c r="I146" s="2">
        <v>2.4869639999999999E-16</v>
      </c>
      <c r="J146" s="2">
        <v>1.054535E-13</v>
      </c>
      <c r="K146" s="2">
        <v>2.9683840000000001E-11</v>
      </c>
      <c r="L146" s="2">
        <v>5.1648930000000001E-9</v>
      </c>
      <c r="M146" s="2">
        <v>5.1944830000000004E-7</v>
      </c>
      <c r="N146" s="2">
        <v>2.84191E-5</v>
      </c>
      <c r="O146">
        <v>8.0278640000000002E-4</v>
      </c>
      <c r="P146">
        <v>1.122684E-2</v>
      </c>
      <c r="Q146">
        <v>7.5356380000000001E-2</v>
      </c>
      <c r="R146">
        <v>0.2378952</v>
      </c>
      <c r="S146">
        <v>0.34937970000000002</v>
      </c>
      <c r="T146">
        <v>0.2378952</v>
      </c>
      <c r="U146">
        <v>7.5356380000000001E-2</v>
      </c>
      <c r="V146">
        <v>1.122684E-2</v>
      </c>
      <c r="W146">
        <v>8.0278640000000002E-4</v>
      </c>
      <c r="X146" s="2">
        <v>2.84191E-5</v>
      </c>
      <c r="Y146" s="2">
        <v>5.2464300000000005E-7</v>
      </c>
    </row>
    <row r="147" spans="1:28" x14ac:dyDescent="0.2">
      <c r="A147">
        <v>18</v>
      </c>
      <c r="B147" s="2">
        <v>3.485044E-37</v>
      </c>
      <c r="C147" s="2">
        <v>2.4769470000000001E-34</v>
      </c>
      <c r="D147" s="2">
        <v>1.8612540000000001E-31</v>
      </c>
      <c r="E147" s="2">
        <v>1.4118389999999999E-28</v>
      </c>
      <c r="F147" s="2">
        <v>1.028967E-25</v>
      </c>
      <c r="G147" s="2">
        <v>6.8290620000000004E-23</v>
      </c>
      <c r="H147" s="2">
        <v>3.8977039999999999E-20</v>
      </c>
      <c r="I147" s="2">
        <v>1.801742E-17</v>
      </c>
      <c r="J147" s="2">
        <v>6.3418060000000003E-15</v>
      </c>
      <c r="K147" s="2">
        <v>1.597188E-12</v>
      </c>
      <c r="L147" s="2">
        <v>2.707063E-10</v>
      </c>
      <c r="M147" s="2">
        <v>2.911172E-8</v>
      </c>
      <c r="N147" s="2">
        <v>1.880344E-6</v>
      </c>
      <c r="O147" s="2">
        <v>6.9440230000000002E-5</v>
      </c>
      <c r="P147">
        <v>1.405545E-3</v>
      </c>
      <c r="Q147">
        <v>1.506998E-2</v>
      </c>
      <c r="R147">
        <v>8.3430760000000007E-2</v>
      </c>
      <c r="S147">
        <v>0.23443990000000001</v>
      </c>
      <c r="T147">
        <v>0.33116489999999998</v>
      </c>
      <c r="U147">
        <v>0.23443990000000001</v>
      </c>
      <c r="V147">
        <v>8.3430760000000007E-2</v>
      </c>
      <c r="W147">
        <v>1.506998E-2</v>
      </c>
      <c r="X147">
        <v>1.405545E-3</v>
      </c>
      <c r="Y147" s="2">
        <v>7.1349949999999996E-5</v>
      </c>
    </row>
    <row r="148" spans="1:28" x14ac:dyDescent="0.2">
      <c r="A148">
        <v>19</v>
      </c>
      <c r="B148" s="2">
        <v>2.9351309999999999E-37</v>
      </c>
      <c r="C148" s="2">
        <v>1.470222E-34</v>
      </c>
      <c r="D148" s="2">
        <v>7.7711359999999997E-32</v>
      </c>
      <c r="E148" s="2">
        <v>4.1654860000000003E-29</v>
      </c>
      <c r="F148" s="2">
        <v>2.172432E-26</v>
      </c>
      <c r="G148" s="2">
        <v>1.05397E-23</v>
      </c>
      <c r="H148" s="2">
        <v>4.5341269999999998E-21</v>
      </c>
      <c r="I148" s="2">
        <v>1.64462E-18</v>
      </c>
      <c r="J148" s="2">
        <v>4.7745100000000002E-16</v>
      </c>
      <c r="K148" s="2">
        <v>1.0522350000000001E-13</v>
      </c>
      <c r="L148" s="2">
        <v>1.6700449999999999E-11</v>
      </c>
      <c r="M148" s="2">
        <v>1.8132070000000001E-9</v>
      </c>
      <c r="N148" s="2">
        <v>1.2823840000000001E-7</v>
      </c>
      <c r="O148" s="2">
        <v>5.6465449999999998E-6</v>
      </c>
      <c r="P148">
        <v>1.4865439999999999E-4</v>
      </c>
      <c r="Q148">
        <v>2.260289E-3</v>
      </c>
      <c r="R148">
        <v>1.9299070000000002E-2</v>
      </c>
      <c r="S148">
        <v>9.0585109999999996E-2</v>
      </c>
      <c r="T148">
        <v>0.23035140000000001</v>
      </c>
      <c r="U148">
        <v>0.31469940000000002</v>
      </c>
      <c r="V148">
        <v>0.23035140000000001</v>
      </c>
      <c r="W148">
        <v>9.0585109999999996E-2</v>
      </c>
      <c r="X148">
        <v>1.9299070000000002E-2</v>
      </c>
      <c r="Y148">
        <v>2.41472E-3</v>
      </c>
    </row>
    <row r="149" spans="1:28" x14ac:dyDescent="0.2">
      <c r="A149">
        <v>20</v>
      </c>
      <c r="B149" s="2">
        <v>2.5149490000000001E-37</v>
      </c>
      <c r="C149" s="2">
        <v>9.1948790000000004E-35</v>
      </c>
      <c r="D149" s="2">
        <v>3.5408700000000001E-32</v>
      </c>
      <c r="E149" s="2">
        <v>1.387042E-29</v>
      </c>
      <c r="F149" s="2">
        <v>5.336716E-27</v>
      </c>
      <c r="G149" s="2">
        <v>1.9417410000000001E-24</v>
      </c>
      <c r="H149" s="2">
        <v>6.4158139999999996E-22</v>
      </c>
      <c r="I149" s="2">
        <v>1.8447500000000001E-19</v>
      </c>
      <c r="J149" s="2">
        <v>4.4160659999999997E-17</v>
      </c>
      <c r="K149" s="2">
        <v>8.4123459999999995E-15</v>
      </c>
      <c r="L149" s="2">
        <v>1.218588E-12</v>
      </c>
      <c r="M149" s="2">
        <v>1.2834800000000001E-10</v>
      </c>
      <c r="N149" s="2">
        <v>9.4121479999999994E-9</v>
      </c>
      <c r="O149" s="2">
        <v>4.6128320000000003E-7</v>
      </c>
      <c r="P149" s="2">
        <v>1.455013E-5</v>
      </c>
      <c r="Q149">
        <v>2.8564040000000001E-4</v>
      </c>
      <c r="R149">
        <v>3.3912199999999999E-3</v>
      </c>
      <c r="S149">
        <v>2.3785560000000001E-2</v>
      </c>
      <c r="T149">
        <v>9.6811300000000003E-2</v>
      </c>
      <c r="U149">
        <v>0.22583600000000001</v>
      </c>
      <c r="V149">
        <v>0.29975059999999998</v>
      </c>
      <c r="W149">
        <v>0.22583600000000001</v>
      </c>
      <c r="X149">
        <v>9.6811300000000003E-2</v>
      </c>
      <c r="Y149">
        <v>2.7477439999999999E-2</v>
      </c>
    </row>
    <row r="150" spans="1:28" x14ac:dyDescent="0.2">
      <c r="A150">
        <v>21</v>
      </c>
      <c r="B150" s="2">
        <v>2.1869640000000001E-37</v>
      </c>
      <c r="C150" s="2">
        <v>6.0136260000000005E-35</v>
      </c>
      <c r="D150" s="2">
        <v>1.7388480000000001E-32</v>
      </c>
      <c r="E150" s="2">
        <v>5.1247799999999999E-30</v>
      </c>
      <c r="F150" s="2">
        <v>1.4941690000000001E-27</v>
      </c>
      <c r="G150" s="2">
        <v>4.1725619999999996E-25</v>
      </c>
      <c r="H150" s="2">
        <v>1.0782079999999999E-22</v>
      </c>
      <c r="I150" s="2">
        <v>2.4860349999999999E-20</v>
      </c>
      <c r="J150" s="2">
        <v>4.9247909999999999E-18</v>
      </c>
      <c r="K150" s="2">
        <v>8.062754E-16</v>
      </c>
      <c r="L150" s="2">
        <v>1.048914E-13</v>
      </c>
      <c r="M150" s="2">
        <v>1.042737E-11</v>
      </c>
      <c r="N150" s="2">
        <v>7.6236889999999999E-10</v>
      </c>
      <c r="O150" s="2">
        <v>3.9513930000000003E-8</v>
      </c>
      <c r="P150" s="2">
        <v>1.4026130000000001E-6</v>
      </c>
      <c r="Q150" s="2">
        <v>3.3037049999999999E-5</v>
      </c>
      <c r="R150">
        <v>5.0204850000000001E-4</v>
      </c>
      <c r="S150">
        <v>4.8053790000000002E-3</v>
      </c>
      <c r="T150">
        <v>2.84056E-2</v>
      </c>
      <c r="U150">
        <v>0.1021406</v>
      </c>
      <c r="V150">
        <v>0.22105</v>
      </c>
      <c r="W150">
        <v>0.28612399999999999</v>
      </c>
      <c r="X150">
        <v>0.22105</v>
      </c>
      <c r="Y150">
        <v>0.13588810000000001</v>
      </c>
    </row>
    <row r="151" spans="1:28" x14ac:dyDescent="0.2">
      <c r="A151">
        <v>22</v>
      </c>
      <c r="B151" s="2">
        <v>1.926139E-37</v>
      </c>
      <c r="C151" s="2">
        <v>4.087708E-35</v>
      </c>
      <c r="D151" s="2">
        <v>9.1095379999999995E-33</v>
      </c>
      <c r="E151" s="2">
        <v>2.071777E-30</v>
      </c>
      <c r="F151" s="2">
        <v>4.6866509999999998E-28</v>
      </c>
      <c r="G151" s="2">
        <v>1.025673E-25</v>
      </c>
      <c r="H151" s="2">
        <v>2.1082749999999999E-23</v>
      </c>
      <c r="I151" s="2">
        <v>3.9450919999999998E-21</v>
      </c>
      <c r="J151" s="2">
        <v>6.5052120000000004E-19</v>
      </c>
      <c r="K151" s="2">
        <v>9.1407540000000002E-17</v>
      </c>
      <c r="L151" s="2">
        <v>1.057833E-14</v>
      </c>
      <c r="M151" s="2">
        <v>9.7436790000000002E-13</v>
      </c>
      <c r="N151" s="2">
        <v>6.9060920000000006E-11</v>
      </c>
      <c r="O151" s="2">
        <v>3.644919E-9</v>
      </c>
      <c r="P151" s="2">
        <v>1.388294E-7</v>
      </c>
      <c r="Q151" s="2">
        <v>3.7058920000000002E-6</v>
      </c>
      <c r="R151" s="2">
        <v>6.7501519999999999E-5</v>
      </c>
      <c r="S151">
        <v>8.1930999999999996E-4</v>
      </c>
      <c r="T151">
        <v>6.4934290000000002E-3</v>
      </c>
      <c r="U151">
        <v>3.3048420000000002E-2</v>
      </c>
      <c r="V151">
        <v>0.1066286</v>
      </c>
      <c r="W151">
        <v>0.216111</v>
      </c>
      <c r="X151">
        <v>0.27365590000000001</v>
      </c>
      <c r="Y151">
        <v>0.3631721</v>
      </c>
    </row>
    <row r="152" spans="1:28" x14ac:dyDescent="0.2">
      <c r="A152">
        <v>23</v>
      </c>
      <c r="B152" s="2">
        <v>1.715315E-37</v>
      </c>
      <c r="C152" s="2">
        <v>2.8732189999999999E-35</v>
      </c>
      <c r="D152" s="2">
        <v>5.0482369999999998E-33</v>
      </c>
      <c r="E152" s="2">
        <v>9.0582680000000001E-31</v>
      </c>
      <c r="F152" s="2">
        <v>1.6233979999999999E-28</v>
      </c>
      <c r="G152" s="2">
        <v>2.837045E-26</v>
      </c>
      <c r="H152" s="2">
        <v>4.7126349999999997E-24</v>
      </c>
      <c r="I152" s="2">
        <v>7.2426530000000003E-22</v>
      </c>
      <c r="J152" s="2">
        <v>1.0012249999999999E-19</v>
      </c>
      <c r="K152" s="2">
        <v>1.209289E-17</v>
      </c>
      <c r="L152" s="2">
        <v>1.23878E-15</v>
      </c>
      <c r="M152" s="2">
        <v>1.044517E-13</v>
      </c>
      <c r="N152" s="2">
        <v>7.0362859999999998E-12</v>
      </c>
      <c r="O152" s="2">
        <v>3.677625E-10</v>
      </c>
      <c r="P152" s="2">
        <v>1.449785E-8</v>
      </c>
      <c r="Q152" s="2">
        <v>4.19649E-7</v>
      </c>
      <c r="R152" s="2">
        <v>8.6986630000000007E-6</v>
      </c>
      <c r="S152">
        <v>1.2621649999999999E-4</v>
      </c>
      <c r="T152">
        <v>1.2563730000000001E-3</v>
      </c>
      <c r="U152">
        <v>8.4323499999999999E-3</v>
      </c>
      <c r="V152">
        <v>3.76207E-2</v>
      </c>
      <c r="W152">
        <v>0.11034430000000001</v>
      </c>
      <c r="X152">
        <v>0.21110699999999999</v>
      </c>
      <c r="Y152">
        <v>0.63110390000000005</v>
      </c>
    </row>
    <row r="153" spans="1:28" x14ac:dyDescent="0.2">
      <c r="B153" t="s">
        <v>157</v>
      </c>
      <c r="C153" t="s">
        <v>156</v>
      </c>
      <c r="D153" t="s">
        <v>155</v>
      </c>
      <c r="E153">
        <v>2</v>
      </c>
    </row>
    <row r="154" spans="1:28" x14ac:dyDescent="0.2">
      <c r="A154">
        <v>0</v>
      </c>
      <c r="B154">
        <v>1</v>
      </c>
      <c r="C154" s="2">
        <v>1.0569319999999999E-13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B154">
        <f>SUMPRODUCT(B154:Y154,$B$128:$Y$128)</f>
        <v>1.0569319999999999E-13</v>
      </c>
    </row>
    <row r="155" spans="1:28" x14ac:dyDescent="0.2">
      <c r="A155">
        <v>1</v>
      </c>
      <c r="B155" s="2">
        <v>1.0570260000000001E-13</v>
      </c>
      <c r="C155">
        <v>1</v>
      </c>
      <c r="D155" s="2">
        <v>1.0569319999999999E-13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B155">
        <f>SUMPRODUCT(B155:Y155,$B$128:$Y$128)</f>
        <v>1.0000000000002114</v>
      </c>
    </row>
    <row r="156" spans="1:28" x14ac:dyDescent="0.2">
      <c r="A156">
        <v>2</v>
      </c>
      <c r="B156" s="2">
        <v>1.0303809999999999E-25</v>
      </c>
      <c r="C156" s="2">
        <v>7.1349949999999996E-5</v>
      </c>
      <c r="D156">
        <v>0.99985729999999995</v>
      </c>
      <c r="E156" s="2">
        <v>7.1349949999999996E-5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B156">
        <f>SUMPRODUCT(B156:Y156,$B$128:$Y$128)</f>
        <v>1.9999999998</v>
      </c>
    </row>
    <row r="157" spans="1:28" x14ac:dyDescent="0.2">
      <c r="A157">
        <v>3</v>
      </c>
      <c r="B157" s="2">
        <v>5.1422289999999997E-30</v>
      </c>
      <c r="C157" s="2">
        <v>1.0570260000000001E-13</v>
      </c>
      <c r="D157">
        <v>5.3419069999999999E-3</v>
      </c>
      <c r="E157">
        <v>0.98931619999999998</v>
      </c>
      <c r="F157">
        <v>5.3419069999999999E-3</v>
      </c>
      <c r="G157" s="2">
        <v>1.0569319999999999E-13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B157">
        <f>SUMPRODUCT(B157:Y157,$B$128:$Y$128)</f>
        <v>3.0000000420006341</v>
      </c>
    </row>
    <row r="158" spans="1:28" x14ac:dyDescent="0.2">
      <c r="A158">
        <v>4</v>
      </c>
      <c r="B158" s="2">
        <v>3.5500899999999998E-32</v>
      </c>
      <c r="C158" s="2">
        <v>1.851185E-19</v>
      </c>
      <c r="D158" s="2">
        <v>9.5417229999999997E-9</v>
      </c>
      <c r="E158">
        <v>2.7477430000000001E-2</v>
      </c>
      <c r="F158">
        <v>0.94504509999999997</v>
      </c>
      <c r="G158">
        <v>2.7477430000000001E-2</v>
      </c>
      <c r="H158" s="2">
        <v>9.5417229999999997E-9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B158">
        <f>SUMPRODUCT(B158:Y158,$B$128:$Y$128)</f>
        <v>3.9999999163337834</v>
      </c>
    </row>
    <row r="159" spans="1:28" x14ac:dyDescent="0.2">
      <c r="A159">
        <v>5</v>
      </c>
      <c r="B159" s="2">
        <v>1.801589E-33</v>
      </c>
      <c r="C159" s="2">
        <v>3.592025E-23</v>
      </c>
      <c r="D159" s="2">
        <v>1.0570260000000001E-13</v>
      </c>
      <c r="E159" s="2">
        <v>2.8140749999999998E-6</v>
      </c>
      <c r="F159">
        <v>6.2133029999999999E-2</v>
      </c>
      <c r="G159">
        <v>0.87572830000000002</v>
      </c>
      <c r="H159">
        <v>6.2133029999999999E-2</v>
      </c>
      <c r="I159" s="2">
        <v>2.8140749999999998E-6</v>
      </c>
      <c r="J159" s="2">
        <v>1.0569319999999999E-13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B159">
        <f>SUMPRODUCT(B159:Y159,$B$128:$Y$128)</f>
        <v>4.9999999407510574</v>
      </c>
    </row>
    <row r="160" spans="1:28" x14ac:dyDescent="0.2">
      <c r="A160">
        <v>6</v>
      </c>
      <c r="B160" s="2">
        <v>2.480432E-34</v>
      </c>
      <c r="C160" s="2">
        <v>1.0303809999999999E-25</v>
      </c>
      <c r="D160" s="2">
        <v>1.805646E-17</v>
      </c>
      <c r="E160" s="2">
        <v>2.7230989999999998E-10</v>
      </c>
      <c r="F160" s="2">
        <v>7.1349680000000004E-5</v>
      </c>
      <c r="G160">
        <v>9.9906289999999995E-2</v>
      </c>
      <c r="H160">
        <v>0.80004470000000005</v>
      </c>
      <c r="I160">
        <v>9.9906289999999995E-2</v>
      </c>
      <c r="J160" s="2">
        <v>7.1349680000000004E-5</v>
      </c>
      <c r="K160" s="2">
        <v>2.723098E-10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B160">
        <f>SUMPRODUCT(B160:Y160,$B$128:$Y$128)</f>
        <v>5.9999998794277181</v>
      </c>
    </row>
    <row r="161" spans="1:28" x14ac:dyDescent="0.2">
      <c r="A161">
        <v>7</v>
      </c>
      <c r="B161" s="2">
        <v>6.0354960000000003E-35</v>
      </c>
      <c r="C161" s="2">
        <v>1.4993119999999999E-27</v>
      </c>
      <c r="D161" s="2">
        <v>2.496859E-20</v>
      </c>
      <c r="E161" s="2">
        <v>1.0570260000000001E-13</v>
      </c>
      <c r="F161" s="2">
        <v>4.0286719999999999E-8</v>
      </c>
      <c r="G161">
        <v>5.3648819999999996E-4</v>
      </c>
      <c r="H161">
        <v>0.13535150000000001</v>
      </c>
      <c r="I161">
        <v>0.72822390000000004</v>
      </c>
      <c r="J161">
        <v>0.13535150000000001</v>
      </c>
      <c r="K161">
        <v>5.3648819999999996E-4</v>
      </c>
      <c r="L161" s="2">
        <v>4.0286719999999999E-8</v>
      </c>
      <c r="M161" s="2">
        <v>1.0569319999999999E-13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B161">
        <f>SUMPRODUCT(B161:Y161,$B$128:$Y$128)</f>
        <v>6.9999996988155608</v>
      </c>
    </row>
    <row r="162" spans="1:28" x14ac:dyDescent="0.2">
      <c r="A162">
        <v>8</v>
      </c>
      <c r="B162" s="2">
        <v>2.0949519999999999E-35</v>
      </c>
      <c r="C162" s="2">
        <v>6.1780389999999997E-29</v>
      </c>
      <c r="D162" s="2">
        <v>1.5264729999999999E-22</v>
      </c>
      <c r="E162" s="2">
        <v>1.6865299999999999E-16</v>
      </c>
      <c r="F162" s="2">
        <v>4.1742070000000002E-11</v>
      </c>
      <c r="G162" s="2">
        <v>1.167124E-6</v>
      </c>
      <c r="H162">
        <v>2.0652959999999999E-3</v>
      </c>
      <c r="I162">
        <v>0.1659996</v>
      </c>
      <c r="J162">
        <v>0.66386789999999996</v>
      </c>
      <c r="K162">
        <v>0.1659996</v>
      </c>
      <c r="L162">
        <v>2.0652959999999999E-3</v>
      </c>
      <c r="M162" s="2">
        <v>1.167124E-6</v>
      </c>
      <c r="N162" s="2">
        <v>4.1742049999999997E-11</v>
      </c>
      <c r="O162" s="2">
        <v>2.2204459999999999E-16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B162">
        <f>SUMPRODUCT(B162:Y162,$B$128:$Y$128)</f>
        <v>8.0000002106518764</v>
      </c>
    </row>
    <row r="163" spans="1:28" x14ac:dyDescent="0.2">
      <c r="A163">
        <v>9</v>
      </c>
      <c r="B163" s="2">
        <v>9.2107489999999999E-36</v>
      </c>
      <c r="C163" s="2">
        <v>5.14222E-30</v>
      </c>
      <c r="D163" s="2">
        <v>2.6952790000000001E-24</v>
      </c>
      <c r="E163" s="2">
        <v>8.65362E-19</v>
      </c>
      <c r="F163" s="2">
        <v>1.057018E-13</v>
      </c>
      <c r="G163" s="2">
        <v>3.0040030000000001E-9</v>
      </c>
      <c r="H163" s="2">
        <v>1.2538650000000001E-5</v>
      </c>
      <c r="I163">
        <v>5.3293660000000003E-3</v>
      </c>
      <c r="J163">
        <v>0.19090499999999999</v>
      </c>
      <c r="K163">
        <v>0.6075062</v>
      </c>
      <c r="L163">
        <v>0.19090499999999999</v>
      </c>
      <c r="M163">
        <v>5.3293660000000003E-3</v>
      </c>
      <c r="N163" s="2">
        <v>1.2538650000000001E-5</v>
      </c>
      <c r="O163" s="2">
        <v>3.0040030000000001E-9</v>
      </c>
      <c r="P163" s="2">
        <v>1.0569319999999999E-13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B163">
        <f>SUMPRODUCT(B163:Y163,$B$128:$Y$128)</f>
        <v>9.0000001377739576</v>
      </c>
    </row>
    <row r="164" spans="1:28" x14ac:dyDescent="0.2">
      <c r="A164">
        <v>10</v>
      </c>
      <c r="B164" s="2">
        <v>4.7770199999999999E-36</v>
      </c>
      <c r="C164" s="2">
        <v>7.0259449999999998E-31</v>
      </c>
      <c r="D164" s="2">
        <v>1.030374E-25</v>
      </c>
      <c r="E164" s="2">
        <v>1.113597E-20</v>
      </c>
      <c r="F164" s="2">
        <v>6.318741E-16</v>
      </c>
      <c r="G164" s="2">
        <v>1.315536E-11</v>
      </c>
      <c r="H164" s="2">
        <v>7.0618029999999994E-8</v>
      </c>
      <c r="I164" s="2">
        <v>7.1279320000000002E-5</v>
      </c>
      <c r="J164">
        <v>1.0653660000000001E-2</v>
      </c>
      <c r="K164">
        <v>0.21001909999999999</v>
      </c>
      <c r="L164">
        <v>0.55851170000000006</v>
      </c>
      <c r="M164">
        <v>0.21001909999999999</v>
      </c>
      <c r="N164">
        <v>1.0653660000000001E-2</v>
      </c>
      <c r="O164" s="2">
        <v>7.1279320000000002E-5</v>
      </c>
      <c r="P164" s="2">
        <v>7.0618029999999994E-8</v>
      </c>
      <c r="Q164" s="2">
        <v>1.3155370000000001E-11</v>
      </c>
      <c r="R164" s="2">
        <v>6.6613380000000004E-16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B164">
        <f>SUMPRODUCT(B164:Y164,$B$128:$Y$128)</f>
        <v>9.9999991990237227</v>
      </c>
    </row>
    <row r="165" spans="1:28" x14ac:dyDescent="0.2">
      <c r="A165">
        <v>11</v>
      </c>
      <c r="B165" s="2">
        <v>2.7932969999999999E-36</v>
      </c>
      <c r="C165" s="2">
        <v>1.378512E-31</v>
      </c>
      <c r="D165" s="2">
        <v>7.0058129999999994E-27</v>
      </c>
      <c r="E165" s="2">
        <v>2.9387489999999999E-22</v>
      </c>
      <c r="F165" s="2">
        <v>7.935252E-18</v>
      </c>
      <c r="G165" s="2">
        <v>1.056947E-13</v>
      </c>
      <c r="H165" s="2">
        <v>5.3009129999999998E-10</v>
      </c>
      <c r="I165" s="2">
        <v>7.7464669999999996E-7</v>
      </c>
      <c r="J165">
        <v>2.6436059999999998E-4</v>
      </c>
      <c r="K165">
        <v>1.7932420000000001E-2</v>
      </c>
      <c r="L165">
        <v>0.22383749999999999</v>
      </c>
      <c r="M165">
        <v>0.51592979999999999</v>
      </c>
      <c r="N165">
        <v>0.22383749999999999</v>
      </c>
      <c r="O165">
        <v>1.7932420000000001E-2</v>
      </c>
      <c r="P165">
        <v>2.6436059999999998E-4</v>
      </c>
      <c r="Q165" s="2">
        <v>7.7464669999999996E-7</v>
      </c>
      <c r="R165" s="2">
        <v>5.3009129999999998E-10</v>
      </c>
      <c r="S165" s="2">
        <v>1.0569319999999999E-13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B165">
        <f>SUMPRODUCT(B165:Y165,$B$128:$Y$128)</f>
        <v>10.999999027091732</v>
      </c>
    </row>
    <row r="166" spans="1:28" x14ac:dyDescent="0.2">
      <c r="A166">
        <v>12</v>
      </c>
      <c r="B166" s="2">
        <v>1.7868969999999999E-36</v>
      </c>
      <c r="C166" s="2">
        <v>3.5499119999999998E-32</v>
      </c>
      <c r="D166" s="2">
        <v>7.3875830000000002E-28</v>
      </c>
      <c r="E166" s="2">
        <v>1.3634249999999999E-23</v>
      </c>
      <c r="F166" s="2">
        <v>1.8510489999999999E-19</v>
      </c>
      <c r="G166" s="2">
        <v>1.510957E-15</v>
      </c>
      <c r="H166" s="2">
        <v>6.0196979999999999E-12</v>
      </c>
      <c r="I166" s="2">
        <v>9.5357019999999995E-9</v>
      </c>
      <c r="J166" s="2">
        <v>4.9715809999999997E-6</v>
      </c>
      <c r="K166">
        <v>7.2797650000000003E-4</v>
      </c>
      <c r="L166">
        <v>2.6744480000000001E-2</v>
      </c>
      <c r="M166">
        <v>0.23312189999999999</v>
      </c>
      <c r="N166">
        <v>0.47880129999999999</v>
      </c>
      <c r="O166">
        <v>0.23312189999999999</v>
      </c>
      <c r="P166">
        <v>2.6744480000000001E-2</v>
      </c>
      <c r="Q166">
        <v>7.2797650000000003E-4</v>
      </c>
      <c r="R166" s="2">
        <v>4.9715809999999997E-6</v>
      </c>
      <c r="S166" s="2">
        <v>9.5357019999999995E-9</v>
      </c>
      <c r="T166" s="2">
        <v>6.0196289999999997E-12</v>
      </c>
      <c r="U166" s="2">
        <v>1.554312E-15</v>
      </c>
      <c r="V166">
        <v>0</v>
      </c>
      <c r="W166">
        <v>0</v>
      </c>
      <c r="X166">
        <v>0</v>
      </c>
      <c r="Y166">
        <v>0</v>
      </c>
      <c r="AB166">
        <f>SUMPRODUCT(B166:Y166,$B$128:$Y$128)</f>
        <v>11.999999702945356</v>
      </c>
    </row>
    <row r="167" spans="1:28" x14ac:dyDescent="0.2">
      <c r="A167">
        <v>13</v>
      </c>
      <c r="B167" s="2">
        <v>1.224798E-36</v>
      </c>
      <c r="C167" s="2">
        <v>1.127077E-32</v>
      </c>
      <c r="D167" s="2">
        <v>1.095777E-28</v>
      </c>
      <c r="E167" s="2">
        <v>9.8999059999999994E-25</v>
      </c>
      <c r="F167" s="2">
        <v>7.1988169999999995E-21</v>
      </c>
      <c r="G167" s="2">
        <v>3.6054199999999997E-17</v>
      </c>
      <c r="H167" s="2">
        <v>1.056666E-13</v>
      </c>
      <c r="I167" s="2">
        <v>1.5383149999999999E-10</v>
      </c>
      <c r="J167" s="2">
        <v>9.5072010000000002E-8</v>
      </c>
      <c r="K167" s="2">
        <v>2.1652189999999998E-5</v>
      </c>
      <c r="L167">
        <v>1.617636E-3</v>
      </c>
      <c r="M167">
        <v>3.6524220000000003E-2</v>
      </c>
      <c r="N167">
        <v>0.23870050000000001</v>
      </c>
      <c r="O167">
        <v>0.4462718</v>
      </c>
      <c r="P167">
        <v>0.23870050000000001</v>
      </c>
      <c r="Q167">
        <v>3.6524220000000003E-2</v>
      </c>
      <c r="R167">
        <v>1.617636E-3</v>
      </c>
      <c r="S167" s="2">
        <v>2.1652189999999998E-5</v>
      </c>
      <c r="T167" s="2">
        <v>9.5072010000000002E-8</v>
      </c>
      <c r="U167" s="2">
        <v>1.5383149999999999E-10</v>
      </c>
      <c r="V167" s="2">
        <v>1.0569319999999999E-13</v>
      </c>
      <c r="W167">
        <v>0</v>
      </c>
      <c r="X167">
        <v>0</v>
      </c>
      <c r="Y167">
        <v>0</v>
      </c>
      <c r="AB167">
        <f>SUMPRODUCT(B167:Y167,$B$128:$Y$128)</f>
        <v>13.000000088814625</v>
      </c>
    </row>
    <row r="168" spans="1:28" x14ac:dyDescent="0.2">
      <c r="A168">
        <v>14</v>
      </c>
      <c r="B168" s="2">
        <v>8.8626380000000002E-37</v>
      </c>
      <c r="C168" s="2">
        <v>4.2184030000000001E-33</v>
      </c>
      <c r="D168" s="2">
        <v>2.1292009999999999E-29</v>
      </c>
      <c r="E168" s="2">
        <v>1.030168E-25</v>
      </c>
      <c r="F168" s="2">
        <v>4.2687189999999998E-22</v>
      </c>
      <c r="G168" s="2">
        <v>1.3403969999999999E-18</v>
      </c>
      <c r="H168" s="2">
        <v>2.803313E-15</v>
      </c>
      <c r="I168" s="2">
        <v>3.423029E-12</v>
      </c>
      <c r="J168" s="2">
        <v>2.1438919999999999E-9</v>
      </c>
      <c r="K168" s="2">
        <v>6.0981949999999998E-7</v>
      </c>
      <c r="L168" s="2">
        <v>7.0737989999999999E-5</v>
      </c>
      <c r="M168">
        <v>3.0664849999999999E-3</v>
      </c>
      <c r="N168">
        <v>4.6702859999999999E-2</v>
      </c>
      <c r="O168">
        <v>0.24135119999999999</v>
      </c>
      <c r="P168">
        <v>0.4176163</v>
      </c>
      <c r="Q168">
        <v>0.24135119999999999</v>
      </c>
      <c r="R168">
        <v>4.6702859999999999E-2</v>
      </c>
      <c r="S168">
        <v>3.0664849999999999E-3</v>
      </c>
      <c r="T168" s="2">
        <v>7.0737989999999999E-5</v>
      </c>
      <c r="U168" s="2">
        <v>6.0981949999999998E-7</v>
      </c>
      <c r="V168" s="2">
        <v>2.1438919999999999E-9</v>
      </c>
      <c r="W168" s="2">
        <v>3.4230399999999999E-12</v>
      </c>
      <c r="X168" s="2">
        <v>2.775558E-15</v>
      </c>
      <c r="Y168">
        <v>0</v>
      </c>
      <c r="AB168">
        <f>SUMPRODUCT(B168:Y168,$B$128:$Y$128)</f>
        <v>14.000001258790897</v>
      </c>
    </row>
    <row r="169" spans="1:28" x14ac:dyDescent="0.2">
      <c r="A169">
        <v>15</v>
      </c>
      <c r="B169" s="2">
        <v>6.6968650000000001E-37</v>
      </c>
      <c r="C169" s="2">
        <v>1.8009190000000001E-33</v>
      </c>
      <c r="D169" s="2">
        <v>5.140428E-30</v>
      </c>
      <c r="E169" s="2">
        <v>1.436227E-26</v>
      </c>
      <c r="F169" s="2">
        <v>3.590588E-23</v>
      </c>
      <c r="G169" s="2">
        <v>7.2847890000000001E-20</v>
      </c>
      <c r="H169" s="2">
        <v>1.0815039999999999E-16</v>
      </c>
      <c r="I169" s="2">
        <v>1.055944E-13</v>
      </c>
      <c r="J169" s="2">
        <v>6.0936200000000002E-11</v>
      </c>
      <c r="K169" s="2">
        <v>1.8747340000000002E-8</v>
      </c>
      <c r="L169" s="2">
        <v>2.7952660000000001E-6</v>
      </c>
      <c r="M169">
        <v>1.8585579999999999E-4</v>
      </c>
      <c r="N169">
        <v>5.1532380000000001E-3</v>
      </c>
      <c r="O169">
        <v>5.6793929999999999E-2</v>
      </c>
      <c r="P169">
        <v>0.24174799999999999</v>
      </c>
      <c r="Q169">
        <v>0.39223219999999998</v>
      </c>
      <c r="R169">
        <v>0.24174799999999999</v>
      </c>
      <c r="S169">
        <v>5.6793929999999999E-2</v>
      </c>
      <c r="T169">
        <v>5.1532380000000001E-3</v>
      </c>
      <c r="U169">
        <v>1.8585579999999999E-4</v>
      </c>
      <c r="V169" s="2">
        <v>2.7952660000000001E-6</v>
      </c>
      <c r="W169" s="2">
        <v>1.8747340000000002E-8</v>
      </c>
      <c r="X169" s="2">
        <v>6.0936259999999998E-11</v>
      </c>
      <c r="Y169" s="2">
        <v>1.0569319999999999E-13</v>
      </c>
      <c r="AB169">
        <f>SUMPRODUCT(B169:Y169,$B$128:$Y$128)</f>
        <v>14.999998136231456</v>
      </c>
    </row>
    <row r="170" spans="1:28" x14ac:dyDescent="0.2">
      <c r="A170">
        <v>16</v>
      </c>
      <c r="B170" s="2">
        <v>5.2414419999999998E-37</v>
      </c>
      <c r="C170" s="2">
        <v>8.5555569999999998E-34</v>
      </c>
      <c r="D170" s="2">
        <v>1.481331E-30</v>
      </c>
      <c r="E170" s="2">
        <v>2.5466930000000002E-27</v>
      </c>
      <c r="F170" s="2">
        <v>4.0426650000000002E-24</v>
      </c>
      <c r="G170" s="2">
        <v>5.475355E-21</v>
      </c>
      <c r="H170" s="2">
        <v>5.8172680000000001E-18</v>
      </c>
      <c r="I170" s="2">
        <v>4.4430150000000003E-15</v>
      </c>
      <c r="J170" s="2">
        <v>2.2330080000000001E-12</v>
      </c>
      <c r="K170" s="2">
        <v>6.7695819999999995E-10</v>
      </c>
      <c r="L170" s="2">
        <v>1.139524E-7</v>
      </c>
      <c r="M170" s="2">
        <v>9.875002E-6</v>
      </c>
      <c r="N170">
        <v>4.1266520000000001E-4</v>
      </c>
      <c r="O170">
        <v>7.8898000000000006E-3</v>
      </c>
      <c r="P170">
        <v>6.6428429999999997E-2</v>
      </c>
      <c r="Q170">
        <v>0.24044760000000001</v>
      </c>
      <c r="R170">
        <v>0.36962299999999998</v>
      </c>
      <c r="S170">
        <v>0.24044760000000001</v>
      </c>
      <c r="T170">
        <v>6.6428429999999997E-2</v>
      </c>
      <c r="U170">
        <v>7.8898000000000006E-3</v>
      </c>
      <c r="V170">
        <v>4.1266520000000001E-4</v>
      </c>
      <c r="W170" s="2">
        <v>9.875002E-6</v>
      </c>
      <c r="X170" s="2">
        <v>1.139524E-7</v>
      </c>
      <c r="Y170" s="2">
        <v>6.7919569999999996E-10</v>
      </c>
      <c r="AB170">
        <f>SUMPRODUCT(B170:Y170,$B$128:$Y$128)</f>
        <v>15.999999514672819</v>
      </c>
    </row>
    <row r="171" spans="1:28" x14ac:dyDescent="0.2">
      <c r="A171">
        <v>17</v>
      </c>
      <c r="B171" s="2">
        <v>4.2227640000000003E-37</v>
      </c>
      <c r="C171" s="2">
        <v>4.4380090000000004E-34</v>
      </c>
      <c r="D171" s="2">
        <v>4.9403040000000004E-31</v>
      </c>
      <c r="E171" s="2">
        <v>5.5143280000000003E-28</v>
      </c>
      <c r="F171" s="2">
        <v>5.8148410000000004E-25</v>
      </c>
      <c r="G171" s="2">
        <v>5.4297159999999998E-22</v>
      </c>
      <c r="H171" s="2">
        <v>4.1903490000000002E-19</v>
      </c>
      <c r="I171" s="2">
        <v>2.4869639999999999E-16</v>
      </c>
      <c r="J171" s="2">
        <v>1.054535E-13</v>
      </c>
      <c r="K171" s="2">
        <v>2.9683840000000001E-11</v>
      </c>
      <c r="L171" s="2">
        <v>5.1648930000000001E-9</v>
      </c>
      <c r="M171" s="2">
        <v>5.1944830000000004E-7</v>
      </c>
      <c r="N171" s="2">
        <v>2.84191E-5</v>
      </c>
      <c r="O171">
        <v>8.0278640000000002E-4</v>
      </c>
      <c r="P171">
        <v>1.122684E-2</v>
      </c>
      <c r="Q171">
        <v>7.5356380000000001E-2</v>
      </c>
      <c r="R171">
        <v>0.2378952</v>
      </c>
      <c r="S171">
        <v>0.34937970000000002</v>
      </c>
      <c r="T171">
        <v>0.2378952</v>
      </c>
      <c r="U171">
        <v>7.5356380000000001E-2</v>
      </c>
      <c r="V171">
        <v>1.122684E-2</v>
      </c>
      <c r="W171">
        <v>8.0278640000000002E-4</v>
      </c>
      <c r="X171" s="2">
        <v>2.84191E-5</v>
      </c>
      <c r="Y171" s="2">
        <v>5.2464300000000005E-7</v>
      </c>
      <c r="AB171">
        <f>SUMPRODUCT(B171:Y171,$B$128:$Y$128)</f>
        <v>16.999999999637225</v>
      </c>
    </row>
    <row r="172" spans="1:28" x14ac:dyDescent="0.2">
      <c r="A172">
        <v>18</v>
      </c>
      <c r="B172" s="2">
        <v>3.485044E-37</v>
      </c>
      <c r="C172" s="2">
        <v>2.4769470000000001E-34</v>
      </c>
      <c r="D172" s="2">
        <v>1.8612540000000001E-31</v>
      </c>
      <c r="E172" s="2">
        <v>1.4118389999999999E-28</v>
      </c>
      <c r="F172" s="2">
        <v>1.028967E-25</v>
      </c>
      <c r="G172" s="2">
        <v>6.8290620000000004E-23</v>
      </c>
      <c r="H172" s="2">
        <v>3.8977039999999999E-20</v>
      </c>
      <c r="I172" s="2">
        <v>1.801742E-17</v>
      </c>
      <c r="J172" s="2">
        <v>6.3418060000000003E-15</v>
      </c>
      <c r="K172" s="2">
        <v>1.597188E-12</v>
      </c>
      <c r="L172" s="2">
        <v>2.707063E-10</v>
      </c>
      <c r="M172" s="2">
        <v>2.911172E-8</v>
      </c>
      <c r="N172" s="2">
        <v>1.880344E-6</v>
      </c>
      <c r="O172" s="2">
        <v>6.9440230000000002E-5</v>
      </c>
      <c r="P172">
        <v>1.405545E-3</v>
      </c>
      <c r="Q172">
        <v>1.506998E-2</v>
      </c>
      <c r="R172">
        <v>8.3430760000000007E-2</v>
      </c>
      <c r="S172">
        <v>0.23443990000000001</v>
      </c>
      <c r="T172">
        <v>0.33116489999999998</v>
      </c>
      <c r="U172">
        <v>0.23443990000000001</v>
      </c>
      <c r="V172">
        <v>8.3430760000000007E-2</v>
      </c>
      <c r="W172">
        <v>1.506998E-2</v>
      </c>
      <c r="X172">
        <v>1.405545E-3</v>
      </c>
      <c r="Y172" s="2">
        <v>7.1349949999999996E-5</v>
      </c>
      <c r="AB172">
        <f>SUMPRODUCT(B172:Y172,$B$128:$Y$128)</f>
        <v>17.999997518918409</v>
      </c>
    </row>
    <row r="173" spans="1:28" x14ac:dyDescent="0.2">
      <c r="A173">
        <v>19</v>
      </c>
      <c r="B173" s="2">
        <v>2.9351309999999999E-37</v>
      </c>
      <c r="C173" s="2">
        <v>1.470222E-34</v>
      </c>
      <c r="D173" s="2">
        <v>7.7711359999999997E-32</v>
      </c>
      <c r="E173" s="2">
        <v>4.1654860000000003E-29</v>
      </c>
      <c r="F173" s="2">
        <v>2.172432E-26</v>
      </c>
      <c r="G173" s="2">
        <v>1.05397E-23</v>
      </c>
      <c r="H173" s="2">
        <v>4.5341269999999998E-21</v>
      </c>
      <c r="I173" s="2">
        <v>1.64462E-18</v>
      </c>
      <c r="J173" s="2">
        <v>4.7745100000000002E-16</v>
      </c>
      <c r="K173" s="2">
        <v>1.0522350000000001E-13</v>
      </c>
      <c r="L173" s="2">
        <v>1.6700449999999999E-11</v>
      </c>
      <c r="M173" s="2">
        <v>1.8132070000000001E-9</v>
      </c>
      <c r="N173" s="2">
        <v>1.2823840000000001E-7</v>
      </c>
      <c r="O173" s="2">
        <v>5.6465449999999998E-6</v>
      </c>
      <c r="P173">
        <v>1.4865439999999999E-4</v>
      </c>
      <c r="Q173">
        <v>2.260289E-3</v>
      </c>
      <c r="R173">
        <v>1.9299070000000002E-2</v>
      </c>
      <c r="S173">
        <v>9.0585109999999996E-2</v>
      </c>
      <c r="T173">
        <v>0.23035140000000001</v>
      </c>
      <c r="U173">
        <v>0.31469940000000002</v>
      </c>
      <c r="V173">
        <v>0.23035140000000001</v>
      </c>
      <c r="W173">
        <v>9.0585109999999996E-2</v>
      </c>
      <c r="X173">
        <v>1.9299070000000002E-2</v>
      </c>
      <c r="Y173">
        <v>2.41472E-3</v>
      </c>
      <c r="AB173">
        <f>SUMPRODUCT(B173:Y173,$B$128:$Y$128)</f>
        <v>18.999839660659031</v>
      </c>
    </row>
    <row r="174" spans="1:28" x14ac:dyDescent="0.2">
      <c r="A174">
        <v>20</v>
      </c>
      <c r="B174" s="2">
        <v>2.5149490000000001E-37</v>
      </c>
      <c r="C174" s="2">
        <v>9.1948790000000004E-35</v>
      </c>
      <c r="D174" s="2">
        <v>3.5408700000000001E-32</v>
      </c>
      <c r="E174" s="2">
        <v>1.387042E-29</v>
      </c>
      <c r="F174" s="2">
        <v>5.336716E-27</v>
      </c>
      <c r="G174" s="2">
        <v>1.9417410000000001E-24</v>
      </c>
      <c r="H174" s="2">
        <v>6.4158139999999996E-22</v>
      </c>
      <c r="I174" s="2">
        <v>1.8447500000000001E-19</v>
      </c>
      <c r="J174" s="2">
        <v>4.4160659999999997E-17</v>
      </c>
      <c r="K174" s="2">
        <v>8.4123459999999995E-15</v>
      </c>
      <c r="L174" s="2">
        <v>1.218588E-12</v>
      </c>
      <c r="M174" s="2">
        <v>1.2834800000000001E-10</v>
      </c>
      <c r="N174" s="2">
        <v>9.4121479999999994E-9</v>
      </c>
      <c r="O174" s="2">
        <v>4.6128320000000003E-7</v>
      </c>
      <c r="P174" s="2">
        <v>1.455013E-5</v>
      </c>
      <c r="Q174">
        <v>2.8564040000000001E-4</v>
      </c>
      <c r="R174">
        <v>3.3912199999999999E-3</v>
      </c>
      <c r="S174">
        <v>2.3785560000000001E-2</v>
      </c>
      <c r="T174">
        <v>9.6811300000000003E-2</v>
      </c>
      <c r="U174">
        <v>0.22583600000000001</v>
      </c>
      <c r="V174">
        <v>0.29975059999999998</v>
      </c>
      <c r="W174">
        <v>0.22583600000000001</v>
      </c>
      <c r="X174">
        <v>9.6811300000000003E-2</v>
      </c>
      <c r="Y174">
        <v>2.7477439999999999E-2</v>
      </c>
      <c r="AB174">
        <f>SUMPRODUCT(B174:Y174,$B$128:$Y$128)</f>
        <v>19.995993578871463</v>
      </c>
    </row>
    <row r="175" spans="1:28" x14ac:dyDescent="0.2">
      <c r="A175">
        <v>21</v>
      </c>
      <c r="B175" s="2">
        <v>2.1869640000000001E-37</v>
      </c>
      <c r="C175" s="2">
        <v>6.0136260000000005E-35</v>
      </c>
      <c r="D175" s="2">
        <v>1.7388480000000001E-32</v>
      </c>
      <c r="E175" s="2">
        <v>5.1247799999999999E-30</v>
      </c>
      <c r="F175" s="2">
        <v>1.4941690000000001E-27</v>
      </c>
      <c r="G175" s="2">
        <v>4.1725619999999996E-25</v>
      </c>
      <c r="H175" s="2">
        <v>1.0782079999999999E-22</v>
      </c>
      <c r="I175" s="2">
        <v>2.4860349999999999E-20</v>
      </c>
      <c r="J175" s="2">
        <v>4.9247909999999999E-18</v>
      </c>
      <c r="K175" s="2">
        <v>8.062754E-16</v>
      </c>
      <c r="L175" s="2">
        <v>1.048914E-13</v>
      </c>
      <c r="M175" s="2">
        <v>1.042737E-11</v>
      </c>
      <c r="N175" s="2">
        <v>7.6236889999999999E-10</v>
      </c>
      <c r="O175" s="2">
        <v>3.9513930000000003E-8</v>
      </c>
      <c r="P175" s="2">
        <v>1.4026130000000001E-6</v>
      </c>
      <c r="Q175" s="2">
        <v>3.3037049999999999E-5</v>
      </c>
      <c r="R175">
        <v>5.0204850000000001E-4</v>
      </c>
      <c r="S175">
        <v>4.8053790000000002E-3</v>
      </c>
      <c r="T175">
        <v>2.84056E-2</v>
      </c>
      <c r="U175">
        <v>0.1021406</v>
      </c>
      <c r="V175">
        <v>0.22105</v>
      </c>
      <c r="W175">
        <v>0.28612399999999999</v>
      </c>
      <c r="X175">
        <v>0.22105</v>
      </c>
      <c r="Y175">
        <v>0.13588810000000001</v>
      </c>
      <c r="AB175">
        <f>SUMPRODUCT(B175:Y175,$B$128:$Y$128)</f>
        <v>20.960342434277276</v>
      </c>
    </row>
    <row r="176" spans="1:28" x14ac:dyDescent="0.2">
      <c r="A176">
        <v>22</v>
      </c>
      <c r="B176" s="2">
        <v>1.926139E-37</v>
      </c>
      <c r="C176" s="2">
        <v>4.087708E-35</v>
      </c>
      <c r="D176" s="2">
        <v>9.1095379999999995E-33</v>
      </c>
      <c r="E176" s="2">
        <v>2.071777E-30</v>
      </c>
      <c r="F176" s="2">
        <v>4.6866509999999998E-28</v>
      </c>
      <c r="G176" s="2">
        <v>1.025673E-25</v>
      </c>
      <c r="H176" s="2">
        <v>2.1082749999999999E-23</v>
      </c>
      <c r="I176" s="2">
        <v>3.9450919999999998E-21</v>
      </c>
      <c r="J176" s="2">
        <v>6.5052120000000004E-19</v>
      </c>
      <c r="K176" s="2">
        <v>9.1407540000000002E-17</v>
      </c>
      <c r="L176" s="2">
        <v>1.057833E-14</v>
      </c>
      <c r="M176" s="2">
        <v>9.7436790000000002E-13</v>
      </c>
      <c r="N176" s="2">
        <v>6.9060920000000006E-11</v>
      </c>
      <c r="O176" s="2">
        <v>3.644919E-9</v>
      </c>
      <c r="P176" s="2">
        <v>1.388294E-7</v>
      </c>
      <c r="Q176" s="2">
        <v>3.7058920000000002E-6</v>
      </c>
      <c r="R176" s="2">
        <v>6.7501519999999999E-5</v>
      </c>
      <c r="S176">
        <v>8.1930999999999996E-4</v>
      </c>
      <c r="T176">
        <v>6.4934290000000002E-3</v>
      </c>
      <c r="U176">
        <v>3.3048420000000002E-2</v>
      </c>
      <c r="V176">
        <v>0.1066286</v>
      </c>
      <c r="W176">
        <v>0.216111</v>
      </c>
      <c r="X176">
        <v>0.27365590000000001</v>
      </c>
      <c r="Y176">
        <v>0.3631721</v>
      </c>
      <c r="AB176">
        <f>SUMPRODUCT(B176:Y176,$B$128:$Y$128)</f>
        <v>21.804158676535103</v>
      </c>
    </row>
    <row r="177" spans="1:28" x14ac:dyDescent="0.2">
      <c r="A177">
        <v>23</v>
      </c>
      <c r="B177" s="2">
        <v>1.715315E-37</v>
      </c>
      <c r="C177" s="2">
        <v>2.8732189999999999E-35</v>
      </c>
      <c r="D177" s="2">
        <v>5.0482369999999998E-33</v>
      </c>
      <c r="E177" s="2">
        <v>9.0582680000000001E-31</v>
      </c>
      <c r="F177" s="2">
        <v>1.6233979999999999E-28</v>
      </c>
      <c r="G177" s="2">
        <v>2.837045E-26</v>
      </c>
      <c r="H177" s="2">
        <v>4.7126349999999997E-24</v>
      </c>
      <c r="I177" s="2">
        <v>7.2426530000000003E-22</v>
      </c>
      <c r="J177" s="2">
        <v>1.0012249999999999E-19</v>
      </c>
      <c r="K177" s="2">
        <v>1.209289E-17</v>
      </c>
      <c r="L177" s="2">
        <v>1.23878E-15</v>
      </c>
      <c r="M177" s="2">
        <v>1.044517E-13</v>
      </c>
      <c r="N177" s="2">
        <v>7.0362859999999998E-12</v>
      </c>
      <c r="O177" s="2">
        <v>3.677625E-10</v>
      </c>
      <c r="P177" s="2">
        <v>1.449785E-8</v>
      </c>
      <c r="Q177" s="2">
        <v>4.19649E-7</v>
      </c>
      <c r="R177" s="2">
        <v>8.6986630000000007E-6</v>
      </c>
      <c r="S177">
        <v>1.2621649999999999E-4</v>
      </c>
      <c r="T177">
        <v>1.2563730000000001E-3</v>
      </c>
      <c r="U177">
        <v>8.4323499999999999E-3</v>
      </c>
      <c r="V177">
        <v>3.76207E-2</v>
      </c>
      <c r="W177">
        <v>0.11034430000000001</v>
      </c>
      <c r="X177">
        <v>0.21110699999999999</v>
      </c>
      <c r="Y177">
        <v>0.63110390000000005</v>
      </c>
      <c r="AB177">
        <f>SUMPRODUCT(B177:Y177,$B$128:$Y$128)</f>
        <v>22.414508725679411</v>
      </c>
    </row>
    <row r="178" spans="1:28" x14ac:dyDescent="0.2">
      <c r="B178" t="s">
        <v>157</v>
      </c>
      <c r="C178" t="s">
        <v>156</v>
      </c>
      <c r="D178" t="s">
        <v>155</v>
      </c>
      <c r="E178">
        <v>3</v>
      </c>
      <c r="AB178">
        <f>SUMPRODUCT(B178:Y178,$B$128:$Y$128)</f>
        <v>9</v>
      </c>
    </row>
    <row r="179" spans="1:28" x14ac:dyDescent="0.2">
      <c r="A179">
        <v>0</v>
      </c>
      <c r="B179">
        <v>0.9772381</v>
      </c>
      <c r="C179">
        <v>2.276185E-2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f>SUM(B179:Y179)</f>
        <v>0.99999994999999997</v>
      </c>
      <c r="AB179">
        <f>SUMPRODUCT(B179:Y179,$B$128:$Y$128)</f>
        <v>2.276185E-2</v>
      </c>
    </row>
    <row r="180" spans="1:28" x14ac:dyDescent="0.2">
      <c r="A180">
        <v>1</v>
      </c>
      <c r="B180" s="2">
        <v>1.7705819999999999E-15</v>
      </c>
      <c r="C180">
        <v>0.97778089999999995</v>
      </c>
      <c r="D180">
        <v>2.2219119999999998E-2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f>SUM(B180:Y180)</f>
        <v>1.0000000200000017</v>
      </c>
      <c r="AB180">
        <f>SUMPRODUCT(B180:Y180,$B$128:$Y$128)</f>
        <v>1.02221914</v>
      </c>
    </row>
    <row r="181" spans="1:28" x14ac:dyDescent="0.2">
      <c r="A181">
        <v>2</v>
      </c>
      <c r="B181" s="2">
        <v>3.06915E-18</v>
      </c>
      <c r="C181" s="2">
        <v>3.0137719999999999E-5</v>
      </c>
      <c r="D181">
        <v>0.86426979999999998</v>
      </c>
      <c r="E181">
        <v>0.13570009999999999</v>
      </c>
      <c r="F181" s="2">
        <v>6.3459519999999998E-10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f>SUM(B181:Y181)</f>
        <v>1.0000000383545953</v>
      </c>
      <c r="AB181">
        <f>SUMPRODUCT(B181:Y181,$B$128:$Y$128)</f>
        <v>2.1356700402583804</v>
      </c>
    </row>
    <row r="182" spans="1:28" x14ac:dyDescent="0.2">
      <c r="A182">
        <v>3</v>
      </c>
      <c r="B182" s="2">
        <v>5.2039909999999998E-19</v>
      </c>
      <c r="C182" s="2">
        <v>2.3076209999999998E-9</v>
      </c>
      <c r="D182">
        <v>4.9717290000000003E-3</v>
      </c>
      <c r="E182">
        <v>0.79805789999999999</v>
      </c>
      <c r="F182">
        <v>0.19695879999999999</v>
      </c>
      <c r="G182" s="2">
        <v>1.151676E-5</v>
      </c>
      <c r="H182" s="2">
        <v>8.0158099999999997E-14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AA182">
        <f>SUM(B182:Y182)</f>
        <v>0.99999994806770109</v>
      </c>
      <c r="AB182">
        <f>SUMPRODUCT(B182:Y182,$B$128:$Y$128)</f>
        <v>3.192009944108102</v>
      </c>
    </row>
    <row r="183" spans="1:28" x14ac:dyDescent="0.2">
      <c r="A183">
        <v>4</v>
      </c>
      <c r="B183" s="2">
        <v>2.8868989999999999E-19</v>
      </c>
      <c r="C183" s="2">
        <v>9.7205369999999996E-12</v>
      </c>
      <c r="D183" s="2">
        <v>7.5558690000000001E-6</v>
      </c>
      <c r="E183">
        <v>3.5321409999999998E-2</v>
      </c>
      <c r="F183">
        <v>0.74429219999999996</v>
      </c>
      <c r="G183">
        <v>0.2199353</v>
      </c>
      <c r="H183">
        <v>4.4354350000000003E-4</v>
      </c>
      <c r="I183" s="2">
        <v>3.9520289999999997E-9</v>
      </c>
      <c r="J183" s="2">
        <v>4.4408919999999998E-16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f>SUM(B183:Y183)</f>
        <v>1.0000000133307501</v>
      </c>
      <c r="AB183">
        <f>SUMPRODUCT(B183:Y183,$B$128:$Y$128)</f>
        <v>4.185485930411927</v>
      </c>
    </row>
    <row r="184" spans="1:28" x14ac:dyDescent="0.2">
      <c r="A184">
        <v>5</v>
      </c>
      <c r="B184" s="2">
        <v>2.5755300000000001E-19</v>
      </c>
      <c r="C184" s="2">
        <v>3.5242460000000001E-13</v>
      </c>
      <c r="D184" s="2">
        <v>5.3278859999999999E-8</v>
      </c>
      <c r="E184">
        <v>4.0843759999999998E-4</v>
      </c>
      <c r="F184">
        <v>9.4731830000000003E-2</v>
      </c>
      <c r="G184">
        <v>0.67977860000000001</v>
      </c>
      <c r="H184">
        <v>0.2225578</v>
      </c>
      <c r="I184">
        <v>2.5225040000000001E-3</v>
      </c>
      <c r="J184" s="2">
        <v>8.1494200000000002E-7</v>
      </c>
      <c r="K184" s="2">
        <v>1.121547E-11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f>SUM(B184:Y184)</f>
        <v>1.000000039832428</v>
      </c>
      <c r="AB184">
        <f>SUMPRODUCT(B184:Y184,$B$128:$Y$128)</f>
        <v>5.1320565869950112</v>
      </c>
    </row>
    <row r="185" spans="1:28" x14ac:dyDescent="0.2">
      <c r="A185">
        <v>6</v>
      </c>
      <c r="B185" s="2">
        <v>2.9058419999999999E-19</v>
      </c>
      <c r="C185" s="2">
        <v>4.2484279999999999E-14</v>
      </c>
      <c r="D185" s="2">
        <v>1.475791E-9</v>
      </c>
      <c r="E185" s="2">
        <v>7.5840499999999998E-6</v>
      </c>
      <c r="F185">
        <v>3.9319020000000001E-3</v>
      </c>
      <c r="G185">
        <v>0.16719490000000001</v>
      </c>
      <c r="H185">
        <v>0.60875460000000003</v>
      </c>
      <c r="I185">
        <v>0.21357770000000001</v>
      </c>
      <c r="J185">
        <v>6.5170749999999998E-3</v>
      </c>
      <c r="K185" s="2">
        <v>1.6189459999999999E-5</v>
      </c>
      <c r="L185" s="2">
        <v>3.9324750000000001E-9</v>
      </c>
      <c r="M185" s="2">
        <v>1.3511410000000001E-13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f>SUM(B185:Y185)</f>
        <v>0.99999995591844359</v>
      </c>
      <c r="AB185">
        <f>SUMPRODUCT(B185:Y185,$B$128:$Y$128)</f>
        <v>6.0515787075678595</v>
      </c>
    </row>
    <row r="186" spans="1:28" x14ac:dyDescent="0.2">
      <c r="A186">
        <v>7</v>
      </c>
      <c r="B186" s="2">
        <v>3.7375049999999998E-19</v>
      </c>
      <c r="C186" s="2">
        <v>1.057112E-14</v>
      </c>
      <c r="D186" s="2">
        <v>1.087538E-10</v>
      </c>
      <c r="E186" s="2">
        <v>2.9970670000000002E-7</v>
      </c>
      <c r="F186">
        <v>1.692796E-4</v>
      </c>
      <c r="G186">
        <v>1.6097940000000002E-2</v>
      </c>
      <c r="H186">
        <v>0.23541619999999999</v>
      </c>
      <c r="I186">
        <v>0.53837740000000001</v>
      </c>
      <c r="J186">
        <v>0.1984475</v>
      </c>
      <c r="K186">
        <v>1.139037E-2</v>
      </c>
      <c r="L186">
        <v>1.008762E-4</v>
      </c>
      <c r="M186" s="2">
        <v>1.5258869999999999E-7</v>
      </c>
      <c r="N186" s="2">
        <v>4.8382079999999997E-11</v>
      </c>
      <c r="O186" s="2">
        <v>4.2188470000000001E-15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AA186">
        <f>SUM(B186:Y186)</f>
        <v>1.0000000182525506</v>
      </c>
      <c r="AB186">
        <f>SUMPRODUCT(B186:Y186,$B$128:$Y$128)</f>
        <v>6.9534104887939581</v>
      </c>
    </row>
    <row r="187" spans="1:28" x14ac:dyDescent="0.2">
      <c r="A187">
        <v>8</v>
      </c>
      <c r="B187" s="2">
        <v>5.2020149999999997E-19</v>
      </c>
      <c r="C187" s="2">
        <v>4.1930939999999997E-15</v>
      </c>
      <c r="D187" s="2">
        <v>1.5938119999999999E-11</v>
      </c>
      <c r="E187" s="2">
        <v>2.320543E-8</v>
      </c>
      <c r="F187" s="2">
        <v>1.070609E-5</v>
      </c>
      <c r="G187">
        <v>1.3387189999999999E-3</v>
      </c>
      <c r="H187">
        <v>4.0766080000000003E-2</v>
      </c>
      <c r="I187">
        <v>0.28824090000000002</v>
      </c>
      <c r="J187">
        <v>0.47265859999999998</v>
      </c>
      <c r="K187">
        <v>0.1806749</v>
      </c>
      <c r="L187">
        <v>1.5977359999999999E-2</v>
      </c>
      <c r="M187">
        <v>3.3100239999999997E-4</v>
      </c>
      <c r="N187" s="2">
        <v>1.7174629999999999E-6</v>
      </c>
      <c r="O187" s="2">
        <v>2.5275570000000002E-9</v>
      </c>
      <c r="P187" s="2">
        <v>1.249001E-12</v>
      </c>
      <c r="Q187" s="2">
        <v>2.2204459999999999E-16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f>SUM(B187:Y187)</f>
        <v>1.0000000107031786</v>
      </c>
      <c r="AB187">
        <f>SUMPRODUCT(B187:Y187,$B$128:$Y$128)</f>
        <v>7.8397974378399011</v>
      </c>
    </row>
    <row r="188" spans="1:28" x14ac:dyDescent="0.2">
      <c r="A188">
        <v>9</v>
      </c>
      <c r="B188" s="2">
        <v>7.611108E-19</v>
      </c>
      <c r="C188" s="2">
        <v>2.2804420000000001E-15</v>
      </c>
      <c r="D188" s="2">
        <v>3.8174199999999997E-12</v>
      </c>
      <c r="E188" s="2">
        <v>3.080782E-9</v>
      </c>
      <c r="F188" s="2">
        <v>1.044428E-6</v>
      </c>
      <c r="G188">
        <v>1.3187E-4</v>
      </c>
      <c r="H188">
        <v>5.6393390000000002E-3</v>
      </c>
      <c r="I188">
        <v>7.6692250000000003E-2</v>
      </c>
      <c r="J188">
        <v>0.32173030000000002</v>
      </c>
      <c r="K188">
        <v>0.41314420000000002</v>
      </c>
      <c r="L188">
        <v>0.16233690000000001</v>
      </c>
      <c r="M188">
        <v>1.9576440000000001E-2</v>
      </c>
      <c r="N188">
        <v>7.3843710000000003E-4</v>
      </c>
      <c r="O188" s="2">
        <v>9.1485739999999997E-6</v>
      </c>
      <c r="P188" s="2">
        <v>4.0409859999999998E-8</v>
      </c>
      <c r="Q188" s="2">
        <v>7.1079359999999994E-11</v>
      </c>
      <c r="R188" s="2">
        <v>5.6843420000000003E-14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f>SUM(B188:Y188)</f>
        <v>0.9999999726675981</v>
      </c>
      <c r="AB188">
        <f>SUMPRODUCT(B188:Y188,$B$128:$Y$128)</f>
        <v>8.7111761044291232</v>
      </c>
    </row>
    <row r="189" spans="1:28" x14ac:dyDescent="0.2">
      <c r="A189">
        <v>10</v>
      </c>
      <c r="B189" s="2">
        <v>1.1504110000000001E-18</v>
      </c>
      <c r="C189" s="2">
        <v>1.5488470000000001E-15</v>
      </c>
      <c r="D189" s="2">
        <v>1.3094679999999999E-12</v>
      </c>
      <c r="E189" s="2">
        <v>6.2373020000000004E-10</v>
      </c>
      <c r="F189" s="2">
        <v>1.5106049999999999E-7</v>
      </c>
      <c r="G189" s="2">
        <v>1.69523E-5</v>
      </c>
      <c r="H189">
        <v>8.1484519999999998E-4</v>
      </c>
      <c r="I189">
        <v>1.5790869999999999E-2</v>
      </c>
      <c r="J189">
        <v>0.1184954</v>
      </c>
      <c r="K189">
        <v>0.33695009999999997</v>
      </c>
      <c r="L189">
        <v>0.36009479999999999</v>
      </c>
      <c r="M189">
        <v>0.144566</v>
      </c>
      <c r="N189">
        <v>2.1954399999999999E-2</v>
      </c>
      <c r="O189">
        <v>1.2859620000000001E-3</v>
      </c>
      <c r="P189" s="2">
        <v>3.0166510000000001E-5</v>
      </c>
      <c r="Q189" s="2">
        <v>3.0028560000000002E-7</v>
      </c>
      <c r="R189" s="2">
        <v>1.3690920000000001E-9</v>
      </c>
      <c r="S189" s="2">
        <v>3.1319389999999999E-12</v>
      </c>
      <c r="T189" s="2">
        <v>3.996803E-15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>SUM(B189:Y189)</f>
        <v>0.99999994935336911</v>
      </c>
      <c r="AB189">
        <f>SUMPRODUCT(B189:Y189,$B$128:$Y$128)</f>
        <v>9.5677957921985968</v>
      </c>
    </row>
    <row r="190" spans="1:28" x14ac:dyDescent="0.2">
      <c r="A190">
        <v>11</v>
      </c>
      <c r="B190" s="2">
        <v>1.776576E-18</v>
      </c>
      <c r="C190" s="2">
        <v>1.2361900000000001E-15</v>
      </c>
      <c r="D190" s="2">
        <v>5.8757570000000005E-13</v>
      </c>
      <c r="E190" s="2">
        <v>1.7566219999999999E-10</v>
      </c>
      <c r="F190" s="2">
        <v>3.0545130000000002E-8</v>
      </c>
      <c r="G190" s="2">
        <v>2.8733999999999999E-6</v>
      </c>
      <c r="H190">
        <v>1.371705E-4</v>
      </c>
      <c r="I190">
        <v>3.1512290000000002E-3</v>
      </c>
      <c r="J190">
        <v>3.3455319999999997E-2</v>
      </c>
      <c r="K190">
        <v>0.15968650000000001</v>
      </c>
      <c r="L190">
        <v>0.33729819999999999</v>
      </c>
      <c r="M190">
        <v>0.3132007</v>
      </c>
      <c r="N190">
        <v>0.12792799999999999</v>
      </c>
      <c r="O190">
        <v>2.3171899999999999E-2</v>
      </c>
      <c r="P190">
        <v>1.894644E-3</v>
      </c>
      <c r="Q190" s="2">
        <v>7.2045619999999995E-5</v>
      </c>
      <c r="R190" s="2">
        <v>1.3298679999999999E-6</v>
      </c>
      <c r="S190" s="2">
        <v>1.2592289999999999E-8</v>
      </c>
      <c r="T190" s="2">
        <v>6.5316200000000004E-11</v>
      </c>
      <c r="U190" s="2">
        <v>1.9972910000000001E-13</v>
      </c>
      <c r="V190" s="2">
        <v>4.4408919999999998E-16</v>
      </c>
      <c r="W190">
        <v>0</v>
      </c>
      <c r="X190">
        <v>0</v>
      </c>
      <c r="Y190">
        <v>0</v>
      </c>
      <c r="AA190">
        <f>SUM(B190:Y190)</f>
        <v>0.99999995576718725</v>
      </c>
      <c r="AB190">
        <f>SUMPRODUCT(B190:Y190,$B$128:$Y$128)</f>
        <v>10.409904769145109</v>
      </c>
    </row>
    <row r="191" spans="1:28" x14ac:dyDescent="0.2">
      <c r="A191">
        <v>12</v>
      </c>
      <c r="B191" s="2">
        <v>2.7825810000000002E-18</v>
      </c>
      <c r="C191" s="2">
        <v>1.112592E-15</v>
      </c>
      <c r="D191" s="2">
        <v>3.2360850000000001E-13</v>
      </c>
      <c r="E191" s="2">
        <v>6.4168249999999994E-11</v>
      </c>
      <c r="F191" s="2">
        <v>8.1615499999999994E-9</v>
      </c>
      <c r="G191" s="2">
        <v>6.2878369999999997E-7</v>
      </c>
      <c r="H191" s="2">
        <v>2.785718E-5</v>
      </c>
      <c r="I191">
        <v>6.7840429999999996E-4</v>
      </c>
      <c r="J191">
        <v>8.7514410000000004E-3</v>
      </c>
      <c r="K191">
        <v>5.813699E-2</v>
      </c>
      <c r="L191">
        <v>0.19504959999999999</v>
      </c>
      <c r="M191">
        <v>0.32670320000000003</v>
      </c>
      <c r="N191">
        <v>0.27193729999999999</v>
      </c>
      <c r="O191">
        <v>0.1126669</v>
      </c>
      <c r="P191">
        <v>2.342402E-2</v>
      </c>
      <c r="Q191">
        <v>2.4821399999999999E-3</v>
      </c>
      <c r="R191">
        <v>1.373154E-4</v>
      </c>
      <c r="S191" s="2">
        <v>4.0984520000000002E-6</v>
      </c>
      <c r="T191" s="2">
        <v>6.8786519999999998E-8</v>
      </c>
      <c r="U191" s="2">
        <v>6.817119E-10</v>
      </c>
      <c r="V191" s="2">
        <v>4.2148509999999997E-12</v>
      </c>
      <c r="W191" s="2">
        <v>1.7319480000000001E-14</v>
      </c>
      <c r="X191">
        <v>0</v>
      </c>
      <c r="Y191">
        <v>0</v>
      </c>
      <c r="AA191">
        <f>SUM(B191:Y191)</f>
        <v>0.99999997281420705</v>
      </c>
      <c r="AB191">
        <f>SUMPRODUCT(B191:Y191,$B$128:$Y$128)</f>
        <v>11.237748439216398</v>
      </c>
    </row>
    <row r="192" spans="1:28" x14ac:dyDescent="0.2">
      <c r="A192">
        <v>13</v>
      </c>
      <c r="B192" s="2">
        <v>4.3979009999999998E-18</v>
      </c>
      <c r="C192" s="2">
        <v>1.0969809999999999E-15</v>
      </c>
      <c r="D192" s="2">
        <v>2.089575E-13</v>
      </c>
      <c r="E192" s="2">
        <v>2.8831660000000001E-11</v>
      </c>
      <c r="F192" s="2">
        <v>2.7456769999999998E-9</v>
      </c>
      <c r="G192" s="2">
        <v>1.7236690000000001E-7</v>
      </c>
      <c r="H192" s="2">
        <v>6.8367500000000002E-6</v>
      </c>
      <c r="I192">
        <v>1.649527E-4</v>
      </c>
      <c r="J192">
        <v>2.3433820000000002E-3</v>
      </c>
      <c r="K192">
        <v>1.9088529999999999E-2</v>
      </c>
      <c r="L192">
        <v>8.7368310000000005E-2</v>
      </c>
      <c r="M192">
        <v>0.22155639999999999</v>
      </c>
      <c r="N192">
        <v>0.30873390000000001</v>
      </c>
      <c r="O192">
        <v>0.2357284</v>
      </c>
      <c r="P192">
        <v>9.8849800000000002E-2</v>
      </c>
      <c r="Q192">
        <v>2.294067E-2</v>
      </c>
      <c r="R192">
        <v>2.9863210000000001E-3</v>
      </c>
      <c r="S192">
        <v>2.2237130000000001E-4</v>
      </c>
      <c r="T192" s="2">
        <v>9.7203489999999998E-6</v>
      </c>
      <c r="U192" s="2">
        <v>2.5752920000000001E-7</v>
      </c>
      <c r="V192" s="2">
        <v>4.2930480000000004E-9</v>
      </c>
      <c r="W192" s="2">
        <v>4.6962429999999999E-11</v>
      </c>
      <c r="X192" s="2">
        <v>3.5282889999999999E-13</v>
      </c>
      <c r="Y192" s="2">
        <v>1.8873790000000001E-15</v>
      </c>
      <c r="AA192">
        <f>SUM(B192:Y192)</f>
        <v>1.0000000311101838</v>
      </c>
      <c r="AB192">
        <f>SUMPRODUCT(B192:Y192,$B$128:$Y$128)</f>
        <v>12.051568532595896</v>
      </c>
    </row>
    <row r="193" spans="1:28" x14ac:dyDescent="0.2">
      <c r="A193">
        <v>14</v>
      </c>
      <c r="B193" s="2">
        <v>6.9890239999999994E-18</v>
      </c>
      <c r="C193" s="2">
        <v>1.1604259999999999E-15</v>
      </c>
      <c r="D193" s="2">
        <v>1.5294530000000001E-13</v>
      </c>
      <c r="E193" s="2">
        <v>1.5301230000000001E-11</v>
      </c>
      <c r="F193" s="2">
        <v>1.117584E-9</v>
      </c>
      <c r="G193" s="2">
        <v>5.7411490000000001E-8</v>
      </c>
      <c r="H193" s="2">
        <v>2.0031310000000002E-6</v>
      </c>
      <c r="I193" s="2">
        <v>4.5980070000000002E-5</v>
      </c>
      <c r="J193">
        <v>6.7505780000000001E-4</v>
      </c>
      <c r="K193">
        <v>6.1888200000000003E-3</v>
      </c>
      <c r="L193">
        <v>3.4747319999999998E-2</v>
      </c>
      <c r="M193">
        <v>0.1177212</v>
      </c>
      <c r="N193">
        <v>0.2382215</v>
      </c>
      <c r="O193">
        <v>0.28628490000000001</v>
      </c>
      <c r="P193">
        <v>0.20401549999999999</v>
      </c>
      <c r="Q193">
        <v>8.6450079999999999E-2</v>
      </c>
      <c r="R193">
        <v>2.1936609999999999E-2</v>
      </c>
      <c r="S193">
        <v>3.372019E-3</v>
      </c>
      <c r="T193">
        <v>3.1912040000000002E-4</v>
      </c>
      <c r="U193" s="2">
        <v>1.898478E-5</v>
      </c>
      <c r="V193" s="2">
        <v>7.2814590000000002E-7</v>
      </c>
      <c r="W193" s="2">
        <v>1.854101E-8</v>
      </c>
      <c r="X193" s="2">
        <v>3.2390519999999999E-10</v>
      </c>
      <c r="Y193" s="2">
        <v>4.0604189999999996E-12</v>
      </c>
      <c r="AA193">
        <f>SUM(B193:Y193)</f>
        <v>0.9999999007404049</v>
      </c>
      <c r="AB193">
        <f>SUMPRODUCT(B193:Y193,$B$128:$Y$128)</f>
        <v>12.851600233768512</v>
      </c>
    </row>
    <row r="194" spans="1:28" x14ac:dyDescent="0.2">
      <c r="A194">
        <v>15</v>
      </c>
      <c r="B194" s="2">
        <v>1.1138509999999999E-17</v>
      </c>
      <c r="C194" s="2">
        <v>1.296887E-15</v>
      </c>
      <c r="D194" s="2">
        <v>1.2372880000000001E-13</v>
      </c>
      <c r="E194" s="2">
        <v>9.2964489999999999E-12</v>
      </c>
      <c r="F194" s="2">
        <v>5.3287510000000001E-10</v>
      </c>
      <c r="G194" s="2">
        <v>2.2598479999999999E-8</v>
      </c>
      <c r="H194" s="2">
        <v>6.8878180000000002E-7</v>
      </c>
      <c r="I194" s="2">
        <v>1.468823E-5</v>
      </c>
      <c r="J194">
        <v>2.139004E-4</v>
      </c>
      <c r="K194">
        <v>2.0824609999999999E-3</v>
      </c>
      <c r="L194">
        <v>1.331266E-2</v>
      </c>
      <c r="M194">
        <v>5.5078950000000002E-2</v>
      </c>
      <c r="N194">
        <v>0.14587939999999999</v>
      </c>
      <c r="O194">
        <v>0.2455176</v>
      </c>
      <c r="P194">
        <v>0.26155149999999999</v>
      </c>
      <c r="Q194">
        <v>0.176284</v>
      </c>
      <c r="R194">
        <v>7.5392989999999993E-2</v>
      </c>
      <c r="S194">
        <v>2.0591979999999999E-2</v>
      </c>
      <c r="T194">
        <v>3.6277129999999999E-3</v>
      </c>
      <c r="U194">
        <v>4.178303E-4</v>
      </c>
      <c r="V194" s="2">
        <v>3.2002850000000001E-5</v>
      </c>
      <c r="W194" s="2">
        <v>1.663589E-6</v>
      </c>
      <c r="X194" s="2">
        <v>6.0084130000000006E-8</v>
      </c>
      <c r="Y194" s="2">
        <v>1.577423E-9</v>
      </c>
      <c r="AA194">
        <f>SUM(B194:Y194)</f>
        <v>1.0000001129531295</v>
      </c>
      <c r="AB194">
        <f>SUMPRODUCT(B194:Y194,$B$128:$Y$128)</f>
        <v>13.638083527853427</v>
      </c>
    </row>
    <row r="195" spans="1:28" x14ac:dyDescent="0.2">
      <c r="A195">
        <v>16</v>
      </c>
      <c r="B195" s="2">
        <v>1.7767940000000001E-17</v>
      </c>
      <c r="C195" s="2">
        <v>1.513612E-15</v>
      </c>
      <c r="D195" s="2">
        <v>1.085122E-13</v>
      </c>
      <c r="E195" s="2">
        <v>6.3104129999999997E-12</v>
      </c>
      <c r="F195" s="2">
        <v>2.8995019999999998E-10</v>
      </c>
      <c r="G195" s="2">
        <v>1.026142E-8</v>
      </c>
      <c r="H195" s="2">
        <v>2.729989E-7</v>
      </c>
      <c r="I195" s="2">
        <v>5.3371430000000002E-6</v>
      </c>
      <c r="J195" s="2">
        <v>7.5092239999999995E-5</v>
      </c>
      <c r="K195">
        <v>7.4629649999999998E-4</v>
      </c>
      <c r="L195">
        <v>5.1547219999999996E-3</v>
      </c>
      <c r="M195">
        <v>2.4409520000000001E-2</v>
      </c>
      <c r="N195">
        <v>7.8386709999999998E-2</v>
      </c>
      <c r="O195">
        <v>0.16933019999999999</v>
      </c>
      <c r="P195">
        <v>0.24475359999999999</v>
      </c>
      <c r="Q195">
        <v>0.23611850000000001</v>
      </c>
      <c r="R195">
        <v>0.15207000000000001</v>
      </c>
      <c r="S195">
        <v>6.5581449999999999E-2</v>
      </c>
      <c r="T195">
        <v>1.9048610000000001E-2</v>
      </c>
      <c r="U195">
        <v>3.7586049999999999E-3</v>
      </c>
      <c r="V195">
        <v>5.0958320000000004E-4</v>
      </c>
      <c r="W195" s="2">
        <v>4.8145100000000001E-5</v>
      </c>
      <c r="X195" s="2">
        <v>3.2231780000000001E-6</v>
      </c>
      <c r="Y195" s="2">
        <v>1.615583E-7</v>
      </c>
      <c r="AA195">
        <f>SUM(B195:Y195)</f>
        <v>1.0000000394759907</v>
      </c>
      <c r="AB195">
        <f>SUMPRODUCT(B195:Y195,$B$128:$Y$128)</f>
        <v>14.411239878757353</v>
      </c>
    </row>
    <row r="196" spans="1:28" x14ac:dyDescent="0.2">
      <c r="A196">
        <v>17</v>
      </c>
      <c r="B196" s="2">
        <v>2.8327839999999997E-17</v>
      </c>
      <c r="C196" s="2">
        <v>1.8284840000000002E-15</v>
      </c>
      <c r="D196" s="2">
        <v>1.016386E-13</v>
      </c>
      <c r="E196" s="2">
        <v>4.6946290000000004E-12</v>
      </c>
      <c r="F196" s="2">
        <v>1.7626249999999999E-10</v>
      </c>
      <c r="G196" s="2">
        <v>5.2655459999999998E-9</v>
      </c>
      <c r="H196" s="2">
        <v>1.2261529999999999E-7</v>
      </c>
      <c r="I196" s="2">
        <v>2.1830020000000002E-6</v>
      </c>
      <c r="J196" s="2">
        <v>2.9185629999999999E-5</v>
      </c>
      <c r="K196">
        <v>2.8826459999999998E-4</v>
      </c>
      <c r="L196">
        <v>2.0730739999999998E-3</v>
      </c>
      <c r="M196">
        <v>1.072E-2</v>
      </c>
      <c r="N196">
        <v>3.9445889999999997E-2</v>
      </c>
      <c r="O196">
        <v>0.1024364</v>
      </c>
      <c r="P196">
        <v>0.18661249999999999</v>
      </c>
      <c r="Q196">
        <v>0.2375882</v>
      </c>
      <c r="R196">
        <v>0.21108150000000001</v>
      </c>
      <c r="S196">
        <v>0.13095979999999999</v>
      </c>
      <c r="T196">
        <v>5.6910059999999998E-2</v>
      </c>
      <c r="U196">
        <v>1.74133E-2</v>
      </c>
      <c r="V196">
        <v>3.7797680000000002E-3</v>
      </c>
      <c r="W196">
        <v>5.8769050000000004E-4</v>
      </c>
      <c r="X196" s="2">
        <v>6.6232030000000001E-5</v>
      </c>
      <c r="Y196" s="2">
        <v>5.841589E-6</v>
      </c>
      <c r="AA196">
        <f>SUM(B196:Y196)</f>
        <v>1.0000000174129067</v>
      </c>
      <c r="AB196">
        <f>SUMPRODUCT(B196:Y196,$B$128:$Y$128)</f>
        <v>15.171299231899864</v>
      </c>
    </row>
    <row r="197" spans="1:28" x14ac:dyDescent="0.2">
      <c r="A197">
        <v>18</v>
      </c>
      <c r="B197" s="2">
        <v>4.5089309999999998E-17</v>
      </c>
      <c r="C197" s="2">
        <v>2.270518E-15</v>
      </c>
      <c r="D197" s="2">
        <v>1.0048490000000001E-13</v>
      </c>
      <c r="E197" s="2">
        <v>3.7695849999999998E-12</v>
      </c>
      <c r="F197" s="2">
        <v>1.176598E-10</v>
      </c>
      <c r="G197" s="2">
        <v>3.0007779999999998E-9</v>
      </c>
      <c r="H197" s="2">
        <v>6.1451340000000001E-8</v>
      </c>
      <c r="I197" s="2">
        <v>9.9383999999999996E-7</v>
      </c>
      <c r="J197" s="2">
        <v>1.249808E-5</v>
      </c>
      <c r="K197">
        <v>1.204757E-4</v>
      </c>
      <c r="L197">
        <v>8.7877460000000001E-4</v>
      </c>
      <c r="M197">
        <v>4.7954620000000003E-3</v>
      </c>
      <c r="N197">
        <v>1.938753E-2</v>
      </c>
      <c r="O197">
        <v>5.7605490000000002E-2</v>
      </c>
      <c r="P197">
        <v>0.1250076</v>
      </c>
      <c r="Q197">
        <v>0.19724659999999999</v>
      </c>
      <c r="R197">
        <v>0.22570850000000001</v>
      </c>
      <c r="S197">
        <v>0.18716160000000001</v>
      </c>
      <c r="T197">
        <v>0.1125853</v>
      </c>
      <c r="U197">
        <v>4.927281E-2</v>
      </c>
      <c r="V197">
        <v>1.5763559999999999E-2</v>
      </c>
      <c r="W197">
        <v>3.7107970000000001E-3</v>
      </c>
      <c r="X197">
        <v>6.4812639999999998E-4</v>
      </c>
      <c r="Y197" s="2">
        <v>9.3939100000000003E-5</v>
      </c>
      <c r="AA197">
        <f>SUM(B197:Y197)</f>
        <v>1.0000001212936502</v>
      </c>
      <c r="AB197">
        <f>SUMPRODUCT(B197:Y197,$B$128:$Y$128)</f>
        <v>15.918475872114081</v>
      </c>
    </row>
    <row r="198" spans="1:28" x14ac:dyDescent="0.2">
      <c r="A198">
        <v>19</v>
      </c>
      <c r="B198" s="2">
        <v>7.1588749999999999E-17</v>
      </c>
      <c r="C198" s="2">
        <v>2.8823329999999999E-15</v>
      </c>
      <c r="D198" s="2">
        <v>1.038816E-13</v>
      </c>
      <c r="E198" s="2">
        <v>3.2268290000000001E-12</v>
      </c>
      <c r="F198" s="2">
        <v>8.5030569999999996E-11</v>
      </c>
      <c r="G198" s="2">
        <v>1.871605E-9</v>
      </c>
      <c r="H198" s="2">
        <v>3.3899700000000003E-8</v>
      </c>
      <c r="I198" s="2">
        <v>4.9809430000000002E-7</v>
      </c>
      <c r="J198" s="2">
        <v>5.857407E-6</v>
      </c>
      <c r="K198" s="2">
        <v>5.4441909999999999E-5</v>
      </c>
      <c r="L198">
        <v>3.9538300000000002E-4</v>
      </c>
      <c r="M198">
        <v>2.220737E-3</v>
      </c>
      <c r="N198">
        <v>9.5601650000000007E-3</v>
      </c>
      <c r="O198">
        <v>3.1304600000000002E-2</v>
      </c>
      <c r="P198">
        <v>7.7486680000000002E-2</v>
      </c>
      <c r="Q198">
        <v>0.1442976</v>
      </c>
      <c r="R198">
        <v>0.20150660000000001</v>
      </c>
      <c r="S198">
        <v>0.210648</v>
      </c>
      <c r="T198">
        <v>0.16480210000000001</v>
      </c>
      <c r="U198">
        <v>9.661931E-2</v>
      </c>
      <c r="V198">
        <v>4.2567279999999999E-2</v>
      </c>
      <c r="W198">
        <v>1.4153519999999999E-2</v>
      </c>
      <c r="X198">
        <v>3.572197E-3</v>
      </c>
      <c r="Y198">
        <v>8.0494430000000003E-4</v>
      </c>
      <c r="AA198">
        <f>SUM(B198:Y198)</f>
        <v>0.99999994957096927</v>
      </c>
      <c r="AB198">
        <f>SUMPRODUCT(B198:Y198,$B$128:$Y$128)</f>
        <v>16.652879636112338</v>
      </c>
    </row>
    <row r="199" spans="1:28" x14ac:dyDescent="0.2">
      <c r="A199">
        <v>20</v>
      </c>
      <c r="B199" s="2">
        <v>1.1330189999999999E-16</v>
      </c>
      <c r="C199" s="2">
        <v>3.7244000000000003E-15</v>
      </c>
      <c r="D199" s="2">
        <v>1.1145469999999999E-13</v>
      </c>
      <c r="E199" s="2">
        <v>2.915359E-12</v>
      </c>
      <c r="F199" s="2">
        <v>6.5754790000000005E-11</v>
      </c>
      <c r="G199" s="2">
        <v>1.261886E-9</v>
      </c>
      <c r="H199" s="2">
        <v>2.0340539999999999E-8</v>
      </c>
      <c r="I199" s="2">
        <v>2.7200279999999999E-7</v>
      </c>
      <c r="J199" s="2">
        <v>2.9822719999999999E-6</v>
      </c>
      <c r="K199" s="2">
        <v>2.651559E-5</v>
      </c>
      <c r="L199">
        <v>1.892423E-4</v>
      </c>
      <c r="M199">
        <v>1.0742060000000001E-3</v>
      </c>
      <c r="N199">
        <v>4.8099320000000003E-3</v>
      </c>
      <c r="O199">
        <v>1.686839E-2</v>
      </c>
      <c r="P199">
        <v>4.605617E-2</v>
      </c>
      <c r="Q199">
        <v>9.7429890000000005E-2</v>
      </c>
      <c r="R199">
        <v>0.1591205</v>
      </c>
      <c r="S199">
        <v>0.20015530000000001</v>
      </c>
      <c r="T199">
        <v>0.19370299999999999</v>
      </c>
      <c r="U199">
        <v>0.1442456</v>
      </c>
      <c r="V199">
        <v>8.2771380000000006E-2</v>
      </c>
      <c r="W199">
        <v>3.669671E-2</v>
      </c>
      <c r="X199">
        <v>1.261936E-2</v>
      </c>
      <c r="Y199">
        <v>4.2306119999999999E-3</v>
      </c>
      <c r="AA199">
        <f>SUM(B199:Y199)</f>
        <v>1.0000000838360112</v>
      </c>
      <c r="AB199">
        <f>SUMPRODUCT(B199:Y199,$B$128:$Y$128)</f>
        <v>17.374093210130262</v>
      </c>
    </row>
    <row r="200" spans="1:28" x14ac:dyDescent="0.2">
      <c r="A200">
        <v>21</v>
      </c>
      <c r="B200" s="2">
        <v>1.786589E-16</v>
      </c>
      <c r="C200" s="2">
        <v>4.8813009999999997E-15</v>
      </c>
      <c r="D200" s="2">
        <v>1.2334429999999999E-13</v>
      </c>
      <c r="E200" s="2">
        <v>2.757207E-12</v>
      </c>
      <c r="F200" s="2">
        <v>5.3885639999999998E-11</v>
      </c>
      <c r="G200" s="2">
        <v>9.1016289999999998E-10</v>
      </c>
      <c r="H200" s="2">
        <v>1.313825E-8</v>
      </c>
      <c r="I200" s="2">
        <v>1.603386E-7</v>
      </c>
      <c r="J200" s="2">
        <v>1.6373810000000001E-6</v>
      </c>
      <c r="K200" s="2">
        <v>1.385664E-5</v>
      </c>
      <c r="L200" s="2">
        <v>9.6302679999999994E-5</v>
      </c>
      <c r="M200">
        <v>5.4511869999999995E-4</v>
      </c>
      <c r="N200">
        <v>2.4944149999999998E-3</v>
      </c>
      <c r="O200">
        <v>9.1664840000000008E-3</v>
      </c>
      <c r="P200">
        <v>2.6898330000000002E-2</v>
      </c>
      <c r="Q200">
        <v>6.2731700000000001E-2</v>
      </c>
      <c r="R200">
        <v>0.1158435</v>
      </c>
      <c r="S200">
        <v>0.16892960000000001</v>
      </c>
      <c r="T200">
        <v>0.1942083</v>
      </c>
      <c r="U200">
        <v>0.17590980000000001</v>
      </c>
      <c r="V200">
        <v>0.12559219999999999</v>
      </c>
      <c r="W200">
        <v>7.0783180000000001E-2</v>
      </c>
      <c r="X200">
        <v>3.1571090000000003E-2</v>
      </c>
      <c r="Y200">
        <v>1.521437E-2</v>
      </c>
      <c r="AA200">
        <f>SUM(B200:Y200)</f>
        <v>1.0000000588447842</v>
      </c>
      <c r="AB200">
        <f>SUMPRODUCT(B200:Y200,$B$128:$Y$128)</f>
        <v>18.079867809282582</v>
      </c>
    </row>
    <row r="201" spans="1:28" x14ac:dyDescent="0.2">
      <c r="A201">
        <v>22</v>
      </c>
      <c r="B201" s="2">
        <v>2.8056209999999998E-16</v>
      </c>
      <c r="C201" s="2">
        <v>6.4705410000000002E-15</v>
      </c>
      <c r="D201" s="2">
        <v>1.4009359999999999E-13</v>
      </c>
      <c r="E201" s="2">
        <v>2.7111499999999998E-12</v>
      </c>
      <c r="F201" s="2">
        <v>4.6418789999999999E-11</v>
      </c>
      <c r="G201" s="2">
        <v>6.9609810000000002E-10</v>
      </c>
      <c r="H201" s="2">
        <v>9.0537630000000001E-9</v>
      </c>
      <c r="I201" s="2">
        <v>1.0117210000000001E-7</v>
      </c>
      <c r="J201" s="2">
        <v>9.625723E-7</v>
      </c>
      <c r="K201" s="2">
        <v>7.7307170000000002E-6</v>
      </c>
      <c r="L201" s="2">
        <v>5.1990960000000001E-5</v>
      </c>
      <c r="M201">
        <v>2.9062050000000001E-4</v>
      </c>
      <c r="N201">
        <v>1.341124E-3</v>
      </c>
      <c r="O201">
        <v>5.0782830000000003E-3</v>
      </c>
      <c r="P201">
        <v>1.5694880000000001E-2</v>
      </c>
      <c r="Q201">
        <v>3.9411469999999997E-2</v>
      </c>
      <c r="R201">
        <v>8.0111959999999996E-2</v>
      </c>
      <c r="S201">
        <v>0.13144239999999999</v>
      </c>
      <c r="T201">
        <v>0.1737263</v>
      </c>
      <c r="U201">
        <v>0.18475469999999999</v>
      </c>
      <c r="V201">
        <v>0.15805830000000001</v>
      </c>
      <c r="W201">
        <v>0.1088443</v>
      </c>
      <c r="X201">
        <v>6.042517E-2</v>
      </c>
      <c r="Y201">
        <v>4.0759709999999998E-2</v>
      </c>
      <c r="AA201">
        <f>SUM(B201:Y201)</f>
        <v>1.000000012720538</v>
      </c>
      <c r="AB201">
        <f>SUMPRODUCT(B201:Y201,$B$128:$Y$128)</f>
        <v>18.764254545333262</v>
      </c>
    </row>
    <row r="202" spans="1:28" x14ac:dyDescent="0.2">
      <c r="A202">
        <v>23</v>
      </c>
      <c r="B202" s="2">
        <v>4.3864220000000001E-16</v>
      </c>
      <c r="C202" s="2">
        <v>8.6547210000000002E-15</v>
      </c>
      <c r="D202" s="2">
        <v>1.626264E-13</v>
      </c>
      <c r="E202" s="2">
        <v>2.7560319999999999E-12</v>
      </c>
      <c r="F202" s="2">
        <v>4.1747729999999999E-11</v>
      </c>
      <c r="G202" s="2">
        <v>5.6028139999999998E-10</v>
      </c>
      <c r="H202" s="2">
        <v>6.6049250000000003E-9</v>
      </c>
      <c r="I202" s="2">
        <v>6.782666E-8</v>
      </c>
      <c r="J202" s="2">
        <v>6.0190789999999997E-7</v>
      </c>
      <c r="K202" s="2">
        <v>4.580898E-6</v>
      </c>
      <c r="L202" s="2">
        <v>2.9685670000000001E-5</v>
      </c>
      <c r="M202">
        <v>1.6271069999999999E-4</v>
      </c>
      <c r="N202">
        <v>7.4970150000000003E-4</v>
      </c>
      <c r="O202">
        <v>2.8876549999999998E-3</v>
      </c>
      <c r="P202">
        <v>9.2520160000000001E-3</v>
      </c>
      <c r="Q202">
        <v>2.455239E-2</v>
      </c>
      <c r="R202">
        <v>5.3770510000000001E-2</v>
      </c>
      <c r="S202">
        <v>9.6898999999999999E-2</v>
      </c>
      <c r="T202">
        <v>0.14337179999999999</v>
      </c>
      <c r="U202">
        <v>0.1739165</v>
      </c>
      <c r="V202">
        <v>0.17283670000000001</v>
      </c>
      <c r="W202">
        <v>0.14072119999999999</v>
      </c>
      <c r="X202">
        <v>9.393899E-2</v>
      </c>
      <c r="Y202">
        <v>8.6905999999999997E-2</v>
      </c>
      <c r="AA202">
        <f>SUM(B202:Y202)</f>
        <v>1.0000001167124419</v>
      </c>
      <c r="AB202">
        <f>SUMPRODUCT(B202:Y202,$B$128:$Y$128)</f>
        <v>19.416575282138371</v>
      </c>
    </row>
    <row r="203" spans="1:28" x14ac:dyDescent="0.2">
      <c r="E203">
        <f>SUMPRODUCT($A$129:$A$152,E179:E202)</f>
        <v>2.8089495538346387</v>
      </c>
      <c r="F203">
        <f>SUMPRODUCT($A$129:$A$152,F179:F202)</f>
        <v>4.0665777887115517</v>
      </c>
      <c r="G203">
        <f>SUMPRODUCT($A$129:$A$152,G179:G202)</f>
        <v>5.4066327874154334</v>
      </c>
      <c r="H203">
        <f>SUMPRODUCT($A$129:$A$152,H179:H202)</f>
        <v>6.802014968442271</v>
      </c>
      <c r="I203">
        <f>SUMPRODUCT($A$129:$A$152,I179:I202)</f>
        <v>8.2627619371377978</v>
      </c>
      <c r="J203">
        <f>SUMPRODUCT($A$129:$A$152,J179:J202)</f>
        <v>9.8083465565463008</v>
      </c>
      <c r="K203">
        <f>SUMPRODUCT($A$129:$A$152,K179:K202)</f>
        <v>11.454395330574076</v>
      </c>
      <c r="L203">
        <f>SUMPRODUCT($A$129:$A$152,L179:L202)</f>
        <v>13.212002750604849</v>
      </c>
      <c r="M203">
        <f>SUMPRODUCT($A$129:$A$152,M179:M202)</f>
        <v>15.089029646121709</v>
      </c>
      <c r="N203">
        <f>SUMPRODUCT($A$129:$A$152,N179:N202)</f>
        <v>17.084207356442676</v>
      </c>
      <c r="O203">
        <f>SUMPRODUCT($A$129:$A$152,O179:O202)</f>
        <v>19.165447952386486</v>
      </c>
      <c r="P203">
        <f>SUMPRODUCT($A$129:$A$152,P179:P202)</f>
        <v>21.221694130798728</v>
      </c>
      <c r="Q203">
        <f>SUMPRODUCT($A$129:$A$152,Q179:Q202)</f>
        <v>22.990080425315721</v>
      </c>
      <c r="R203">
        <f>SUMPRODUCT($A$129:$A$152,R179:R202)</f>
        <v>24.005684240039429</v>
      </c>
      <c r="S203">
        <f>SUMPRODUCT($A$129:$A$152,S179:S202)</f>
        <v>23.676906112870508</v>
      </c>
      <c r="T203">
        <f>SUMPRODUCT($A$129:$A$152,T179:T202)</f>
        <v>21.560998951293758</v>
      </c>
      <c r="U203">
        <f>SUMPRODUCT($A$129:$A$152,U179:U202)</f>
        <v>17.729078547482338</v>
      </c>
      <c r="V203">
        <f>SUMPRODUCT($A$129:$A$152,V179:V202)</f>
        <v>12.910812579852806</v>
      </c>
      <c r="W203">
        <f>SUMPRODUCT($A$129:$A$152,W179:W202)</f>
        <v>8.1980406801198598</v>
      </c>
      <c r="X203">
        <f>SUMPRODUCT($A$129:$A$152,X179:X202)</f>
        <v>4.4860470393592102</v>
      </c>
      <c r="Y203">
        <f>SUMPRODUCT($A$129:$A$152,Y179:Y202)</f>
        <v>3.3167523911640151</v>
      </c>
      <c r="AA203">
        <f>SUM(B203:Y203)</f>
        <v>273.2564617265142</v>
      </c>
      <c r="AB203">
        <f>SUMPRODUCT(B203:Y203,$B$128:$Y$128)</f>
        <v>3843.0519380613541</v>
      </c>
    </row>
    <row r="204" spans="1:28" x14ac:dyDescent="0.2">
      <c r="B204" t="s">
        <v>154</v>
      </c>
      <c r="C204" t="s">
        <v>153</v>
      </c>
      <c r="D204" t="s">
        <v>126</v>
      </c>
    </row>
    <row r="205" spans="1:28" x14ac:dyDescent="0.2">
      <c r="B205" t="s">
        <v>152</v>
      </c>
      <c r="C205">
        <v>1.3048752716151499</v>
      </c>
      <c r="D205">
        <v>7.3579543891651601E-3</v>
      </c>
      <c r="E205">
        <f>SUM(E179:E202)</f>
        <v>0.96949575858904302</v>
      </c>
      <c r="F205">
        <f>SUM(F179:F202)</f>
        <v>1.0400959577926217</v>
      </c>
      <c r="G205">
        <f>SUM(G179:G202)</f>
        <v>1.0845095764483472</v>
      </c>
      <c r="H205">
        <f>SUM(H179:H202)</f>
        <v>1.1145675041455982</v>
      </c>
      <c r="I205">
        <f>SUM(I179:I202)</f>
        <v>1.1392664956714895</v>
      </c>
      <c r="J205">
        <f>SUM(J179:J202)</f>
        <v>1.1634176086322008</v>
      </c>
      <c r="K205">
        <f>SUM(K179:K202)</f>
        <v>1.1886212230262159</v>
      </c>
      <c r="L205">
        <f>SUM(L179:L202)</f>
        <v>1.215155205342475</v>
      </c>
      <c r="M205">
        <f>SUM(M179:M202)</f>
        <v>1.2429524198888353</v>
      </c>
      <c r="N205">
        <f>SUM(N179:N202)</f>
        <v>1.2715701221113818</v>
      </c>
      <c r="O205">
        <f>SUM(O179:O202)</f>
        <v>1.2993423151015613</v>
      </c>
      <c r="P205">
        <f>SUM(P179:P202)</f>
        <v>1.3215274469211091</v>
      </c>
      <c r="Q205">
        <f>SUM(Q179:Q202)</f>
        <v>1.3276055859766795</v>
      </c>
      <c r="R205">
        <f>SUM(R179:R202)</f>
        <v>1.2996676376371488</v>
      </c>
      <c r="S205">
        <f>SUM(S179:S202)</f>
        <v>1.2159676313474221</v>
      </c>
      <c r="T205">
        <f>SUM(T179:T202)</f>
        <v>1.0623120926008403</v>
      </c>
      <c r="U205">
        <f>SUM(U179:U202)</f>
        <v>0.84632769829111165</v>
      </c>
      <c r="V205">
        <f>SUM(V179:V202)</f>
        <v>0.60191150649316327</v>
      </c>
    </row>
    <row r="206" spans="1:28" x14ac:dyDescent="0.2">
      <c r="B206" t="s">
        <v>152</v>
      </c>
      <c r="C206">
        <v>1.7085339940674401E-2</v>
      </c>
      <c r="D206">
        <v>1.39740362184549E-3</v>
      </c>
    </row>
    <row r="207" spans="1:28" x14ac:dyDescent="0.2">
      <c r="B207" t="s">
        <v>152</v>
      </c>
      <c r="C207">
        <v>19.468777811287399</v>
      </c>
      <c r="D207">
        <v>0.18806087670402</v>
      </c>
    </row>
    <row r="208" spans="1:28" x14ac:dyDescent="0.2">
      <c r="B208" t="s">
        <v>151</v>
      </c>
      <c r="C208">
        <v>6.4929777268377897E-2</v>
      </c>
      <c r="D208">
        <v>6.8540359406764296E-4</v>
      </c>
    </row>
    <row r="209" spans="2:4" x14ac:dyDescent="0.2">
      <c r="B209" t="s">
        <v>151</v>
      </c>
      <c r="C209">
        <v>9.6752486822609604E-2</v>
      </c>
      <c r="D209">
        <v>7.9757203716305104E-4</v>
      </c>
    </row>
    <row r="210" spans="2:4" x14ac:dyDescent="0.2">
      <c r="B210" t="s">
        <v>150</v>
      </c>
      <c r="C210">
        <v>-0.78969750035845299</v>
      </c>
      <c r="D210">
        <v>9.1277802615894701E-2</v>
      </c>
    </row>
    <row r="211" spans="2:4" x14ac:dyDescent="0.2">
      <c r="B211" t="s">
        <v>149</v>
      </c>
      <c r="C211">
        <v>-1.10801850173711</v>
      </c>
      <c r="D211">
        <v>3.2963850271518699E-2</v>
      </c>
    </row>
    <row r="212" spans="2:4" x14ac:dyDescent="0.2">
      <c r="B212" t="s">
        <v>149</v>
      </c>
      <c r="C212">
        <v>-2.3177058568966999</v>
      </c>
      <c r="D212">
        <v>5.4858485927642101E-2</v>
      </c>
    </row>
    <row r="213" spans="2:4" x14ac:dyDescent="0.2">
      <c r="B213" t="s">
        <v>149</v>
      </c>
      <c r="C213">
        <v>-1.12992827962453</v>
      </c>
      <c r="D213">
        <v>3.4670022545409199E-2</v>
      </c>
    </row>
    <row r="214" spans="2:4" x14ac:dyDescent="0.2">
      <c r="B214" t="s">
        <v>149</v>
      </c>
      <c r="C214">
        <v>0.282065137692806</v>
      </c>
      <c r="D214">
        <v>2.37175385693996E-2</v>
      </c>
    </row>
    <row r="215" spans="2:4" x14ac:dyDescent="0.2">
      <c r="B215" t="s">
        <v>149</v>
      </c>
      <c r="C215">
        <v>0.185193803980193</v>
      </c>
      <c r="D215">
        <v>2.4230855640514099E-2</v>
      </c>
    </row>
    <row r="216" spans="2:4" x14ac:dyDescent="0.2">
      <c r="B216" t="s">
        <v>149</v>
      </c>
      <c r="C216">
        <v>-0.16128808671953501</v>
      </c>
      <c r="D216">
        <v>2.8190921642202899E-2</v>
      </c>
    </row>
    <row r="217" spans="2:4" x14ac:dyDescent="0.2">
      <c r="B217" t="s">
        <v>149</v>
      </c>
      <c r="C217">
        <v>-0.75158058831346897</v>
      </c>
      <c r="D217">
        <v>3.7811355190582603E-2</v>
      </c>
    </row>
    <row r="218" spans="2:4" x14ac:dyDescent="0.2">
      <c r="B218" t="s">
        <v>149</v>
      </c>
      <c r="C218">
        <v>-1.37625719202156</v>
      </c>
      <c r="D218">
        <v>5.4490748743180099E-2</v>
      </c>
    </row>
    <row r="219" spans="2:4" x14ac:dyDescent="0.2">
      <c r="B219" t="s">
        <v>149</v>
      </c>
      <c r="C219">
        <v>-2.2698447162235098</v>
      </c>
      <c r="D219">
        <v>9.5691430017194906E-2</v>
      </c>
    </row>
    <row r="220" spans="2:4" x14ac:dyDescent="0.2">
      <c r="B220" t="s">
        <v>149</v>
      </c>
      <c r="C220">
        <v>-3.9140180637634598</v>
      </c>
      <c r="D220">
        <v>0.33202152168841698</v>
      </c>
    </row>
    <row r="221" spans="2:4" x14ac:dyDescent="0.2">
      <c r="B221" t="s">
        <v>149</v>
      </c>
      <c r="C221">
        <v>-4.3291152661965002</v>
      </c>
      <c r="D221">
        <v>0.41820298150115098</v>
      </c>
    </row>
    <row r="222" spans="2:4" x14ac:dyDescent="0.2">
      <c r="B222" t="s">
        <v>149</v>
      </c>
      <c r="C222">
        <v>-3.77959437598772</v>
      </c>
      <c r="D222">
        <v>0.19092210493071901</v>
      </c>
    </row>
    <row r="223" spans="2:4" x14ac:dyDescent="0.2">
      <c r="B223" t="s">
        <v>149</v>
      </c>
      <c r="C223">
        <v>-11.2219267980003</v>
      </c>
      <c r="D223" t="s">
        <v>196</v>
      </c>
    </row>
    <row r="224" spans="2:4" x14ac:dyDescent="0.2">
      <c r="B224" t="s">
        <v>149</v>
      </c>
      <c r="C224">
        <v>-3.9843105689367402</v>
      </c>
      <c r="D224">
        <v>0.13035851334134699</v>
      </c>
    </row>
    <row r="225" spans="1:19" x14ac:dyDescent="0.2">
      <c r="B225" t="s">
        <v>148</v>
      </c>
      <c r="C225" t="s">
        <v>147</v>
      </c>
      <c r="D225" t="s">
        <v>146</v>
      </c>
      <c r="E225" t="s">
        <v>145</v>
      </c>
      <c r="F225" t="s">
        <v>144</v>
      </c>
    </row>
    <row r="226" spans="1:19" x14ac:dyDescent="0.2">
      <c r="B226" t="s">
        <v>143</v>
      </c>
    </row>
    <row r="227" spans="1:19" x14ac:dyDescent="0.2">
      <c r="B227" t="s">
        <v>98</v>
      </c>
      <c r="C227" t="s">
        <v>142</v>
      </c>
      <c r="D227">
        <v>1</v>
      </c>
    </row>
    <row r="228" spans="1:19" x14ac:dyDescent="0.2">
      <c r="B228" t="s">
        <v>141</v>
      </c>
      <c r="C228" t="s">
        <v>140</v>
      </c>
      <c r="D228" t="s">
        <v>140</v>
      </c>
      <c r="E228" t="s">
        <v>139</v>
      </c>
      <c r="F228" t="s">
        <v>138</v>
      </c>
      <c r="G228" t="s">
        <v>137</v>
      </c>
      <c r="H228" t="s">
        <v>136</v>
      </c>
      <c r="I228" t="s">
        <v>135</v>
      </c>
    </row>
    <row r="229" spans="1:19" x14ac:dyDescent="0.2">
      <c r="B229" t="s">
        <v>98</v>
      </c>
      <c r="C229" t="s">
        <v>134</v>
      </c>
      <c r="D229">
        <v>1</v>
      </c>
      <c r="E229">
        <v>3</v>
      </c>
      <c r="F229">
        <v>3</v>
      </c>
      <c r="G229">
        <v>249</v>
      </c>
      <c r="H229">
        <v>-1</v>
      </c>
      <c r="I229">
        <v>8</v>
      </c>
      <c r="J229">
        <v>7</v>
      </c>
      <c r="K229">
        <v>2</v>
      </c>
      <c r="L229">
        <v>22992</v>
      </c>
      <c r="M229">
        <v>592.869488197088</v>
      </c>
    </row>
    <row r="230" spans="1:19" x14ac:dyDescent="0.2">
      <c r="B230" t="s">
        <v>133</v>
      </c>
      <c r="C230" t="s">
        <v>132</v>
      </c>
      <c r="D230" t="s">
        <v>131</v>
      </c>
      <c r="E230" t="s">
        <v>130</v>
      </c>
    </row>
    <row r="231" spans="1:19" x14ac:dyDescent="0.2">
      <c r="B231">
        <v>1</v>
      </c>
      <c r="C231">
        <v>5454.72830911443</v>
      </c>
      <c r="D231">
        <v>22992</v>
      </c>
      <c r="E231">
        <v>22992</v>
      </c>
    </row>
    <row r="234" spans="1:19" x14ac:dyDescent="0.2">
      <c r="A234" t="s">
        <v>195</v>
      </c>
      <c r="B234">
        <v>0.99424437300000001</v>
      </c>
      <c r="C234">
        <v>5.7556270000000001E-3</v>
      </c>
      <c r="D234" s="2">
        <v>1.7199999999999999E-14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S234">
        <f>SUM(B234:P234)</f>
        <v>1.0000000000000171</v>
      </c>
    </row>
    <row r="235" spans="1:19" x14ac:dyDescent="0.2">
      <c r="B235">
        <v>1.7589322000000001E-2</v>
      </c>
      <c r="C235">
        <v>0.96482135599999996</v>
      </c>
      <c r="D235">
        <v>1.7589322000000001E-2</v>
      </c>
      <c r="E235" s="2">
        <v>1.3200000000000001E-10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S235">
        <f>SUM(B235:P235)</f>
        <v>1.000000000132</v>
      </c>
    </row>
    <row r="236" spans="1:19" x14ac:dyDescent="0.2">
      <c r="B236" s="2">
        <v>3.0199999999999999E-8</v>
      </c>
      <c r="C236">
        <v>3.5475485000000001E-2</v>
      </c>
      <c r="D236">
        <v>0.929048969</v>
      </c>
      <c r="E236">
        <v>3.5475485000000001E-2</v>
      </c>
      <c r="F236" s="2">
        <v>3.0199999999999999E-8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S236">
        <f>SUM(B236:P236)</f>
        <v>0.99999999939999995</v>
      </c>
    </row>
    <row r="237" spans="1:19" x14ac:dyDescent="0.2">
      <c r="B237" s="2">
        <v>1.3799999999999999E-15</v>
      </c>
      <c r="C237" s="2">
        <v>1.06E-6</v>
      </c>
      <c r="D237">
        <v>5.7015090999999997E-2</v>
      </c>
      <c r="E237">
        <v>0.88596769099999995</v>
      </c>
      <c r="F237">
        <v>5.7015090999999997E-2</v>
      </c>
      <c r="G237" s="2">
        <v>1.06E-6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S237">
        <f>SUM(B237:P237)</f>
        <v>0.99999999300000131</v>
      </c>
    </row>
    <row r="238" spans="1:19" x14ac:dyDescent="0.2">
      <c r="B238" s="2">
        <v>3.9999999999999998E-23</v>
      </c>
      <c r="C238" s="2">
        <v>1.0700000000000001E-12</v>
      </c>
      <c r="D238" s="2">
        <v>1.2500000000000001E-5</v>
      </c>
      <c r="E238">
        <v>8.0011094000000005E-2</v>
      </c>
      <c r="F238">
        <v>0.83995280500000002</v>
      </c>
      <c r="G238">
        <v>8.0011094000000005E-2</v>
      </c>
      <c r="H238" s="2">
        <v>1.2500000000000001E-5</v>
      </c>
      <c r="I238" s="2">
        <v>1.0700000000000001E-12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S238">
        <f>SUM(B238:P238)</f>
        <v>0.99999999300214015</v>
      </c>
    </row>
    <row r="239" spans="1:19" x14ac:dyDescent="0.2">
      <c r="B239" s="2">
        <v>2.5999999999999999E-30</v>
      </c>
      <c r="C239" s="2">
        <v>4.3000000000000002E-19</v>
      </c>
      <c r="D239" s="2">
        <v>1.28E-10</v>
      </c>
      <c r="E239" s="2">
        <v>7.4200000000000001E-5</v>
      </c>
      <c r="F239">
        <v>0.102942042</v>
      </c>
      <c r="G239">
        <v>0.79396746799999995</v>
      </c>
      <c r="H239">
        <v>0.102942042</v>
      </c>
      <c r="I239" s="2">
        <v>7.4200000000000001E-5</v>
      </c>
      <c r="J239" s="2">
        <v>1.28E-10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S239">
        <f>SUM(B239:P239)</f>
        <v>0.99999995225600002</v>
      </c>
    </row>
    <row r="240" spans="1:19" x14ac:dyDescent="0.2">
      <c r="B240" s="2">
        <v>5.8400000000000001E-37</v>
      </c>
      <c r="C240" s="2">
        <v>2.1499999999999999E-25</v>
      </c>
      <c r="D240" s="2">
        <v>4.2099999999999999E-16</v>
      </c>
      <c r="E240" s="2">
        <v>4.4999999999999998E-9</v>
      </c>
      <c r="F240">
        <v>2.81265E-4</v>
      </c>
      <c r="G240">
        <v>0.124855101</v>
      </c>
      <c r="H240">
        <v>0.74972725900000003</v>
      </c>
      <c r="I240">
        <v>0.124855101</v>
      </c>
      <c r="J240">
        <v>2.81265E-4</v>
      </c>
      <c r="K240" s="2">
        <v>4.4999999999999998E-9</v>
      </c>
      <c r="L240">
        <v>0</v>
      </c>
      <c r="M240">
        <v>0</v>
      </c>
      <c r="N240">
        <v>0</v>
      </c>
      <c r="O240">
        <v>0</v>
      </c>
      <c r="P240">
        <v>0</v>
      </c>
      <c r="S240">
        <f>SUM(B240:P240)</f>
        <v>1.0000000000000004</v>
      </c>
    </row>
    <row r="241" spans="1:19" x14ac:dyDescent="0.2">
      <c r="B241" s="2">
        <v>4.98E-43</v>
      </c>
      <c r="C241" s="2">
        <v>2.2199999999999998E-31</v>
      </c>
      <c r="D241" s="2">
        <v>1.21E-21</v>
      </c>
      <c r="E241" s="2">
        <v>8.0499999999999998E-14</v>
      </c>
      <c r="F241" s="2">
        <v>6.8299999999999996E-8</v>
      </c>
      <c r="G241">
        <v>7.8375799999999996E-4</v>
      </c>
      <c r="H241">
        <v>0.145168358</v>
      </c>
      <c r="I241">
        <v>0.70809563200000003</v>
      </c>
      <c r="J241">
        <v>0.145168358</v>
      </c>
      <c r="K241">
        <v>7.8375799999999996E-4</v>
      </c>
      <c r="L241" s="2">
        <v>6.8299999999999996E-8</v>
      </c>
      <c r="M241" s="2">
        <v>8.0499999999999998E-14</v>
      </c>
      <c r="N241">
        <v>0</v>
      </c>
      <c r="O241">
        <v>0</v>
      </c>
      <c r="P241">
        <v>0</v>
      </c>
      <c r="S241">
        <f>SUM(B241:P241)</f>
        <v>1.000000000600161</v>
      </c>
    </row>
    <row r="242" spans="1:19" x14ac:dyDescent="0.2">
      <c r="B242" s="2">
        <v>1.5299999999999999E-48</v>
      </c>
      <c r="C242" s="2">
        <v>5.7200000000000001E-37</v>
      </c>
      <c r="D242" s="2">
        <v>4.9599999999999999E-27</v>
      </c>
      <c r="E242" s="2">
        <v>1.01E-18</v>
      </c>
      <c r="F242" s="2">
        <v>4.8599999999999999E-12</v>
      </c>
      <c r="G242" s="2">
        <v>5.7299999999999996E-7</v>
      </c>
      <c r="H242">
        <v>1.7562719999999999E-3</v>
      </c>
      <c r="I242">
        <v>0.163535451</v>
      </c>
      <c r="J242">
        <v>0.66941540799999999</v>
      </c>
      <c r="K242">
        <v>0.163535451</v>
      </c>
      <c r="L242">
        <v>1.7562719999999999E-3</v>
      </c>
      <c r="M242" s="2">
        <v>5.7299999999999996E-7</v>
      </c>
      <c r="N242" s="2">
        <v>4.8599999999999999E-12</v>
      </c>
      <c r="O242">
        <v>0</v>
      </c>
      <c r="P242">
        <v>0</v>
      </c>
      <c r="S242">
        <f>SUM(B242:P242)</f>
        <v>1.0000000000097198</v>
      </c>
    </row>
    <row r="243" spans="1:19" x14ac:dyDescent="0.2">
      <c r="B243" s="2">
        <v>1.5300000000000001E-53</v>
      </c>
      <c r="C243" s="2">
        <v>3.8400000000000003E-42</v>
      </c>
      <c r="D243" s="2">
        <v>3.7300000000000001E-32</v>
      </c>
      <c r="E243" s="2">
        <v>1.4199999999999999E-23</v>
      </c>
      <c r="F243" s="2">
        <v>2.1199999999999999E-16</v>
      </c>
      <c r="G243" s="2">
        <v>1.27E-10</v>
      </c>
      <c r="H243" s="2">
        <v>3.1300000000000001E-6</v>
      </c>
      <c r="I243">
        <v>3.3563550000000001E-3</v>
      </c>
      <c r="J243">
        <v>0.179774235</v>
      </c>
      <c r="K243">
        <v>0.63373256</v>
      </c>
      <c r="L243">
        <v>0.179774235</v>
      </c>
      <c r="M243">
        <v>3.3563550000000001E-3</v>
      </c>
      <c r="N243" s="2">
        <v>3.1300000000000001E-6</v>
      </c>
      <c r="O243" s="2">
        <v>1.27E-10</v>
      </c>
      <c r="P243">
        <v>0</v>
      </c>
      <c r="S243">
        <f>SUM(B243:P243)</f>
        <v>1.0000000002540002</v>
      </c>
    </row>
    <row r="244" spans="1:19" x14ac:dyDescent="0.2">
      <c r="B244" s="2">
        <v>4.4499999999999998E-58</v>
      </c>
      <c r="C244" s="2">
        <v>6.5200000000000004E-47</v>
      </c>
      <c r="D244" s="2">
        <v>5.6400000000000002E-37</v>
      </c>
      <c r="E244" s="2">
        <v>2.8799999999999998E-28</v>
      </c>
      <c r="F244" s="2">
        <v>8.7800000000000005E-21</v>
      </c>
      <c r="G244" s="2">
        <v>1.6000000000000001E-14</v>
      </c>
      <c r="H244" s="2">
        <v>1.7800000000000001E-9</v>
      </c>
      <c r="I244" s="2">
        <v>1.24E-5</v>
      </c>
      <c r="J244">
        <v>5.6927599999999998E-3</v>
      </c>
      <c r="K244">
        <v>0.19382756100000001</v>
      </c>
      <c r="L244">
        <v>0.60093454000000002</v>
      </c>
      <c r="M244">
        <v>0.19382756100000001</v>
      </c>
      <c r="N244">
        <v>5.6927599999999998E-3</v>
      </c>
      <c r="O244" s="2">
        <v>1.24E-5</v>
      </c>
      <c r="P244" s="2">
        <v>1.7800000000000001E-9</v>
      </c>
      <c r="S244">
        <f>SUM(B244:P244)</f>
        <v>0.99999998556001601</v>
      </c>
    </row>
    <row r="245" spans="1:19" x14ac:dyDescent="0.2">
      <c r="B245" s="2">
        <v>3.3199999999999998E-62</v>
      </c>
      <c r="C245" s="2">
        <v>2.6499999999999999E-51</v>
      </c>
      <c r="D245" s="2">
        <v>1.75E-41</v>
      </c>
      <c r="E245" s="2">
        <v>9.6399999999999999E-33</v>
      </c>
      <c r="F245" s="2">
        <v>4.4300000000000003E-25</v>
      </c>
      <c r="G245" s="2">
        <v>1.71E-18</v>
      </c>
      <c r="H245" s="2">
        <v>5.5700000000000005E-13</v>
      </c>
      <c r="I245" s="2">
        <v>1.5600000000000001E-8</v>
      </c>
      <c r="J245" s="2">
        <v>3.8600000000000003E-5</v>
      </c>
      <c r="K245">
        <v>8.8111119999999994E-3</v>
      </c>
      <c r="L245">
        <v>0.205734376</v>
      </c>
      <c r="M245">
        <v>0.57083187300000005</v>
      </c>
      <c r="N245">
        <v>0.205734376</v>
      </c>
      <c r="O245">
        <v>8.8111119999999994E-3</v>
      </c>
      <c r="P245" s="2">
        <v>3.8600000000000003E-5</v>
      </c>
      <c r="S245">
        <f>SUM(B245:P245)</f>
        <v>1.0000000646005571</v>
      </c>
    </row>
    <row r="246" spans="1:19" x14ac:dyDescent="0.2">
      <c r="B246" s="2">
        <v>5.7299999999999998E-66</v>
      </c>
      <c r="C246" s="2">
        <v>2.39E-55</v>
      </c>
      <c r="D246" s="2">
        <v>1.1E-45</v>
      </c>
      <c r="E246" s="2">
        <v>5.5699999999999996E-37</v>
      </c>
      <c r="F246" s="2">
        <v>3.13E-29</v>
      </c>
      <c r="G246" s="2">
        <v>1.95E-22</v>
      </c>
      <c r="H246" s="2">
        <v>1.3599999999999999E-16</v>
      </c>
      <c r="I246" s="2">
        <v>1.0599999999999999E-11</v>
      </c>
      <c r="J246" s="2">
        <v>9.5000000000000004E-8</v>
      </c>
      <c r="K246" s="2">
        <v>9.9300000000000001E-5</v>
      </c>
      <c r="L246">
        <v>1.2694831E-2</v>
      </c>
      <c r="M246">
        <v>0.215603453</v>
      </c>
      <c r="N246">
        <v>0.54320473700000005</v>
      </c>
      <c r="O246">
        <v>0.215603453</v>
      </c>
      <c r="P246">
        <v>1.2794178E-2</v>
      </c>
      <c r="S246">
        <f>SUM(B246:P246)</f>
        <v>1.0000000470106003</v>
      </c>
    </row>
    <row r="247" spans="1:19" x14ac:dyDescent="0.2">
      <c r="B247" s="2">
        <v>2.08E-69</v>
      </c>
      <c r="C247" s="2">
        <v>4.4700000000000001E-59</v>
      </c>
      <c r="D247" s="2">
        <v>1.3400000000000001E-49</v>
      </c>
      <c r="E247" s="2">
        <v>5.6499999999999999E-41</v>
      </c>
      <c r="F247" s="2">
        <v>3.3300000000000002E-33</v>
      </c>
      <c r="G247" s="2">
        <v>2.7600000000000002E-26</v>
      </c>
      <c r="H247" s="2">
        <v>3.2199999999999998E-20</v>
      </c>
      <c r="I247" s="2">
        <v>5.34E-15</v>
      </c>
      <c r="J247" s="2">
        <v>1.26E-10</v>
      </c>
      <c r="K247" s="2">
        <v>4.3300000000000003E-7</v>
      </c>
      <c r="L247">
        <v>2.20213E-4</v>
      </c>
      <c r="M247">
        <v>1.7275672999999998E-2</v>
      </c>
      <c r="N247">
        <v>0.22358935199999999</v>
      </c>
      <c r="O247">
        <v>0.51782865899999997</v>
      </c>
      <c r="P247">
        <v>0.24108567</v>
      </c>
      <c r="S247">
        <f>SUM(B247:P247)</f>
        <v>1.0000000001260052</v>
      </c>
    </row>
    <row r="248" spans="1:19" x14ac:dyDescent="0.2">
      <c r="B248" s="2">
        <v>1.46E-72</v>
      </c>
      <c r="C248" s="2">
        <v>1.6199999999999999E-62</v>
      </c>
      <c r="D248" s="2">
        <v>3.0699999999999999E-53</v>
      </c>
      <c r="E248" s="2">
        <v>9.9400000000000004E-45</v>
      </c>
      <c r="F248" s="2">
        <v>5.5200000000000002E-37</v>
      </c>
      <c r="G248" s="2">
        <v>5.26E-30</v>
      </c>
      <c r="H248" s="2">
        <v>8.6300000000000002E-24</v>
      </c>
      <c r="I248" s="2">
        <v>2.4400000000000001E-18</v>
      </c>
      <c r="J248" s="2">
        <v>1.1999999999999999E-13</v>
      </c>
      <c r="K248" s="2">
        <v>1.03E-9</v>
      </c>
      <c r="L248" s="2">
        <v>1.57E-6</v>
      </c>
      <c r="M248">
        <v>4.33888E-4</v>
      </c>
      <c r="N248">
        <v>2.2448549000000002E-2</v>
      </c>
      <c r="O248">
        <v>0.229871987</v>
      </c>
      <c r="P248">
        <v>0.74724400199999996</v>
      </c>
      <c r="S248">
        <f>SUM(B248:P248)</f>
        <v>0.99999999703011999</v>
      </c>
    </row>
    <row r="251" spans="1:19" x14ac:dyDescent="0.2">
      <c r="A251" t="s">
        <v>192</v>
      </c>
      <c r="B251">
        <v>0.97778089999999995</v>
      </c>
      <c r="C251">
        <v>2.2219119999999998E-2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>SUM(Q180:Y180)</f>
        <v>0</v>
      </c>
      <c r="S251">
        <f>SUM(B251:P251)</f>
        <v>1.0000000199999999</v>
      </c>
    </row>
    <row r="252" spans="1:19" x14ac:dyDescent="0.2">
      <c r="B252" s="2">
        <v>3.0137719999999999E-5</v>
      </c>
      <c r="C252">
        <v>0.86426979999999998</v>
      </c>
      <c r="D252">
        <v>0.13570009999999999</v>
      </c>
      <c r="E252" s="2">
        <v>6.3459519999999998E-10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>SUM(Q181:Y181)</f>
        <v>0</v>
      </c>
      <c r="S252">
        <f>SUM(B252:P252)</f>
        <v>1.0000000383545953</v>
      </c>
    </row>
    <row r="253" spans="1:19" x14ac:dyDescent="0.2">
      <c r="B253" s="2">
        <v>2.3076209999999998E-9</v>
      </c>
      <c r="C253">
        <v>4.9717290000000003E-3</v>
      </c>
      <c r="D253">
        <v>0.79805789999999999</v>
      </c>
      <c r="E253">
        <v>0.19695879999999999</v>
      </c>
      <c r="F253" s="2">
        <v>1.151676E-5</v>
      </c>
      <c r="G253" s="2">
        <v>8.0158099999999997E-14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>SUM(Q182:Y182)</f>
        <v>0</v>
      </c>
      <c r="S253">
        <f>SUM(B253:P253)</f>
        <v>0.99999994806770109</v>
      </c>
    </row>
    <row r="254" spans="1:19" x14ac:dyDescent="0.2">
      <c r="B254" s="2">
        <v>9.7205369999999996E-12</v>
      </c>
      <c r="C254" s="2">
        <v>7.5558690000000001E-6</v>
      </c>
      <c r="D254">
        <v>3.5321409999999998E-2</v>
      </c>
      <c r="E254">
        <v>0.74429219999999996</v>
      </c>
      <c r="F254">
        <v>0.2199353</v>
      </c>
      <c r="G254">
        <v>4.4354350000000003E-4</v>
      </c>
      <c r="H254" s="2">
        <v>3.9520289999999997E-9</v>
      </c>
      <c r="I254" s="2">
        <v>4.4408919999999998E-16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>SUM(Q183:Y183)</f>
        <v>0</v>
      </c>
      <c r="S254">
        <f>SUM(B254:P254)</f>
        <v>1.0000000133307501</v>
      </c>
    </row>
    <row r="255" spans="1:19" x14ac:dyDescent="0.2">
      <c r="B255" s="2">
        <v>3.5242460000000001E-13</v>
      </c>
      <c r="C255" s="2">
        <v>5.3278859999999999E-8</v>
      </c>
      <c r="D255">
        <v>4.0843759999999998E-4</v>
      </c>
      <c r="E255">
        <v>9.4731830000000003E-2</v>
      </c>
      <c r="F255">
        <v>0.67977860000000001</v>
      </c>
      <c r="G255">
        <v>0.2225578</v>
      </c>
      <c r="H255">
        <v>2.5225040000000001E-3</v>
      </c>
      <c r="I255" s="2">
        <v>8.1494200000000002E-7</v>
      </c>
      <c r="J255" s="2">
        <v>1.121547E-11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>SUM(Q184:Y184)</f>
        <v>0</v>
      </c>
      <c r="S255">
        <f>SUM(B255:P255)</f>
        <v>1.000000039832428</v>
      </c>
    </row>
    <row r="256" spans="1:19" x14ac:dyDescent="0.2">
      <c r="B256" s="2">
        <v>4.2484279999999999E-14</v>
      </c>
      <c r="C256" s="2">
        <v>1.475791E-9</v>
      </c>
      <c r="D256" s="2">
        <v>7.5840499999999998E-6</v>
      </c>
      <c r="E256">
        <v>3.9319020000000001E-3</v>
      </c>
      <c r="F256">
        <v>0.16719490000000001</v>
      </c>
      <c r="G256">
        <v>0.60875460000000003</v>
      </c>
      <c r="H256">
        <v>0.21357770000000001</v>
      </c>
      <c r="I256">
        <v>6.5170749999999998E-3</v>
      </c>
      <c r="J256" s="2">
        <v>1.6189459999999999E-5</v>
      </c>
      <c r="K256" s="2">
        <v>3.9324750000000001E-9</v>
      </c>
      <c r="L256" s="2">
        <v>1.3511410000000001E-13</v>
      </c>
      <c r="M256">
        <v>0</v>
      </c>
      <c r="N256">
        <v>0</v>
      </c>
      <c r="O256">
        <v>0</v>
      </c>
      <c r="P256">
        <f>SUM(Q185:Y185)</f>
        <v>0</v>
      </c>
      <c r="S256">
        <f>SUM(B256:P256)</f>
        <v>0.99999995591844359</v>
      </c>
    </row>
    <row r="257" spans="1:19" x14ac:dyDescent="0.2">
      <c r="B257" s="2">
        <v>1.057112E-14</v>
      </c>
      <c r="C257" s="2">
        <v>1.087538E-10</v>
      </c>
      <c r="D257" s="2">
        <v>2.9970670000000002E-7</v>
      </c>
      <c r="E257">
        <v>1.692796E-4</v>
      </c>
      <c r="F257">
        <v>1.6097940000000002E-2</v>
      </c>
      <c r="G257">
        <v>0.23541619999999999</v>
      </c>
      <c r="H257">
        <v>0.53837740000000001</v>
      </c>
      <c r="I257">
        <v>0.1984475</v>
      </c>
      <c r="J257">
        <v>1.139037E-2</v>
      </c>
      <c r="K257">
        <v>1.008762E-4</v>
      </c>
      <c r="L257" s="2">
        <v>1.5258869999999999E-7</v>
      </c>
      <c r="M257" s="2">
        <v>4.8382079999999997E-11</v>
      </c>
      <c r="N257" s="2">
        <v>4.2188470000000001E-15</v>
      </c>
      <c r="O257">
        <v>0</v>
      </c>
      <c r="P257">
        <f>SUM(Q186:Y186)</f>
        <v>0</v>
      </c>
      <c r="S257">
        <f>SUM(B257:P257)</f>
        <v>1.0000000182525506</v>
      </c>
    </row>
    <row r="258" spans="1:19" x14ac:dyDescent="0.2">
      <c r="B258" s="2">
        <v>4.1930939999999997E-15</v>
      </c>
      <c r="C258" s="2">
        <v>1.5938119999999999E-11</v>
      </c>
      <c r="D258" s="2">
        <v>2.320543E-8</v>
      </c>
      <c r="E258" s="2">
        <v>1.070609E-5</v>
      </c>
      <c r="F258">
        <v>1.3387189999999999E-3</v>
      </c>
      <c r="G258">
        <v>4.0766080000000003E-2</v>
      </c>
      <c r="H258">
        <v>0.28824090000000002</v>
      </c>
      <c r="I258">
        <v>0.47265859999999998</v>
      </c>
      <c r="J258">
        <v>0.1806749</v>
      </c>
      <c r="K258">
        <v>1.5977359999999999E-2</v>
      </c>
      <c r="L258">
        <v>3.3100239999999997E-4</v>
      </c>
      <c r="M258" s="2">
        <v>1.7174629999999999E-6</v>
      </c>
      <c r="N258" s="2">
        <v>2.5275570000000002E-9</v>
      </c>
      <c r="O258" s="2">
        <v>1.249001E-12</v>
      </c>
      <c r="P258">
        <f>SUM(Q187:Y187)</f>
        <v>2.2204459999999999E-16</v>
      </c>
      <c r="S258">
        <f>SUM(B258:P258)</f>
        <v>1.0000000107031786</v>
      </c>
    </row>
    <row r="259" spans="1:19" x14ac:dyDescent="0.2">
      <c r="B259" s="2">
        <v>2.2804420000000001E-15</v>
      </c>
      <c r="C259" s="2">
        <v>3.8174199999999997E-12</v>
      </c>
      <c r="D259" s="2">
        <v>3.080782E-9</v>
      </c>
      <c r="E259" s="2">
        <v>1.044428E-6</v>
      </c>
      <c r="F259">
        <v>1.3187E-4</v>
      </c>
      <c r="G259">
        <v>5.6393390000000002E-3</v>
      </c>
      <c r="H259">
        <v>7.6692250000000003E-2</v>
      </c>
      <c r="I259">
        <v>0.32173030000000002</v>
      </c>
      <c r="J259">
        <v>0.41314420000000002</v>
      </c>
      <c r="K259">
        <v>0.16233690000000001</v>
      </c>
      <c r="L259">
        <v>1.9576440000000001E-2</v>
      </c>
      <c r="M259">
        <v>7.3843710000000003E-4</v>
      </c>
      <c r="N259" s="2">
        <v>9.1485739999999997E-6</v>
      </c>
      <c r="O259" s="2">
        <v>4.0409859999999998E-8</v>
      </c>
      <c r="P259">
        <f>SUM(Q188:Y188)</f>
        <v>7.1136203419999998E-11</v>
      </c>
      <c r="S259">
        <f>SUM(B259:P259)</f>
        <v>0.9999999726675981</v>
      </c>
    </row>
    <row r="260" spans="1:19" x14ac:dyDescent="0.2">
      <c r="B260" s="2">
        <v>1.5488470000000001E-15</v>
      </c>
      <c r="C260" s="2">
        <v>1.3094679999999999E-12</v>
      </c>
      <c r="D260" s="2">
        <v>6.2373020000000004E-10</v>
      </c>
      <c r="E260" s="2">
        <v>1.5106049999999999E-7</v>
      </c>
      <c r="F260" s="2">
        <v>1.69523E-5</v>
      </c>
      <c r="G260">
        <v>8.1484519999999998E-4</v>
      </c>
      <c r="H260">
        <v>1.5790869999999999E-2</v>
      </c>
      <c r="I260">
        <v>0.1184954</v>
      </c>
      <c r="J260">
        <v>0.33695009999999997</v>
      </c>
      <c r="K260">
        <v>0.36009479999999999</v>
      </c>
      <c r="L260">
        <v>0.144566</v>
      </c>
      <c r="M260">
        <v>2.1954399999999999E-2</v>
      </c>
      <c r="N260">
        <v>1.2859620000000001E-3</v>
      </c>
      <c r="O260" s="2">
        <v>3.0166510000000001E-5</v>
      </c>
      <c r="P260">
        <f>SUM(Q189:Y189)</f>
        <v>3.0165782793580303E-7</v>
      </c>
      <c r="S260">
        <f>SUM(B260:P260)</f>
        <v>0.99999994935336911</v>
      </c>
    </row>
    <row r="261" spans="1:19" x14ac:dyDescent="0.2">
      <c r="B261" s="2">
        <v>1.2361900000000001E-15</v>
      </c>
      <c r="C261" s="2">
        <v>5.8757570000000005E-13</v>
      </c>
      <c r="D261" s="2">
        <v>1.7566219999999999E-10</v>
      </c>
      <c r="E261" s="2">
        <v>3.0545130000000002E-8</v>
      </c>
      <c r="F261" s="2">
        <v>2.8733999999999999E-6</v>
      </c>
      <c r="G261">
        <v>1.371705E-4</v>
      </c>
      <c r="H261">
        <v>3.1512290000000002E-3</v>
      </c>
      <c r="I261">
        <v>3.3455319999999997E-2</v>
      </c>
      <c r="J261">
        <v>0.15968650000000001</v>
      </c>
      <c r="K261">
        <v>0.33729819999999999</v>
      </c>
      <c r="L261">
        <v>0.3132007</v>
      </c>
      <c r="M261">
        <v>0.12792799999999999</v>
      </c>
      <c r="N261">
        <v>2.3171899999999999E-2</v>
      </c>
      <c r="O261">
        <v>1.894644E-3</v>
      </c>
      <c r="P261">
        <f>SUM(Q190:Y190)</f>
        <v>7.3388145806373183E-5</v>
      </c>
      <c r="S261">
        <f>SUM(B261:P261)</f>
        <v>0.99999995576718725</v>
      </c>
    </row>
    <row r="262" spans="1:19" x14ac:dyDescent="0.2">
      <c r="B262" s="2">
        <v>1.112592E-15</v>
      </c>
      <c r="C262" s="2">
        <v>3.2360850000000001E-13</v>
      </c>
      <c r="D262" s="2">
        <v>6.4168249999999994E-11</v>
      </c>
      <c r="E262" s="2">
        <v>8.1615499999999994E-9</v>
      </c>
      <c r="F262" s="2">
        <v>6.2878369999999997E-7</v>
      </c>
      <c r="G262" s="2">
        <v>2.785718E-5</v>
      </c>
      <c r="H262">
        <v>6.7840429999999996E-4</v>
      </c>
      <c r="I262">
        <v>8.7514410000000004E-3</v>
      </c>
      <c r="J262">
        <v>5.813699E-2</v>
      </c>
      <c r="K262">
        <v>0.19504959999999999</v>
      </c>
      <c r="L262">
        <v>0.32670320000000003</v>
      </c>
      <c r="M262">
        <v>0.27193729999999999</v>
      </c>
      <c r="N262">
        <v>0.1126669</v>
      </c>
      <c r="O262">
        <v>2.342402E-2</v>
      </c>
      <c r="P262">
        <f>SUM(Q191:Y191)</f>
        <v>2.6236233244640705E-3</v>
      </c>
      <c r="S262">
        <f>SUM(B262:P262)</f>
        <v>0.99999997281420705</v>
      </c>
    </row>
    <row r="263" spans="1:19" x14ac:dyDescent="0.2">
      <c r="B263" s="2">
        <v>1.0969809999999999E-15</v>
      </c>
      <c r="C263" s="2">
        <v>2.089575E-13</v>
      </c>
      <c r="D263" s="2">
        <v>2.8831660000000001E-11</v>
      </c>
      <c r="E263" s="2">
        <v>2.7456769999999998E-9</v>
      </c>
      <c r="F263" s="2">
        <v>1.7236690000000001E-7</v>
      </c>
      <c r="G263" s="2">
        <v>6.8367500000000002E-6</v>
      </c>
      <c r="H263">
        <v>1.649527E-4</v>
      </c>
      <c r="I263">
        <v>2.3433820000000002E-3</v>
      </c>
      <c r="J263">
        <v>1.9088529999999999E-2</v>
      </c>
      <c r="K263">
        <v>8.7368310000000005E-2</v>
      </c>
      <c r="L263">
        <v>0.22155639999999999</v>
      </c>
      <c r="M263">
        <v>0.30873390000000001</v>
      </c>
      <c r="N263">
        <v>0.2357284</v>
      </c>
      <c r="O263">
        <v>9.8849800000000002E-2</v>
      </c>
      <c r="P263">
        <f>SUM(Q192:Y192)</f>
        <v>2.6159344518565147E-2</v>
      </c>
      <c r="S263">
        <f>SUM(B263:P263)</f>
        <v>1.0000000311101838</v>
      </c>
    </row>
    <row r="264" spans="1:19" x14ac:dyDescent="0.2">
      <c r="B264" s="2">
        <v>1.1604259999999999E-15</v>
      </c>
      <c r="C264" s="2">
        <v>1.5294530000000001E-13</v>
      </c>
      <c r="D264" s="2">
        <v>1.5301230000000001E-11</v>
      </c>
      <c r="E264" s="2">
        <v>1.117584E-9</v>
      </c>
      <c r="F264" s="2">
        <v>5.7411490000000001E-8</v>
      </c>
      <c r="G264" s="2">
        <v>2.0031310000000002E-6</v>
      </c>
      <c r="H264" s="2">
        <v>4.5980070000000002E-5</v>
      </c>
      <c r="I264">
        <v>6.7505780000000001E-4</v>
      </c>
      <c r="J264">
        <v>6.1888200000000003E-3</v>
      </c>
      <c r="K264">
        <v>3.4747319999999998E-2</v>
      </c>
      <c r="L264">
        <v>0.1177212</v>
      </c>
      <c r="M264">
        <v>0.2382215</v>
      </c>
      <c r="N264">
        <v>0.28628490000000001</v>
      </c>
      <c r="O264">
        <v>0.20401549999999999</v>
      </c>
      <c r="P264">
        <f>SUM(Q193:Y193)</f>
        <v>0.11209756119487561</v>
      </c>
      <c r="S264">
        <f>SUM(B264:P264)</f>
        <v>0.9999999007404049</v>
      </c>
    </row>
    <row r="265" spans="1:19" x14ac:dyDescent="0.2">
      <c r="B265" s="2">
        <v>1.296887E-15</v>
      </c>
      <c r="C265" s="2">
        <v>1.2372880000000001E-13</v>
      </c>
      <c r="D265" s="2">
        <v>9.2964489999999999E-12</v>
      </c>
      <c r="E265" s="2">
        <v>5.3287510000000001E-10</v>
      </c>
      <c r="F265" s="2">
        <v>2.2598479999999999E-8</v>
      </c>
      <c r="G265" s="2">
        <v>6.8878180000000002E-7</v>
      </c>
      <c r="H265" s="2">
        <v>1.468823E-5</v>
      </c>
      <c r="I265">
        <v>2.139004E-4</v>
      </c>
      <c r="J265">
        <v>2.0824609999999999E-3</v>
      </c>
      <c r="K265">
        <v>1.331266E-2</v>
      </c>
      <c r="L265">
        <v>5.5078950000000002E-2</v>
      </c>
      <c r="M265">
        <v>0.14587939999999999</v>
      </c>
      <c r="N265">
        <v>0.2455176</v>
      </c>
      <c r="O265">
        <v>0.26155149999999999</v>
      </c>
      <c r="P265">
        <f>SUM(Q194:Y194)</f>
        <v>0.27634824140055297</v>
      </c>
      <c r="S265">
        <f>SUM(B265:P265)</f>
        <v>1.0000001129531295</v>
      </c>
    </row>
    <row r="269" spans="1:19" x14ac:dyDescent="0.2">
      <c r="A269" t="s">
        <v>194</v>
      </c>
      <c r="B269">
        <v>1</v>
      </c>
      <c r="C269" s="2">
        <v>1.0569319999999999E-13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>SUM(Q130:Y130)</f>
        <v>0</v>
      </c>
      <c r="S269">
        <f>SUM(B269:P269)</f>
        <v>1.0000000000001057</v>
      </c>
    </row>
    <row r="270" spans="1:19" x14ac:dyDescent="0.2">
      <c r="B270" s="2">
        <v>7.1349949999999996E-5</v>
      </c>
      <c r="C270">
        <v>0.99985729999999995</v>
      </c>
      <c r="D270" s="2">
        <v>7.1349949999999996E-5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>SUM(Q131:Y131)</f>
        <v>0</v>
      </c>
      <c r="S270">
        <f>SUM(B270:P270)</f>
        <v>0.99999999989999999</v>
      </c>
    </row>
    <row r="271" spans="1:19" x14ac:dyDescent="0.2">
      <c r="B271" s="2">
        <v>1.0570260000000001E-13</v>
      </c>
      <c r="C271">
        <v>5.3419069999999999E-3</v>
      </c>
      <c r="D271">
        <v>0.98931619999999998</v>
      </c>
      <c r="E271">
        <v>5.3419069999999999E-3</v>
      </c>
      <c r="F271" s="2">
        <v>1.0569319999999999E-13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>SUM(Q132:Y132)</f>
        <v>0</v>
      </c>
      <c r="S271">
        <f>SUM(B271:P271)</f>
        <v>1.0000000140002114</v>
      </c>
    </row>
    <row r="272" spans="1:19" x14ac:dyDescent="0.2">
      <c r="B272" s="2">
        <v>1.851185E-19</v>
      </c>
      <c r="C272" s="2">
        <v>9.5417229999999997E-9</v>
      </c>
      <c r="D272">
        <v>2.7477430000000001E-2</v>
      </c>
      <c r="E272">
        <v>0.94504509999999997</v>
      </c>
      <c r="F272">
        <v>2.7477430000000001E-2</v>
      </c>
      <c r="G272" s="2">
        <v>9.5417229999999997E-9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>SUM(Q133:Y133)</f>
        <v>0</v>
      </c>
      <c r="S272">
        <f>SUM(B272:P272)</f>
        <v>0.99999997908344596</v>
      </c>
    </row>
    <row r="273" spans="2:19" x14ac:dyDescent="0.2">
      <c r="B273" s="2">
        <v>3.592025E-23</v>
      </c>
      <c r="C273" s="2">
        <v>1.0570260000000001E-13</v>
      </c>
      <c r="D273" s="2">
        <v>2.8140749999999998E-6</v>
      </c>
      <c r="E273">
        <v>6.2133029999999999E-2</v>
      </c>
      <c r="F273">
        <v>0.87572830000000002</v>
      </c>
      <c r="G273">
        <v>6.2133029999999999E-2</v>
      </c>
      <c r="H273" s="2">
        <v>2.8140749999999998E-6</v>
      </c>
      <c r="I273" s="2">
        <v>1.0569319999999999E-13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>SUM(Q134:Y134)</f>
        <v>0</v>
      </c>
      <c r="S273">
        <f>SUM(B273:P273)</f>
        <v>0.99999998815021152</v>
      </c>
    </row>
    <row r="274" spans="2:19" x14ac:dyDescent="0.2">
      <c r="B274" s="2">
        <v>1.0303809999999999E-25</v>
      </c>
      <c r="C274" s="2">
        <v>1.805646E-17</v>
      </c>
      <c r="D274" s="2">
        <v>2.7230989999999998E-10</v>
      </c>
      <c r="E274" s="2">
        <v>7.1349680000000004E-5</v>
      </c>
      <c r="F274">
        <v>9.9906289999999995E-2</v>
      </c>
      <c r="G274">
        <v>0.80004470000000005</v>
      </c>
      <c r="H274">
        <v>9.9906289999999995E-2</v>
      </c>
      <c r="I274" s="2">
        <v>7.1349680000000004E-5</v>
      </c>
      <c r="J274" s="2">
        <v>2.723098E-10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f>SUM(Q135:Y135)</f>
        <v>0</v>
      </c>
      <c r="S274">
        <f>SUM(B274:P274)</f>
        <v>0.99999997990461975</v>
      </c>
    </row>
    <row r="275" spans="2:19" x14ac:dyDescent="0.2">
      <c r="B275" s="2">
        <v>1.4993119999999999E-27</v>
      </c>
      <c r="C275" s="2">
        <v>2.496859E-20</v>
      </c>
      <c r="D275" s="2">
        <v>1.0570260000000001E-13</v>
      </c>
      <c r="E275" s="2">
        <v>4.0286719999999999E-8</v>
      </c>
      <c r="F275">
        <v>5.3648819999999996E-4</v>
      </c>
      <c r="G275">
        <v>0.13535150000000001</v>
      </c>
      <c r="H275">
        <v>0.72822390000000004</v>
      </c>
      <c r="I275">
        <v>0.13535150000000001</v>
      </c>
      <c r="J275">
        <v>5.3648819999999996E-4</v>
      </c>
      <c r="K275" s="2">
        <v>4.0286719999999999E-8</v>
      </c>
      <c r="L275" s="2">
        <v>1.0569319999999999E-13</v>
      </c>
      <c r="M275">
        <v>0</v>
      </c>
      <c r="N275">
        <v>0</v>
      </c>
      <c r="O275">
        <v>0</v>
      </c>
      <c r="P275">
        <f>SUM(Q136:Y136)</f>
        <v>0</v>
      </c>
      <c r="S275">
        <f>SUM(B275:P275)</f>
        <v>0.9999999569736514</v>
      </c>
    </row>
    <row r="276" spans="2:19" x14ac:dyDescent="0.2">
      <c r="B276" s="2">
        <v>6.1780389999999997E-29</v>
      </c>
      <c r="C276" s="2">
        <v>1.5264729999999999E-22</v>
      </c>
      <c r="D276" s="2">
        <v>1.6865299999999999E-16</v>
      </c>
      <c r="E276" s="2">
        <v>4.1742070000000002E-11</v>
      </c>
      <c r="F276" s="2">
        <v>1.167124E-6</v>
      </c>
      <c r="G276">
        <v>2.0652959999999999E-3</v>
      </c>
      <c r="H276">
        <v>0.1659996</v>
      </c>
      <c r="I276">
        <v>0.66386789999999996</v>
      </c>
      <c r="J276">
        <v>0.1659996</v>
      </c>
      <c r="K276">
        <v>2.0652959999999999E-3</v>
      </c>
      <c r="L276" s="2">
        <v>1.167124E-6</v>
      </c>
      <c r="M276" s="2">
        <v>4.1742049999999997E-11</v>
      </c>
      <c r="N276" s="2">
        <v>2.2204459999999999E-16</v>
      </c>
      <c r="O276">
        <v>0</v>
      </c>
      <c r="P276">
        <f>SUM(Q137:Y137)</f>
        <v>0</v>
      </c>
      <c r="S276">
        <f>SUM(B276:P276)</f>
        <v>1.0000000263314843</v>
      </c>
    </row>
    <row r="277" spans="2:19" x14ac:dyDescent="0.2">
      <c r="B277" s="2">
        <v>5.14222E-30</v>
      </c>
      <c r="C277" s="2">
        <v>2.6952790000000001E-24</v>
      </c>
      <c r="D277" s="2">
        <v>8.65362E-19</v>
      </c>
      <c r="E277" s="2">
        <v>1.057018E-13</v>
      </c>
      <c r="F277" s="2">
        <v>3.0040030000000001E-9</v>
      </c>
      <c r="G277" s="2">
        <v>1.2538650000000001E-5</v>
      </c>
      <c r="H277">
        <v>5.3293660000000003E-3</v>
      </c>
      <c r="I277">
        <v>0.19090499999999999</v>
      </c>
      <c r="J277">
        <v>0.6075062</v>
      </c>
      <c r="K277">
        <v>0.19090499999999999</v>
      </c>
      <c r="L277">
        <v>5.3293660000000003E-3</v>
      </c>
      <c r="M277" s="2">
        <v>1.2538650000000001E-5</v>
      </c>
      <c r="N277" s="2">
        <v>3.0040030000000001E-9</v>
      </c>
      <c r="O277" s="2">
        <v>1.0569319999999999E-13</v>
      </c>
      <c r="P277">
        <f>SUM(Q138:Y138)</f>
        <v>0</v>
      </c>
      <c r="S277">
        <f>SUM(B277:P277)</f>
        <v>1.0000000153082174</v>
      </c>
    </row>
    <row r="278" spans="2:19" x14ac:dyDescent="0.2">
      <c r="B278" s="2">
        <v>7.0259449999999998E-31</v>
      </c>
      <c r="C278" s="2">
        <v>1.030374E-25</v>
      </c>
      <c r="D278" s="2">
        <v>1.113597E-20</v>
      </c>
      <c r="E278" s="2">
        <v>6.318741E-16</v>
      </c>
      <c r="F278" s="2">
        <v>1.315536E-11</v>
      </c>
      <c r="G278" s="2">
        <v>7.0618029999999994E-8</v>
      </c>
      <c r="H278" s="2">
        <v>7.1279320000000002E-5</v>
      </c>
      <c r="I278">
        <v>1.0653660000000001E-2</v>
      </c>
      <c r="J278">
        <v>0.21001909999999999</v>
      </c>
      <c r="K278">
        <v>0.55851170000000006</v>
      </c>
      <c r="L278">
        <v>0.21001909999999999</v>
      </c>
      <c r="M278">
        <v>1.0653660000000001E-2</v>
      </c>
      <c r="N278" s="2">
        <v>7.1279320000000002E-5</v>
      </c>
      <c r="O278" s="2">
        <v>7.0618029999999994E-8</v>
      </c>
      <c r="P278">
        <f>SUM(Q139:Y139)</f>
        <v>1.3156036133800001E-11</v>
      </c>
      <c r="S278">
        <f>SUM(B278:P278)</f>
        <v>0.99999991990237203</v>
      </c>
    </row>
    <row r="279" spans="2:19" x14ac:dyDescent="0.2">
      <c r="B279" s="2">
        <v>1.378512E-31</v>
      </c>
      <c r="C279" s="2">
        <v>7.0058129999999994E-27</v>
      </c>
      <c r="D279" s="2">
        <v>2.9387489999999999E-22</v>
      </c>
      <c r="E279" s="2">
        <v>7.935252E-18</v>
      </c>
      <c r="F279" s="2">
        <v>1.056947E-13</v>
      </c>
      <c r="G279" s="2">
        <v>5.3009129999999998E-10</v>
      </c>
      <c r="H279" s="2">
        <v>7.7464669999999996E-7</v>
      </c>
      <c r="I279">
        <v>2.6436059999999998E-4</v>
      </c>
      <c r="J279">
        <v>1.7932420000000001E-2</v>
      </c>
      <c r="K279">
        <v>0.22383749999999999</v>
      </c>
      <c r="L279">
        <v>0.51592979999999999</v>
      </c>
      <c r="M279">
        <v>0.22383749999999999</v>
      </c>
      <c r="N279">
        <v>1.7932420000000001E-2</v>
      </c>
      <c r="O279">
        <v>2.6436059999999998E-4</v>
      </c>
      <c r="P279">
        <f>SUM(Q140:Y140)</f>
        <v>7.7517689699319997E-7</v>
      </c>
      <c r="S279">
        <f>SUM(B279:P279)</f>
        <v>0.99999991155379397</v>
      </c>
    </row>
    <row r="280" spans="2:19" x14ac:dyDescent="0.2">
      <c r="B280" s="2">
        <v>3.5499119999999998E-32</v>
      </c>
      <c r="C280" s="2">
        <v>7.3875830000000002E-28</v>
      </c>
      <c r="D280" s="2">
        <v>1.3634249999999999E-23</v>
      </c>
      <c r="E280" s="2">
        <v>1.8510489999999999E-19</v>
      </c>
      <c r="F280" s="2">
        <v>1.510957E-15</v>
      </c>
      <c r="G280" s="2">
        <v>6.0196979999999999E-12</v>
      </c>
      <c r="H280" s="2">
        <v>9.5357019999999995E-9</v>
      </c>
      <c r="I280" s="2">
        <v>4.9715809999999997E-6</v>
      </c>
      <c r="J280">
        <v>7.2797650000000003E-4</v>
      </c>
      <c r="K280">
        <v>2.6744480000000001E-2</v>
      </c>
      <c r="L280">
        <v>0.23312189999999999</v>
      </c>
      <c r="M280">
        <v>0.47880129999999999</v>
      </c>
      <c r="N280">
        <v>0.23312189999999999</v>
      </c>
      <c r="O280">
        <v>2.6744480000000001E-2</v>
      </c>
      <c r="P280">
        <f>SUM(Q141:Y141)</f>
        <v>7.3295762272318347E-4</v>
      </c>
      <c r="S280">
        <f>SUM(B280:P280)</f>
        <v>0.99999997524544626</v>
      </c>
    </row>
    <row r="281" spans="2:19" x14ac:dyDescent="0.2">
      <c r="B281" s="2">
        <v>1.127077E-32</v>
      </c>
      <c r="C281" s="2">
        <v>1.095777E-28</v>
      </c>
      <c r="D281" s="2">
        <v>9.8999059999999994E-25</v>
      </c>
      <c r="E281" s="2">
        <v>7.1988169999999995E-21</v>
      </c>
      <c r="F281" s="2">
        <v>3.6054199999999997E-17</v>
      </c>
      <c r="G281" s="2">
        <v>1.056666E-13</v>
      </c>
      <c r="H281" s="2">
        <v>1.5383149999999999E-10</v>
      </c>
      <c r="I281" s="2">
        <v>9.5072010000000002E-8</v>
      </c>
      <c r="J281" s="2">
        <v>2.1652189999999998E-5</v>
      </c>
      <c r="K281">
        <v>1.617636E-3</v>
      </c>
      <c r="L281">
        <v>3.6524220000000003E-2</v>
      </c>
      <c r="M281">
        <v>0.23870050000000001</v>
      </c>
      <c r="N281">
        <v>0.4462718</v>
      </c>
      <c r="O281">
        <v>0.23870050000000001</v>
      </c>
      <c r="P281">
        <f>SUM(Q142:Y142)</f>
        <v>3.8163603415947198E-2</v>
      </c>
      <c r="S281">
        <f>SUM(B281:P281)</f>
        <v>1.0000000068318944</v>
      </c>
    </row>
    <row r="282" spans="2:19" x14ac:dyDescent="0.2">
      <c r="B282" s="2">
        <v>4.2184030000000001E-33</v>
      </c>
      <c r="C282" s="2">
        <v>2.1292009999999999E-29</v>
      </c>
      <c r="D282" s="2">
        <v>1.030168E-25</v>
      </c>
      <c r="E282" s="2">
        <v>4.2687189999999998E-22</v>
      </c>
      <c r="F282" s="2">
        <v>1.3403969999999999E-18</v>
      </c>
      <c r="G282" s="2">
        <v>2.803313E-15</v>
      </c>
      <c r="H282" s="2">
        <v>3.423029E-12</v>
      </c>
      <c r="I282" s="2">
        <v>2.1438919999999999E-9</v>
      </c>
      <c r="J282" s="2">
        <v>6.0981949999999998E-7</v>
      </c>
      <c r="K282" s="2">
        <v>7.0737989999999999E-5</v>
      </c>
      <c r="L282">
        <v>3.0664849999999999E-3</v>
      </c>
      <c r="M282">
        <v>4.6702859999999999E-2</v>
      </c>
      <c r="N282">
        <v>0.24135119999999999</v>
      </c>
      <c r="O282">
        <v>0.4176163</v>
      </c>
      <c r="P282">
        <f>SUM(Q143:Y143)</f>
        <v>0.29119189495681785</v>
      </c>
      <c r="S282">
        <f>SUM(B282:P282)</f>
        <v>1.0000000899136356</v>
      </c>
    </row>
    <row r="283" spans="2:19" x14ac:dyDescent="0.2">
      <c r="B283" s="2">
        <v>1.8009190000000001E-33</v>
      </c>
      <c r="C283" s="2">
        <v>5.140428E-30</v>
      </c>
      <c r="D283" s="2">
        <v>1.436227E-26</v>
      </c>
      <c r="E283" s="2">
        <v>3.590588E-23</v>
      </c>
      <c r="F283" s="2">
        <v>7.2847890000000001E-20</v>
      </c>
      <c r="G283" s="2">
        <v>1.0815039999999999E-16</v>
      </c>
      <c r="H283" s="2">
        <v>1.055944E-13</v>
      </c>
      <c r="I283" s="2">
        <v>6.0936200000000002E-11</v>
      </c>
      <c r="J283" s="2">
        <v>1.8747340000000002E-8</v>
      </c>
      <c r="K283" s="2">
        <v>2.7952660000000001E-6</v>
      </c>
      <c r="L283">
        <v>1.8585579999999999E-4</v>
      </c>
      <c r="M283">
        <v>5.1532380000000001E-3</v>
      </c>
      <c r="N283">
        <v>5.6793929999999999E-2</v>
      </c>
      <c r="O283">
        <v>0.24174799999999999</v>
      </c>
      <c r="P283">
        <f>SUM(Q144:Y144)</f>
        <v>0.69611603787438192</v>
      </c>
      <c r="S283">
        <f>SUM(B283:P283)</f>
        <v>0.99999987574876381</v>
      </c>
    </row>
    <row r="287" spans="2:19" ht="24" x14ac:dyDescent="0.3">
      <c r="D287" s="28" t="s">
        <v>169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</row>
    <row r="288" spans="2:19" x14ac:dyDescent="0.2">
      <c r="D288" s="22">
        <v>1</v>
      </c>
      <c r="E288" s="22">
        <f>D288+1</f>
        <v>2</v>
      </c>
      <c r="F288" s="22">
        <f t="shared" ref="F288:R288" si="0">E288+1</f>
        <v>3</v>
      </c>
      <c r="G288" s="22">
        <f t="shared" si="0"/>
        <v>4</v>
      </c>
      <c r="H288" s="22">
        <f t="shared" si="0"/>
        <v>5</v>
      </c>
      <c r="I288" s="22">
        <f t="shared" si="0"/>
        <v>6</v>
      </c>
      <c r="J288" s="22">
        <f t="shared" si="0"/>
        <v>7</v>
      </c>
      <c r="K288" s="22">
        <f t="shared" si="0"/>
        <v>8</v>
      </c>
      <c r="L288" s="22">
        <f t="shared" si="0"/>
        <v>9</v>
      </c>
      <c r="M288" s="22">
        <f t="shared" si="0"/>
        <v>10</v>
      </c>
      <c r="N288" s="22">
        <f t="shared" si="0"/>
        <v>11</v>
      </c>
      <c r="O288" s="22">
        <f t="shared" si="0"/>
        <v>12</v>
      </c>
      <c r="P288" s="22">
        <f t="shared" si="0"/>
        <v>13</v>
      </c>
      <c r="Q288" s="22">
        <f t="shared" si="0"/>
        <v>14</v>
      </c>
      <c r="R288" s="22">
        <f t="shared" si="0"/>
        <v>15</v>
      </c>
    </row>
    <row r="289" spans="2:18" x14ac:dyDescent="0.2">
      <c r="B289" s="27" t="s">
        <v>169</v>
      </c>
      <c r="C289" s="22">
        <v>1</v>
      </c>
      <c r="D289" s="24">
        <v>0.97778089999999995</v>
      </c>
      <c r="E289" s="24">
        <v>2.2219119999999998E-2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</row>
    <row r="290" spans="2:18" x14ac:dyDescent="0.2">
      <c r="B290" s="27"/>
      <c r="C290" s="22">
        <v>2</v>
      </c>
      <c r="D290" s="24">
        <v>3.0137719999999999E-5</v>
      </c>
      <c r="E290" s="24">
        <v>0.86426979999999998</v>
      </c>
      <c r="F290" s="24">
        <v>0.13570009999999999</v>
      </c>
      <c r="G290" s="24">
        <v>6.3459519999999998E-10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</row>
    <row r="291" spans="2:18" x14ac:dyDescent="0.2">
      <c r="B291" s="27"/>
      <c r="C291" s="22">
        <v>3</v>
      </c>
      <c r="D291" s="24">
        <v>2.3076209999999998E-9</v>
      </c>
      <c r="E291" s="24">
        <v>4.9717290000000003E-3</v>
      </c>
      <c r="F291" s="24">
        <v>0.79805789999999999</v>
      </c>
      <c r="G291" s="24">
        <v>0.19695879999999999</v>
      </c>
      <c r="H291" s="24">
        <v>1.151676E-5</v>
      </c>
      <c r="I291" s="24">
        <v>8.0158099999999997E-14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</row>
    <row r="292" spans="2:18" x14ac:dyDescent="0.2">
      <c r="B292" s="27"/>
      <c r="C292" s="22">
        <v>4</v>
      </c>
      <c r="D292" s="24">
        <v>9.7205369999999996E-12</v>
      </c>
      <c r="E292" s="24">
        <v>7.5558690000000001E-6</v>
      </c>
      <c r="F292" s="24">
        <v>3.5321409999999998E-2</v>
      </c>
      <c r="G292" s="24">
        <v>0.74429219999999996</v>
      </c>
      <c r="H292" s="24">
        <v>0.2199353</v>
      </c>
      <c r="I292" s="24">
        <v>4.4354350000000003E-4</v>
      </c>
      <c r="J292" s="24">
        <v>3.9520289999999997E-9</v>
      </c>
      <c r="K292" s="24">
        <v>4.4408919999999998E-16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4">
        <v>0</v>
      </c>
    </row>
    <row r="293" spans="2:18" x14ac:dyDescent="0.2">
      <c r="B293" s="27"/>
      <c r="C293" s="22">
        <v>5</v>
      </c>
      <c r="D293" s="24">
        <v>3.5242460000000001E-13</v>
      </c>
      <c r="E293" s="24">
        <v>5.3278859999999999E-8</v>
      </c>
      <c r="F293" s="24">
        <v>4.0843759999999998E-4</v>
      </c>
      <c r="G293" s="24">
        <v>9.4731830000000003E-2</v>
      </c>
      <c r="H293" s="24">
        <v>0.67977860000000001</v>
      </c>
      <c r="I293" s="24">
        <v>0.2225578</v>
      </c>
      <c r="J293" s="24">
        <v>2.5225040000000001E-3</v>
      </c>
      <c r="K293" s="24">
        <v>8.1494200000000002E-7</v>
      </c>
      <c r="L293" s="24">
        <v>1.121547E-11</v>
      </c>
      <c r="M293" s="24">
        <v>0</v>
      </c>
      <c r="N293" s="24">
        <v>0</v>
      </c>
      <c r="O293" s="24">
        <v>0</v>
      </c>
      <c r="P293" s="24">
        <v>0</v>
      </c>
      <c r="Q293" s="24">
        <v>0</v>
      </c>
      <c r="R293" s="24">
        <v>0</v>
      </c>
    </row>
    <row r="294" spans="2:18" x14ac:dyDescent="0.2">
      <c r="B294" s="27"/>
      <c r="C294" s="22">
        <v>6</v>
      </c>
      <c r="D294" s="24">
        <v>4.2484279999999999E-14</v>
      </c>
      <c r="E294" s="24">
        <v>1.475791E-9</v>
      </c>
      <c r="F294" s="24">
        <v>7.5840499999999998E-6</v>
      </c>
      <c r="G294" s="24">
        <v>3.9319020000000001E-3</v>
      </c>
      <c r="H294" s="24">
        <v>0.16719490000000001</v>
      </c>
      <c r="I294" s="24">
        <v>0.60875460000000003</v>
      </c>
      <c r="J294" s="24">
        <v>0.21357770000000001</v>
      </c>
      <c r="K294" s="24">
        <v>6.5170749999999998E-3</v>
      </c>
      <c r="L294" s="24">
        <v>1.6189459999999999E-5</v>
      </c>
      <c r="M294" s="24">
        <v>3.9324750000000001E-9</v>
      </c>
      <c r="N294" s="24">
        <v>1.3511410000000001E-13</v>
      </c>
      <c r="O294" s="24">
        <v>0</v>
      </c>
      <c r="P294" s="24">
        <v>0</v>
      </c>
      <c r="Q294" s="24">
        <v>0</v>
      </c>
      <c r="R294" s="24">
        <v>0</v>
      </c>
    </row>
    <row r="295" spans="2:18" x14ac:dyDescent="0.2">
      <c r="B295" s="27"/>
      <c r="C295" s="22">
        <v>7</v>
      </c>
      <c r="D295" s="24">
        <v>1.057112E-14</v>
      </c>
      <c r="E295" s="24">
        <v>1.087538E-10</v>
      </c>
      <c r="F295" s="24">
        <v>2.9970670000000002E-7</v>
      </c>
      <c r="G295" s="24">
        <v>1.692796E-4</v>
      </c>
      <c r="H295" s="24">
        <v>1.6097940000000002E-2</v>
      </c>
      <c r="I295" s="24">
        <v>0.23541619999999999</v>
      </c>
      <c r="J295" s="24">
        <v>0.53837740000000001</v>
      </c>
      <c r="K295" s="24">
        <v>0.1984475</v>
      </c>
      <c r="L295" s="24">
        <v>1.139037E-2</v>
      </c>
      <c r="M295" s="24">
        <v>1.008762E-4</v>
      </c>
      <c r="N295" s="24">
        <v>1.5258869999999999E-7</v>
      </c>
      <c r="O295" s="24">
        <v>4.8382079999999997E-11</v>
      </c>
      <c r="P295" s="24">
        <v>4.2188470000000001E-15</v>
      </c>
      <c r="Q295" s="24">
        <v>0</v>
      </c>
      <c r="R295" s="24">
        <v>0</v>
      </c>
    </row>
    <row r="296" spans="2:18" x14ac:dyDescent="0.2">
      <c r="B296" s="27"/>
      <c r="C296" s="22">
        <v>8</v>
      </c>
      <c r="D296" s="24">
        <v>4.1930939999999997E-15</v>
      </c>
      <c r="E296" s="24">
        <v>1.5938119999999999E-11</v>
      </c>
      <c r="F296" s="24">
        <v>2.320543E-8</v>
      </c>
      <c r="G296" s="24">
        <v>1.070609E-5</v>
      </c>
      <c r="H296" s="24">
        <v>1.3387189999999999E-3</v>
      </c>
      <c r="I296" s="24">
        <v>4.0766080000000003E-2</v>
      </c>
      <c r="J296" s="24">
        <v>0.28824090000000002</v>
      </c>
      <c r="K296" s="24">
        <v>0.47265859999999998</v>
      </c>
      <c r="L296" s="24">
        <v>0.1806749</v>
      </c>
      <c r="M296" s="24">
        <v>1.5977359999999999E-2</v>
      </c>
      <c r="N296" s="24">
        <v>3.3100239999999997E-4</v>
      </c>
      <c r="O296" s="24">
        <v>1.7174629999999999E-6</v>
      </c>
      <c r="P296" s="24">
        <v>2.5275570000000002E-9</v>
      </c>
      <c r="Q296" s="24">
        <v>1.249001E-12</v>
      </c>
      <c r="R296" s="24">
        <v>2.2204459999999999E-16</v>
      </c>
    </row>
    <row r="297" spans="2:18" x14ac:dyDescent="0.2">
      <c r="B297" s="27"/>
      <c r="C297" s="22">
        <v>9</v>
      </c>
      <c r="D297" s="24">
        <v>2.2804420000000001E-15</v>
      </c>
      <c r="E297" s="24">
        <v>3.8174199999999997E-12</v>
      </c>
      <c r="F297" s="24">
        <v>3.080782E-9</v>
      </c>
      <c r="G297" s="24">
        <v>1.044428E-6</v>
      </c>
      <c r="H297" s="24">
        <v>1.3187E-4</v>
      </c>
      <c r="I297" s="24">
        <v>5.6393390000000002E-3</v>
      </c>
      <c r="J297" s="24">
        <v>7.6692250000000003E-2</v>
      </c>
      <c r="K297" s="24">
        <v>0.32173030000000002</v>
      </c>
      <c r="L297" s="24">
        <v>0.41314420000000002</v>
      </c>
      <c r="M297" s="24">
        <v>0.16233690000000001</v>
      </c>
      <c r="N297" s="24">
        <v>1.9576440000000001E-2</v>
      </c>
      <c r="O297" s="24">
        <v>7.3843710000000003E-4</v>
      </c>
      <c r="P297" s="24">
        <v>9.1485739999999997E-6</v>
      </c>
      <c r="Q297" s="24">
        <v>4.0409859999999998E-8</v>
      </c>
      <c r="R297" s="24">
        <v>7.1136203419999998E-11</v>
      </c>
    </row>
    <row r="298" spans="2:18" x14ac:dyDescent="0.2">
      <c r="B298" s="27"/>
      <c r="C298" s="22">
        <v>10</v>
      </c>
      <c r="D298" s="24">
        <v>1.5488470000000001E-15</v>
      </c>
      <c r="E298" s="24">
        <v>1.3094679999999999E-12</v>
      </c>
      <c r="F298" s="24">
        <v>6.2373020000000004E-10</v>
      </c>
      <c r="G298" s="24">
        <v>1.5106049999999999E-7</v>
      </c>
      <c r="H298" s="24">
        <v>1.69523E-5</v>
      </c>
      <c r="I298" s="24">
        <v>8.1484519999999998E-4</v>
      </c>
      <c r="J298" s="24">
        <v>1.5790869999999999E-2</v>
      </c>
      <c r="K298" s="24">
        <v>0.1184954</v>
      </c>
      <c r="L298" s="24">
        <v>0.33695009999999997</v>
      </c>
      <c r="M298" s="24">
        <v>0.36009479999999999</v>
      </c>
      <c r="N298" s="24">
        <v>0.144566</v>
      </c>
      <c r="O298" s="24">
        <v>2.1954399999999999E-2</v>
      </c>
      <c r="P298" s="24">
        <v>1.2859620000000001E-3</v>
      </c>
      <c r="Q298" s="24">
        <v>3.0166510000000001E-5</v>
      </c>
      <c r="R298" s="24">
        <v>3.0165782793580303E-7</v>
      </c>
    </row>
    <row r="299" spans="2:18" x14ac:dyDescent="0.2">
      <c r="B299" s="27"/>
      <c r="C299" s="22">
        <v>11</v>
      </c>
      <c r="D299" s="24">
        <v>1.2361900000000001E-15</v>
      </c>
      <c r="E299" s="24">
        <v>5.8757570000000005E-13</v>
      </c>
      <c r="F299" s="24">
        <v>1.7566219999999999E-10</v>
      </c>
      <c r="G299" s="24">
        <v>3.0545130000000002E-8</v>
      </c>
      <c r="H299" s="24">
        <v>2.8733999999999999E-6</v>
      </c>
      <c r="I299" s="24">
        <v>1.371705E-4</v>
      </c>
      <c r="J299" s="24">
        <v>3.1512290000000002E-3</v>
      </c>
      <c r="K299" s="24">
        <v>3.3455319999999997E-2</v>
      </c>
      <c r="L299" s="24">
        <v>0.15968650000000001</v>
      </c>
      <c r="M299" s="24">
        <v>0.33729819999999999</v>
      </c>
      <c r="N299" s="24">
        <v>0.3132007</v>
      </c>
      <c r="O299" s="24">
        <v>0.12792799999999999</v>
      </c>
      <c r="P299" s="24">
        <v>2.3171899999999999E-2</v>
      </c>
      <c r="Q299" s="24">
        <v>1.894644E-3</v>
      </c>
      <c r="R299" s="24">
        <v>7.3388145806373183E-5</v>
      </c>
    </row>
    <row r="300" spans="2:18" x14ac:dyDescent="0.2">
      <c r="B300" s="27"/>
      <c r="C300" s="22">
        <v>12</v>
      </c>
      <c r="D300" s="24">
        <v>1.112592E-15</v>
      </c>
      <c r="E300" s="24">
        <v>3.2360850000000001E-13</v>
      </c>
      <c r="F300" s="24">
        <v>6.4168249999999994E-11</v>
      </c>
      <c r="G300" s="24">
        <v>8.1615499999999994E-9</v>
      </c>
      <c r="H300" s="24">
        <v>6.2878369999999997E-7</v>
      </c>
      <c r="I300" s="24">
        <v>2.785718E-5</v>
      </c>
      <c r="J300" s="24">
        <v>6.7840429999999996E-4</v>
      </c>
      <c r="K300" s="24">
        <v>8.7514410000000004E-3</v>
      </c>
      <c r="L300" s="24">
        <v>5.813699E-2</v>
      </c>
      <c r="M300" s="24">
        <v>0.19504959999999999</v>
      </c>
      <c r="N300" s="24">
        <v>0.32670320000000003</v>
      </c>
      <c r="O300" s="24">
        <v>0.27193729999999999</v>
      </c>
      <c r="P300" s="24">
        <v>0.1126669</v>
      </c>
      <c r="Q300" s="24">
        <v>2.342402E-2</v>
      </c>
      <c r="R300" s="24">
        <v>2.6236233244640705E-3</v>
      </c>
    </row>
    <row r="301" spans="2:18" x14ac:dyDescent="0.2">
      <c r="B301" s="27"/>
      <c r="C301" s="22">
        <v>13</v>
      </c>
      <c r="D301" s="24">
        <v>1.0969809999999999E-15</v>
      </c>
      <c r="E301" s="24">
        <v>2.089575E-13</v>
      </c>
      <c r="F301" s="24">
        <v>2.8831660000000001E-11</v>
      </c>
      <c r="G301" s="24">
        <v>2.7456769999999998E-9</v>
      </c>
      <c r="H301" s="24">
        <v>1.7236690000000001E-7</v>
      </c>
      <c r="I301" s="24">
        <v>6.8367500000000002E-6</v>
      </c>
      <c r="J301" s="24">
        <v>1.649527E-4</v>
      </c>
      <c r="K301" s="24">
        <v>2.3433820000000002E-3</v>
      </c>
      <c r="L301" s="24">
        <v>1.9088529999999999E-2</v>
      </c>
      <c r="M301" s="24">
        <v>8.7368310000000005E-2</v>
      </c>
      <c r="N301" s="24">
        <v>0.22155639999999999</v>
      </c>
      <c r="O301" s="24">
        <v>0.30873390000000001</v>
      </c>
      <c r="P301" s="24">
        <v>0.2357284</v>
      </c>
      <c r="Q301" s="24">
        <v>9.8849800000000002E-2</v>
      </c>
      <c r="R301" s="24">
        <v>2.6159344518565147E-2</v>
      </c>
    </row>
    <row r="302" spans="2:18" x14ac:dyDescent="0.2">
      <c r="B302" s="27"/>
      <c r="C302" s="22">
        <v>14</v>
      </c>
      <c r="D302" s="24">
        <v>1.1604259999999999E-15</v>
      </c>
      <c r="E302" s="24">
        <v>1.5294530000000001E-13</v>
      </c>
      <c r="F302" s="24">
        <v>1.5301230000000001E-11</v>
      </c>
      <c r="G302" s="24">
        <v>1.117584E-9</v>
      </c>
      <c r="H302" s="24">
        <v>5.7411490000000001E-8</v>
      </c>
      <c r="I302" s="24">
        <v>2.0031310000000002E-6</v>
      </c>
      <c r="J302" s="24">
        <v>4.5980070000000002E-5</v>
      </c>
      <c r="K302" s="24">
        <v>6.7505780000000001E-4</v>
      </c>
      <c r="L302" s="24">
        <v>6.1888200000000003E-3</v>
      </c>
      <c r="M302" s="24">
        <v>3.4747319999999998E-2</v>
      </c>
      <c r="N302" s="24">
        <v>0.1177212</v>
      </c>
      <c r="O302" s="24">
        <v>0.2382215</v>
      </c>
      <c r="P302" s="24">
        <v>0.28628490000000001</v>
      </c>
      <c r="Q302" s="24">
        <v>0.20401549999999999</v>
      </c>
      <c r="R302" s="24">
        <v>0.11209756119487561</v>
      </c>
    </row>
    <row r="303" spans="2:18" x14ac:dyDescent="0.2">
      <c r="B303" s="27"/>
      <c r="C303" s="22">
        <v>15</v>
      </c>
      <c r="D303" s="24">
        <v>1.296887E-15</v>
      </c>
      <c r="E303" s="24">
        <v>1.2372880000000001E-13</v>
      </c>
      <c r="F303" s="24">
        <v>9.2964489999999999E-12</v>
      </c>
      <c r="G303" s="24">
        <v>5.3287510000000001E-10</v>
      </c>
      <c r="H303" s="24">
        <v>2.2598479999999999E-8</v>
      </c>
      <c r="I303" s="24">
        <v>6.8878180000000002E-7</v>
      </c>
      <c r="J303" s="24">
        <v>1.468823E-5</v>
      </c>
      <c r="K303" s="24">
        <v>2.139004E-4</v>
      </c>
      <c r="L303" s="24">
        <v>2.0824609999999999E-3</v>
      </c>
      <c r="M303" s="24">
        <v>1.331266E-2</v>
      </c>
      <c r="N303" s="24">
        <v>5.5078950000000002E-2</v>
      </c>
      <c r="O303" s="24">
        <v>0.14587939999999999</v>
      </c>
      <c r="P303" s="24">
        <v>0.2455176</v>
      </c>
      <c r="Q303" s="24">
        <v>0.26155149999999999</v>
      </c>
      <c r="R303" s="24">
        <v>0.27634824140055297</v>
      </c>
    </row>
  </sheetData>
  <mergeCells count="2">
    <mergeCell ref="B289:B303"/>
    <mergeCell ref="D287:R287"/>
  </mergeCells>
  <conditionalFormatting sqref="E179:Y20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54:Y177">
    <cfRule type="colorScale" priority="9">
      <colorScale>
        <cfvo type="min"/>
        <cfvo type="max"/>
        <color rgb="FFFCFCFF"/>
        <color rgb="FFF8696B"/>
      </colorScale>
    </cfRule>
  </conditionalFormatting>
  <conditionalFormatting sqref="E129:Y152">
    <cfRule type="colorScale" priority="8">
      <colorScale>
        <cfvo type="min"/>
        <cfvo type="max"/>
        <color rgb="FFFCFCFF"/>
        <color rgb="FFF8696B"/>
      </colorScale>
    </cfRule>
  </conditionalFormatting>
  <conditionalFormatting sqref="D234:P248">
    <cfRule type="colorScale" priority="7">
      <colorScale>
        <cfvo type="min"/>
        <cfvo type="max"/>
        <color rgb="FFFCFCFF"/>
        <color rgb="FFF8696B"/>
      </colorScale>
    </cfRule>
  </conditionalFormatting>
  <conditionalFormatting sqref="D251:P265">
    <cfRule type="colorScale" priority="6">
      <colorScale>
        <cfvo type="min"/>
        <cfvo type="max"/>
        <color rgb="FFFCFCFF"/>
        <color rgb="FFF8696B"/>
      </colorScale>
    </cfRule>
  </conditionalFormatting>
  <conditionalFormatting sqref="D269:P283">
    <cfRule type="colorScale" priority="5">
      <colorScale>
        <cfvo type="min"/>
        <cfvo type="max"/>
        <color rgb="FFFCFCFF"/>
        <color rgb="FFF8696B"/>
      </colorScale>
    </cfRule>
  </conditionalFormatting>
  <conditionalFormatting sqref="F289:R30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89:E303">
    <cfRule type="colorScale" priority="2">
      <colorScale>
        <cfvo type="min"/>
        <cfvo type="max"/>
        <color rgb="FFFCFCFF"/>
        <color rgb="FFF8696B"/>
      </colorScale>
    </cfRule>
  </conditionalFormatting>
  <conditionalFormatting sqref="D289:D30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8033-E733-8A42-9AAE-C73B8534C348}">
  <dimension ref="B1:BH473"/>
  <sheetViews>
    <sheetView showGridLines="0" workbookViewId="0">
      <selection activeCell="B198" sqref="B198:BG200"/>
    </sheetView>
  </sheetViews>
  <sheetFormatPr baseColWidth="10" defaultRowHeight="16" x14ac:dyDescent="0.2"/>
  <sheetData>
    <row r="1" spans="2:60" x14ac:dyDescent="0.2">
      <c r="B1" t="s">
        <v>0</v>
      </c>
    </row>
    <row r="2" spans="2:60" x14ac:dyDescent="0.2">
      <c r="C2">
        <v>1964</v>
      </c>
    </row>
    <row r="3" spans="2:60" x14ac:dyDescent="0.2">
      <c r="B3" t="s">
        <v>1</v>
      </c>
    </row>
    <row r="4" spans="2:60" x14ac:dyDescent="0.2">
      <c r="C4">
        <v>1982</v>
      </c>
    </row>
    <row r="5" spans="2:60" x14ac:dyDescent="0.2">
      <c r="B5" t="s">
        <v>2</v>
      </c>
    </row>
    <row r="6" spans="2:60" x14ac:dyDescent="0.2">
      <c r="C6">
        <v>1994</v>
      </c>
    </row>
    <row r="7" spans="2:60" x14ac:dyDescent="0.2">
      <c r="B7" t="s">
        <v>3</v>
      </c>
    </row>
    <row r="8" spans="2:60" x14ac:dyDescent="0.2">
      <c r="B8">
        <v>2022</v>
      </c>
    </row>
    <row r="9" spans="2:60" x14ac:dyDescent="0.2">
      <c r="B9" t="s">
        <v>4</v>
      </c>
    </row>
    <row r="10" spans="2:60" x14ac:dyDescent="0.2">
      <c r="B10">
        <v>1</v>
      </c>
    </row>
    <row r="11" spans="2:60" x14ac:dyDescent="0.2">
      <c r="B11" t="s">
        <v>5</v>
      </c>
    </row>
    <row r="12" spans="2:60" x14ac:dyDescent="0.2">
      <c r="B12">
        <v>15</v>
      </c>
    </row>
    <row r="13" spans="2:60" x14ac:dyDescent="0.2">
      <c r="B13" t="s">
        <v>6</v>
      </c>
    </row>
    <row r="14" spans="2:60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60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60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</row>
    <row r="17" spans="2:60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</row>
    <row r="18" spans="2:60" x14ac:dyDescent="0.2">
      <c r="B18" t="s">
        <v>8</v>
      </c>
    </row>
    <row r="19" spans="2:60" x14ac:dyDescent="0.2"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2:60" x14ac:dyDescent="0.2"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2:60" x14ac:dyDescent="0.2"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2:60" x14ac:dyDescent="0.2"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2:60" x14ac:dyDescent="0.2"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2:60" x14ac:dyDescent="0.2"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2:60" x14ac:dyDescent="0.2"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2:60" x14ac:dyDescent="0.2"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2:60" x14ac:dyDescent="0.2"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2:60" x14ac:dyDescent="0.2"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2:60" x14ac:dyDescent="0.2"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2:60" x14ac:dyDescent="0.2"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2:60" x14ac:dyDescent="0.2"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2:60" x14ac:dyDescent="0.2"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2:16" x14ac:dyDescent="0.2"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2:16" x14ac:dyDescent="0.2"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2:16" x14ac:dyDescent="0.2"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2:16" x14ac:dyDescent="0.2"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2:16" x14ac:dyDescent="0.2"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2:16" x14ac:dyDescent="0.2"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2:16" x14ac:dyDescent="0.2"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2:16" x14ac:dyDescent="0.2"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2:16" x14ac:dyDescent="0.2"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2:16" x14ac:dyDescent="0.2"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2:16" x14ac:dyDescent="0.2"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2:16" x14ac:dyDescent="0.2"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2:16" x14ac:dyDescent="0.2"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2:16" x14ac:dyDescent="0.2">
      <c r="B46">
        <v>6.6E-3</v>
      </c>
      <c r="C46">
        <v>0.149613</v>
      </c>
      <c r="D46">
        <v>0.28829315</v>
      </c>
      <c r="E46">
        <v>0.48516767500000002</v>
      </c>
      <c r="F46">
        <v>0.60584149600000003</v>
      </c>
      <c r="G46">
        <v>0.729371624</v>
      </c>
      <c r="H46">
        <v>0.84409696499999998</v>
      </c>
      <c r="I46">
        <v>0.88269347099999995</v>
      </c>
      <c r="J46">
        <v>1.0163191540000001</v>
      </c>
      <c r="K46">
        <v>1.1243584170000001</v>
      </c>
      <c r="L46">
        <v>1.1410804450000001</v>
      </c>
      <c r="M46">
        <v>1.2315332560000001</v>
      </c>
      <c r="N46">
        <v>1.2218712199999999</v>
      </c>
      <c r="O46">
        <v>1.2947968000000001</v>
      </c>
      <c r="P46">
        <v>1.2516128019999999</v>
      </c>
    </row>
    <row r="47" spans="2:16" x14ac:dyDescent="0.2">
      <c r="B47">
        <v>6.6E-3</v>
      </c>
      <c r="C47">
        <v>0.179094</v>
      </c>
      <c r="D47">
        <v>0.39680313</v>
      </c>
      <c r="E47">
        <v>0.46469743200000002</v>
      </c>
      <c r="F47">
        <v>0.65119010099999997</v>
      </c>
      <c r="G47">
        <v>0.71367562500000004</v>
      </c>
      <c r="H47">
        <v>0.81854259799999995</v>
      </c>
      <c r="I47">
        <v>0.98578653500000002</v>
      </c>
      <c r="J47">
        <v>1.0304195469999999</v>
      </c>
      <c r="K47">
        <v>1.199785801</v>
      </c>
      <c r="L47">
        <v>1.236505467</v>
      </c>
      <c r="M47">
        <v>1.2692402199999999</v>
      </c>
      <c r="N47">
        <v>1.193139554</v>
      </c>
      <c r="O47">
        <v>1.3574297799999999</v>
      </c>
      <c r="P47">
        <v>1.4313864999999999</v>
      </c>
    </row>
    <row r="48" spans="2:16" x14ac:dyDescent="0.2">
      <c r="B48">
        <v>6.6E-3</v>
      </c>
      <c r="C48">
        <v>0.33130999999999999</v>
      </c>
      <c r="D48">
        <v>0.49472775000000002</v>
      </c>
      <c r="E48">
        <v>0.61207145399999996</v>
      </c>
      <c r="F48">
        <v>0.65181736899999998</v>
      </c>
      <c r="G48">
        <v>0.77485801799999998</v>
      </c>
      <c r="H48">
        <v>0.93447572700000003</v>
      </c>
      <c r="I48">
        <v>1.062411234</v>
      </c>
      <c r="J48">
        <v>1.19773405</v>
      </c>
      <c r="K48">
        <v>1.24041873</v>
      </c>
      <c r="L48">
        <v>1.4233353900000001</v>
      </c>
      <c r="M48">
        <v>1.53983216</v>
      </c>
      <c r="N48">
        <v>1.57572931</v>
      </c>
      <c r="O48">
        <v>1.60870209</v>
      </c>
      <c r="P48">
        <v>1.50768835</v>
      </c>
    </row>
    <row r="49" spans="2:16" x14ac:dyDescent="0.2">
      <c r="B49">
        <v>6.6E-3</v>
      </c>
      <c r="C49">
        <v>0.23309099999999999</v>
      </c>
      <c r="D49">
        <v>0.400050503</v>
      </c>
      <c r="E49">
        <v>0.65162642199999998</v>
      </c>
      <c r="F49">
        <v>0.73239009600000005</v>
      </c>
      <c r="G49">
        <v>0.74580283599999997</v>
      </c>
      <c r="H49">
        <v>0.72697250000000002</v>
      </c>
      <c r="I49">
        <v>1.07004583</v>
      </c>
      <c r="J49">
        <v>1.3798941499999999</v>
      </c>
      <c r="K49">
        <v>1.3248626699999999</v>
      </c>
      <c r="L49">
        <v>1.3350201159999999</v>
      </c>
      <c r="M49">
        <v>1.4090071500000001</v>
      </c>
      <c r="N49">
        <v>1.397040133</v>
      </c>
      <c r="O49">
        <v>1.2778383900000001</v>
      </c>
      <c r="P49">
        <v>1.3697934899999999</v>
      </c>
    </row>
    <row r="50" spans="2:16" x14ac:dyDescent="0.2">
      <c r="B50">
        <v>6.6E-3</v>
      </c>
      <c r="C50">
        <v>0.15348000000000001</v>
      </c>
      <c r="D50">
        <v>0.38561153399999998</v>
      </c>
      <c r="E50">
        <v>0.50526448899999998</v>
      </c>
      <c r="F50">
        <v>0.72852211200000005</v>
      </c>
      <c r="G50">
        <v>0.84324485699999996</v>
      </c>
      <c r="H50">
        <v>0.84729560900000001</v>
      </c>
      <c r="I50">
        <v>0.96959189300000004</v>
      </c>
      <c r="J50">
        <v>1.231843043</v>
      </c>
      <c r="K50">
        <v>1.2963015950000001</v>
      </c>
      <c r="L50">
        <v>1.4006776999999999</v>
      </c>
      <c r="M50">
        <v>1.4019511099999999</v>
      </c>
      <c r="N50">
        <v>1.3922330999999999</v>
      </c>
      <c r="O50">
        <v>1.094947991</v>
      </c>
      <c r="P50">
        <v>1.3055071600000001</v>
      </c>
    </row>
    <row r="51" spans="2:16" x14ac:dyDescent="0.2">
      <c r="B51">
        <v>6.6E-3</v>
      </c>
      <c r="C51">
        <v>0.29288900000000001</v>
      </c>
      <c r="D51">
        <v>0.335606389</v>
      </c>
      <c r="E51">
        <v>0.44507442699999999</v>
      </c>
      <c r="F51">
        <v>0.684364427</v>
      </c>
      <c r="G51">
        <v>0.79676502800000004</v>
      </c>
      <c r="H51">
        <v>0.94837943999999996</v>
      </c>
      <c r="I51">
        <v>0.95551914199999999</v>
      </c>
      <c r="J51">
        <v>1.02546574</v>
      </c>
      <c r="K51">
        <v>1.0996979069999999</v>
      </c>
      <c r="L51">
        <v>1.418002059</v>
      </c>
      <c r="M51">
        <v>1.48923278</v>
      </c>
      <c r="N51">
        <v>1.52059129</v>
      </c>
      <c r="O51">
        <v>1.70190128</v>
      </c>
      <c r="P51">
        <v>1.60196253</v>
      </c>
    </row>
    <row r="52" spans="2:16" x14ac:dyDescent="0.2">
      <c r="B52">
        <v>6.6E-3</v>
      </c>
      <c r="C52">
        <v>0.18718399999999999</v>
      </c>
      <c r="D52">
        <v>0.32671750999999999</v>
      </c>
      <c r="E52">
        <v>0.47686995100000001</v>
      </c>
      <c r="F52">
        <v>0.55904552100000005</v>
      </c>
      <c r="G52">
        <v>0.74756441299999998</v>
      </c>
      <c r="H52">
        <v>0.88880778500000002</v>
      </c>
      <c r="I52">
        <v>1.074088782</v>
      </c>
      <c r="J52">
        <v>1.09517763</v>
      </c>
      <c r="K52">
        <v>1.2356582039999999</v>
      </c>
      <c r="L52">
        <v>1.286725055</v>
      </c>
      <c r="M52">
        <v>1.3997346399999999</v>
      </c>
      <c r="N52">
        <v>1.56127113</v>
      </c>
      <c r="O52">
        <v>1.36341636</v>
      </c>
      <c r="P52">
        <v>1.3377541470000001</v>
      </c>
    </row>
    <row r="53" spans="2:16" x14ac:dyDescent="0.2">
      <c r="B53">
        <v>6.6E-3</v>
      </c>
      <c r="C53">
        <v>0.19053600000000001</v>
      </c>
      <c r="D53">
        <v>0.369383672</v>
      </c>
      <c r="E53">
        <v>0.58930249599999995</v>
      </c>
      <c r="F53">
        <v>0.61837613899999999</v>
      </c>
      <c r="G53">
        <v>0.62162803099999997</v>
      </c>
      <c r="H53">
        <v>0.77956834100000005</v>
      </c>
      <c r="I53">
        <v>1.040015819</v>
      </c>
      <c r="J53">
        <v>1.1692864000000001</v>
      </c>
      <c r="K53">
        <v>1.27585814</v>
      </c>
      <c r="L53">
        <v>1.3161312439999999</v>
      </c>
      <c r="M53">
        <v>1.4277181000000001</v>
      </c>
      <c r="N53">
        <v>1.4483634700000001</v>
      </c>
      <c r="O53">
        <v>1.4369743399999999</v>
      </c>
      <c r="P53">
        <v>1.5283707769999999</v>
      </c>
    </row>
    <row r="54" spans="2:16" x14ac:dyDescent="0.2">
      <c r="B54">
        <v>6.6E-3</v>
      </c>
      <c r="C54">
        <v>0.187805</v>
      </c>
      <c r="D54">
        <v>0.40445582000000002</v>
      </c>
      <c r="E54">
        <v>0.50701592600000001</v>
      </c>
      <c r="F54">
        <v>0.64339166299999995</v>
      </c>
      <c r="G54">
        <v>0.70229428299999996</v>
      </c>
      <c r="H54">
        <v>0.72863191599999999</v>
      </c>
      <c r="I54">
        <v>0.89366223199999995</v>
      </c>
      <c r="J54">
        <v>1.0377291630000001</v>
      </c>
      <c r="K54">
        <v>1.2527238300000001</v>
      </c>
      <c r="L54">
        <v>1.223967714</v>
      </c>
      <c r="M54">
        <v>1.42241993</v>
      </c>
      <c r="N54">
        <v>0.99486979600000003</v>
      </c>
      <c r="O54">
        <v>0.61644297000000003</v>
      </c>
      <c r="P54">
        <v>1.23864456</v>
      </c>
    </row>
    <row r="55" spans="2:16" x14ac:dyDescent="0.2">
      <c r="B55">
        <v>6.6E-3</v>
      </c>
      <c r="C55">
        <v>0.21770800000000001</v>
      </c>
      <c r="D55">
        <v>0.35296691499999999</v>
      </c>
      <c r="E55">
        <v>0.52565662700000004</v>
      </c>
      <c r="F55">
        <v>0.62991624999999996</v>
      </c>
      <c r="G55">
        <v>0.73173843199999999</v>
      </c>
      <c r="H55">
        <v>0.77970764199999998</v>
      </c>
      <c r="I55">
        <v>0.80663755599999998</v>
      </c>
      <c r="J55">
        <v>0.96790506899999995</v>
      </c>
      <c r="K55">
        <v>1.0148428819999999</v>
      </c>
      <c r="L55">
        <v>1.25287595</v>
      </c>
      <c r="M55">
        <v>1.286417827</v>
      </c>
      <c r="N55">
        <v>1.1081370800000001</v>
      </c>
      <c r="O55">
        <v>1.0838821000000001</v>
      </c>
      <c r="P55">
        <v>1.35876186</v>
      </c>
    </row>
    <row r="56" spans="2:16" x14ac:dyDescent="0.2">
      <c r="B56">
        <v>6.4999999999999997E-3</v>
      </c>
      <c r="C56">
        <v>0.22672500000000001</v>
      </c>
      <c r="D56">
        <v>0.32898713000000002</v>
      </c>
      <c r="E56">
        <v>0.50477653899999997</v>
      </c>
      <c r="F56">
        <v>0.66791167900000004</v>
      </c>
      <c r="G56">
        <v>0.78550354499999997</v>
      </c>
      <c r="H56">
        <v>0.96381427799999997</v>
      </c>
      <c r="I56">
        <v>0.98564040900000005</v>
      </c>
      <c r="J56">
        <v>1.061105349</v>
      </c>
      <c r="K56">
        <v>1.1328634900000001</v>
      </c>
      <c r="L56">
        <v>1.31951532</v>
      </c>
      <c r="M56">
        <v>1.4111078699999999</v>
      </c>
      <c r="N56">
        <v>1.5682545000000001</v>
      </c>
      <c r="O56">
        <v>1.4723921900000001</v>
      </c>
      <c r="P56">
        <v>1.4949214799999999</v>
      </c>
    </row>
    <row r="57" spans="2:16" x14ac:dyDescent="0.2">
      <c r="B57">
        <v>6.7000000000000002E-3</v>
      </c>
      <c r="C57">
        <v>0.231265</v>
      </c>
      <c r="D57">
        <v>0.38494263299999998</v>
      </c>
      <c r="E57">
        <v>0.50982239100000004</v>
      </c>
      <c r="F57">
        <v>0.66734292299999998</v>
      </c>
      <c r="G57">
        <v>0.79884399800000006</v>
      </c>
      <c r="H57">
        <v>0.91085177500000003</v>
      </c>
      <c r="I57">
        <v>1.0257405319999999</v>
      </c>
      <c r="J57">
        <v>1.11296386</v>
      </c>
      <c r="K57">
        <v>1.10152103</v>
      </c>
      <c r="L57">
        <v>1.2835165900000001</v>
      </c>
      <c r="M57">
        <v>1.44217266</v>
      </c>
      <c r="N57">
        <v>1.57874939</v>
      </c>
      <c r="O57">
        <v>1.2897122089999999</v>
      </c>
      <c r="P57">
        <v>1.56780282</v>
      </c>
    </row>
    <row r="58" spans="2:16" x14ac:dyDescent="0.2">
      <c r="B58">
        <v>6.4999999999999997E-3</v>
      </c>
      <c r="C58">
        <v>0.27606999999999998</v>
      </c>
      <c r="D58">
        <v>0.48924121300000001</v>
      </c>
      <c r="E58">
        <v>0.548784202</v>
      </c>
      <c r="F58">
        <v>0.65156124400000004</v>
      </c>
      <c r="G58">
        <v>0.76883900900000002</v>
      </c>
      <c r="H58">
        <v>0.86300357699999997</v>
      </c>
      <c r="I58">
        <v>0.95278432000000002</v>
      </c>
      <c r="J58">
        <v>1.0856497089999999</v>
      </c>
      <c r="K58">
        <v>1.20152919</v>
      </c>
      <c r="L58">
        <v>1.2115767</v>
      </c>
      <c r="M58">
        <v>1.1944533100000001</v>
      </c>
      <c r="N58">
        <v>1.3740637419999999</v>
      </c>
      <c r="O58">
        <v>1.3546630040000001</v>
      </c>
      <c r="P58">
        <v>1.7094415700000001</v>
      </c>
    </row>
    <row r="59" spans="2:16" x14ac:dyDescent="0.2">
      <c r="B59">
        <v>6.7000000000000002E-3</v>
      </c>
      <c r="C59">
        <v>0.13478499999999999</v>
      </c>
      <c r="D59">
        <v>0.408485451</v>
      </c>
      <c r="E59">
        <v>0.58389089800000005</v>
      </c>
      <c r="F59">
        <v>0.64124721299999998</v>
      </c>
      <c r="G59">
        <v>0.759872306</v>
      </c>
      <c r="H59">
        <v>0.88763152499999998</v>
      </c>
      <c r="I59">
        <v>0.92437661100000001</v>
      </c>
      <c r="J59">
        <v>1.035504964</v>
      </c>
      <c r="K59">
        <v>1.176251988</v>
      </c>
      <c r="L59">
        <v>1.126812073</v>
      </c>
      <c r="M59">
        <v>1.1667789529999999</v>
      </c>
      <c r="N59">
        <v>1.3094972570000001</v>
      </c>
      <c r="O59">
        <v>1.2536242049999999</v>
      </c>
      <c r="P59">
        <v>1.184688376</v>
      </c>
    </row>
    <row r="60" spans="2:16" x14ac:dyDescent="0.2">
      <c r="B60">
        <v>6.6E-3</v>
      </c>
      <c r="C60">
        <v>0.28263899999999997</v>
      </c>
      <c r="D60">
        <v>0.35106987299999998</v>
      </c>
      <c r="E60">
        <v>0.50822721199999998</v>
      </c>
      <c r="F60">
        <v>0.64109120500000005</v>
      </c>
      <c r="G60">
        <v>0.74170981300000005</v>
      </c>
      <c r="H60">
        <v>0.88013402100000004</v>
      </c>
      <c r="I60">
        <v>0.95995541600000001</v>
      </c>
      <c r="J60">
        <v>1.0616913210000001</v>
      </c>
      <c r="K60">
        <v>1.074204224</v>
      </c>
      <c r="L60">
        <v>1.2162803040000001</v>
      </c>
      <c r="M60">
        <v>1.2679849000000001</v>
      </c>
      <c r="N60">
        <v>1.2174879199999999</v>
      </c>
      <c r="O60">
        <v>1.0755048039999999</v>
      </c>
      <c r="P60">
        <v>1.3422823960000001</v>
      </c>
    </row>
    <row r="61" spans="2:16" x14ac:dyDescent="0.2">
      <c r="B61">
        <v>6.6E-3</v>
      </c>
      <c r="C61">
        <v>0.174065</v>
      </c>
      <c r="D61">
        <v>0.30552192</v>
      </c>
      <c r="E61">
        <v>0.44837701400000002</v>
      </c>
      <c r="F61">
        <v>0.60639937499999996</v>
      </c>
      <c r="G61">
        <v>0.755330685</v>
      </c>
      <c r="H61">
        <v>0.85766536500000001</v>
      </c>
      <c r="I61">
        <v>0.95863133499999997</v>
      </c>
      <c r="J61">
        <v>1.060309814</v>
      </c>
      <c r="K61">
        <v>1.1166167199999999</v>
      </c>
      <c r="L61">
        <v>1.1901030269999999</v>
      </c>
      <c r="M61">
        <v>1.2182009540000001</v>
      </c>
      <c r="N61">
        <v>1.279676942</v>
      </c>
      <c r="O61">
        <v>1.384136684</v>
      </c>
      <c r="P61">
        <v>1.41707779</v>
      </c>
    </row>
    <row r="62" spans="2:16" x14ac:dyDescent="0.2">
      <c r="B62">
        <v>6.6333329999999999E-3</v>
      </c>
      <c r="C62">
        <v>0.154728</v>
      </c>
      <c r="D62">
        <v>0.34900604699999999</v>
      </c>
      <c r="E62">
        <v>0.50743312200000001</v>
      </c>
      <c r="F62">
        <v>0.64234526400000003</v>
      </c>
      <c r="G62">
        <v>0.78293435600000005</v>
      </c>
      <c r="H62">
        <v>0.96053357299999997</v>
      </c>
      <c r="I62">
        <v>1.100323808</v>
      </c>
      <c r="J62">
        <v>1.1921782999999999</v>
      </c>
      <c r="K62">
        <v>1.26649122</v>
      </c>
      <c r="L62">
        <v>1.32689268</v>
      </c>
      <c r="M62">
        <v>1.4877258090000001</v>
      </c>
      <c r="N62">
        <v>1.4437879039999999</v>
      </c>
      <c r="O62">
        <v>1.72854413</v>
      </c>
      <c r="P62">
        <v>1.5117810300000001</v>
      </c>
    </row>
    <row r="63" spans="2:16" x14ac:dyDescent="0.2">
      <c r="B63">
        <v>6.6111110000000002E-3</v>
      </c>
      <c r="C63">
        <v>0.2076326</v>
      </c>
      <c r="D63">
        <v>0.32822214500000002</v>
      </c>
      <c r="E63">
        <v>0.51871347000000001</v>
      </c>
      <c r="F63">
        <v>0.65268943199999996</v>
      </c>
      <c r="G63">
        <v>0.77393674899999998</v>
      </c>
      <c r="H63">
        <v>0.89990537800000003</v>
      </c>
      <c r="I63">
        <v>1.0542269799999999</v>
      </c>
      <c r="J63">
        <v>1.1165658999999999</v>
      </c>
      <c r="K63">
        <v>1.2888614</v>
      </c>
      <c r="L63">
        <v>1.4524206200000001</v>
      </c>
      <c r="M63">
        <v>1.5277045600000001</v>
      </c>
      <c r="N63">
        <v>1.5604298599999999</v>
      </c>
      <c r="O63">
        <v>1.87355184</v>
      </c>
      <c r="P63">
        <v>1.64468809</v>
      </c>
    </row>
    <row r="64" spans="2:16" x14ac:dyDescent="0.2">
      <c r="B64">
        <v>6.6044440000000001E-3</v>
      </c>
      <c r="C64">
        <v>0.135797</v>
      </c>
      <c r="D64">
        <v>0.33960644099999998</v>
      </c>
      <c r="E64">
        <v>0.52513007599999995</v>
      </c>
      <c r="F64">
        <v>0.70476810999999995</v>
      </c>
      <c r="G64">
        <v>0.87862653999999996</v>
      </c>
      <c r="H64">
        <v>0.99941708900000004</v>
      </c>
      <c r="I64">
        <v>1.1304915200000001</v>
      </c>
      <c r="J64">
        <v>1.39828687</v>
      </c>
      <c r="K64">
        <v>1.4792251999999999</v>
      </c>
      <c r="L64">
        <v>1.5578807400000001</v>
      </c>
      <c r="M64">
        <v>1.5761519799999999</v>
      </c>
      <c r="N64">
        <v>1.8069385200000001</v>
      </c>
      <c r="O64">
        <v>2.0257022899999999</v>
      </c>
      <c r="P64">
        <v>2.22207877</v>
      </c>
    </row>
    <row r="65" spans="2:17" x14ac:dyDescent="0.2">
      <c r="B65">
        <v>4.9767699999999998E-2</v>
      </c>
      <c r="C65">
        <v>0.17485600000000001</v>
      </c>
      <c r="D65">
        <v>0.38077297100000002</v>
      </c>
      <c r="E65">
        <v>0.48998927599999997</v>
      </c>
      <c r="F65">
        <v>0.66753034899999997</v>
      </c>
      <c r="G65">
        <v>0.909046943</v>
      </c>
      <c r="H65">
        <v>1.114264972</v>
      </c>
      <c r="I65">
        <v>1.2768558800000001</v>
      </c>
      <c r="J65">
        <v>1.37360813</v>
      </c>
      <c r="K65">
        <v>1.5857564900000001</v>
      </c>
      <c r="L65">
        <v>1.6790191999999999</v>
      </c>
      <c r="M65">
        <v>1.92345261</v>
      </c>
      <c r="N65">
        <v>1.94790431</v>
      </c>
      <c r="O65">
        <v>2.0770388099999999</v>
      </c>
      <c r="P65">
        <v>2.2711612200000002</v>
      </c>
    </row>
    <row r="66" spans="2:17" x14ac:dyDescent="0.2">
      <c r="B66">
        <v>3.0688206999999999E-2</v>
      </c>
      <c r="C66">
        <v>0.204737208</v>
      </c>
      <c r="D66">
        <v>0.290306334</v>
      </c>
      <c r="E66">
        <v>0.50827671799999996</v>
      </c>
      <c r="F66">
        <v>0.66555235000000001</v>
      </c>
      <c r="G66">
        <v>0.80944137599999999</v>
      </c>
      <c r="H66">
        <v>0.97145934199999995</v>
      </c>
      <c r="I66">
        <v>1.2237681199999999</v>
      </c>
      <c r="J66">
        <v>1.3421732</v>
      </c>
      <c r="K66">
        <v>1.51301507</v>
      </c>
      <c r="L66">
        <v>1.58174035</v>
      </c>
      <c r="M66">
        <v>1.6233379100000001</v>
      </c>
      <c r="N66">
        <v>2.0795694600000001</v>
      </c>
      <c r="O66">
        <v>1.70723085</v>
      </c>
      <c r="P66">
        <v>2.2422366299999998</v>
      </c>
    </row>
    <row r="67" spans="2:17" x14ac:dyDescent="0.2">
      <c r="B67">
        <v>2.9020117000000002E-2</v>
      </c>
      <c r="C67">
        <v>0.14197272499999999</v>
      </c>
      <c r="D67">
        <v>0.27060829199999997</v>
      </c>
      <c r="E67">
        <v>0.4094757</v>
      </c>
      <c r="F67">
        <v>0.64321348700000003</v>
      </c>
      <c r="G67">
        <v>0.82413792299999999</v>
      </c>
      <c r="H67">
        <v>0.97391986900000005</v>
      </c>
      <c r="I67">
        <v>1.1697351229999999</v>
      </c>
      <c r="J67">
        <v>1.3028178500000001</v>
      </c>
      <c r="K67">
        <v>1.50945146</v>
      </c>
      <c r="L67">
        <v>1.5988688200000001</v>
      </c>
      <c r="M67">
        <v>1.63667487</v>
      </c>
      <c r="N67">
        <v>1.68001259</v>
      </c>
      <c r="O67">
        <v>2.0311515600000001</v>
      </c>
      <c r="P67">
        <v>2.0621331700000001</v>
      </c>
    </row>
    <row r="68" spans="2:17" x14ac:dyDescent="0.2">
      <c r="B68">
        <v>9.4955100000000001E-2</v>
      </c>
      <c r="C68">
        <v>0.1439405</v>
      </c>
      <c r="D68">
        <v>0.28956505500000002</v>
      </c>
      <c r="E68">
        <v>0.442138315</v>
      </c>
      <c r="F68">
        <v>0.56446202099999998</v>
      </c>
      <c r="G68">
        <v>0.78057166099999997</v>
      </c>
      <c r="H68">
        <v>1.1301076400000001</v>
      </c>
      <c r="I68">
        <v>1.2814719800000001</v>
      </c>
      <c r="J68">
        <v>1.43958081</v>
      </c>
      <c r="K68">
        <v>1.68472541</v>
      </c>
      <c r="L68">
        <v>1.8273518799999999</v>
      </c>
      <c r="M68">
        <v>1.7857340799999999</v>
      </c>
      <c r="N68">
        <v>1.93390415</v>
      </c>
      <c r="O68">
        <v>2.1590829899999999</v>
      </c>
      <c r="P68">
        <v>2.1821825499999998</v>
      </c>
    </row>
    <row r="69" spans="2:17" x14ac:dyDescent="0.2">
      <c r="B69">
        <v>1.4342608999999999E-2</v>
      </c>
      <c r="C69">
        <v>0.19287000000000001</v>
      </c>
      <c r="D69">
        <v>0.31882131699999999</v>
      </c>
      <c r="E69">
        <v>0.45413167599999998</v>
      </c>
      <c r="F69">
        <v>0.616878649</v>
      </c>
      <c r="G69">
        <v>0.75125587400000005</v>
      </c>
      <c r="H69">
        <v>0.89385630599999999</v>
      </c>
      <c r="I69">
        <v>1.1563452000000001</v>
      </c>
      <c r="J69">
        <v>1.30671643</v>
      </c>
      <c r="K69">
        <v>1.386354753</v>
      </c>
      <c r="L69">
        <v>1.6691979400000001</v>
      </c>
      <c r="M69">
        <v>1.77334777</v>
      </c>
      <c r="N69">
        <v>1.70424223</v>
      </c>
      <c r="O69">
        <v>1.62338903</v>
      </c>
      <c r="P69">
        <v>2.2152338399999998</v>
      </c>
    </row>
    <row r="70" spans="2:17" x14ac:dyDescent="0.2">
      <c r="B70">
        <v>2.5182262E-2</v>
      </c>
      <c r="C70">
        <v>0.18132380300000001</v>
      </c>
      <c r="D70">
        <v>0.40399529099999998</v>
      </c>
      <c r="E70">
        <v>0.46221148099999998</v>
      </c>
      <c r="F70">
        <v>0.57057961999999995</v>
      </c>
      <c r="G70">
        <v>0.690256019</v>
      </c>
      <c r="H70">
        <v>0.78607375499999999</v>
      </c>
      <c r="I70">
        <v>0.88670813100000001</v>
      </c>
      <c r="J70">
        <v>1.1407205549999999</v>
      </c>
      <c r="K70">
        <v>1.1952961479999999</v>
      </c>
      <c r="L70">
        <v>1.3154064700000001</v>
      </c>
      <c r="M70">
        <v>1.67091711</v>
      </c>
      <c r="N70">
        <v>1.3892029100000001</v>
      </c>
      <c r="O70">
        <v>1.5591618199999999</v>
      </c>
      <c r="P70">
        <v>2.60007725</v>
      </c>
    </row>
    <row r="71" spans="2:17" x14ac:dyDescent="0.2">
      <c r="B71">
        <v>2.5182262E-2</v>
      </c>
      <c r="C71">
        <v>0.18132380300000001</v>
      </c>
      <c r="D71">
        <v>0.40855888600000001</v>
      </c>
      <c r="E71">
        <v>0.531116861</v>
      </c>
      <c r="F71">
        <v>0.55702500899999996</v>
      </c>
      <c r="G71">
        <v>0.64597199100000002</v>
      </c>
      <c r="H71">
        <v>0.73182072899999995</v>
      </c>
      <c r="I71">
        <v>0.79973596300000005</v>
      </c>
      <c r="J71">
        <v>0.94050463900000003</v>
      </c>
      <c r="K71">
        <v>1.0434106350000001</v>
      </c>
      <c r="L71">
        <v>1.1779871079999999</v>
      </c>
      <c r="M71">
        <v>0.78776003999999999</v>
      </c>
      <c r="N71">
        <v>0.91117820999999999</v>
      </c>
      <c r="O71">
        <v>1.683923327</v>
      </c>
      <c r="P71">
        <v>1.42947008</v>
      </c>
    </row>
    <row r="72" spans="2:17" x14ac:dyDescent="0.2">
      <c r="B72">
        <v>2.5182262E-2</v>
      </c>
      <c r="C72">
        <v>0.19111972099999999</v>
      </c>
      <c r="D72">
        <v>0.40830735899999998</v>
      </c>
      <c r="E72">
        <v>0.49851599499999999</v>
      </c>
      <c r="F72">
        <v>0.65028662000000004</v>
      </c>
      <c r="G72">
        <v>0.69372113400000002</v>
      </c>
      <c r="H72">
        <v>0.751851661</v>
      </c>
      <c r="I72">
        <v>0.82740700899999997</v>
      </c>
      <c r="J72">
        <v>0.89392201699999996</v>
      </c>
      <c r="K72">
        <v>0.91115468600000005</v>
      </c>
      <c r="L72">
        <v>1.0275039130000001</v>
      </c>
      <c r="M72">
        <v>0.96131835099999996</v>
      </c>
      <c r="N72">
        <v>0.31221233700000001</v>
      </c>
      <c r="O72">
        <v>0.70114785300000004</v>
      </c>
      <c r="P72">
        <v>0.68767493999999996</v>
      </c>
    </row>
    <row r="73" spans="2:17" x14ac:dyDescent="0.2">
      <c r="B73">
        <v>2.5182262E-2</v>
      </c>
      <c r="C73">
        <v>0.18622176200000001</v>
      </c>
      <c r="D73">
        <v>0.37724519299999998</v>
      </c>
      <c r="E73">
        <v>0.46675246799999998</v>
      </c>
      <c r="F73">
        <v>0.57318186599999998</v>
      </c>
      <c r="G73">
        <v>0.73369985000000004</v>
      </c>
      <c r="H73">
        <v>0.80881347100000001</v>
      </c>
      <c r="I73">
        <v>0.85316995100000004</v>
      </c>
      <c r="J73">
        <v>0.90635076800000003</v>
      </c>
      <c r="K73">
        <v>1.0388272270000001</v>
      </c>
      <c r="L73">
        <v>0.93559379600000003</v>
      </c>
      <c r="M73">
        <v>1.1100717659999999</v>
      </c>
      <c r="N73">
        <v>0.56831772999999997</v>
      </c>
      <c r="O73">
        <v>1.454110485</v>
      </c>
      <c r="P73">
        <v>1.1296406000000001</v>
      </c>
    </row>
    <row r="74" spans="2:17" x14ac:dyDescent="0.2">
      <c r="B74">
        <v>2.5182262E-2</v>
      </c>
      <c r="C74">
        <v>0.18622176200000001</v>
      </c>
      <c r="D74">
        <v>0.42191158099999998</v>
      </c>
      <c r="E74">
        <v>0.56524664599999996</v>
      </c>
      <c r="F74">
        <v>0.64322527600000001</v>
      </c>
      <c r="G74">
        <v>0.75939756199999997</v>
      </c>
      <c r="H74">
        <v>0.87848334299999997</v>
      </c>
      <c r="I74">
        <v>0.96227578499999999</v>
      </c>
      <c r="J74">
        <v>1.0067980059999999</v>
      </c>
      <c r="K74">
        <v>1.0646750519999999</v>
      </c>
      <c r="L74">
        <v>1.0349850410000001</v>
      </c>
      <c r="M74">
        <v>1.181891891</v>
      </c>
      <c r="N74">
        <v>0.75417247200000004</v>
      </c>
      <c r="O74">
        <v>1.454110485</v>
      </c>
      <c r="P74">
        <v>1.592853037</v>
      </c>
    </row>
    <row r="75" spans="2:17" x14ac:dyDescent="0.2">
      <c r="B75">
        <v>2.5182262E-2</v>
      </c>
      <c r="C75">
        <v>0.18622176200000001</v>
      </c>
      <c r="D75">
        <v>0.38727853299999998</v>
      </c>
      <c r="E75">
        <v>0.52157879600000001</v>
      </c>
      <c r="F75">
        <v>0.63198342600000001</v>
      </c>
      <c r="G75">
        <v>0.71557153600000001</v>
      </c>
      <c r="H75">
        <v>0.79921120300000004</v>
      </c>
      <c r="I75">
        <v>0.95508144399999995</v>
      </c>
      <c r="J75">
        <v>1.005954392</v>
      </c>
      <c r="K75">
        <v>1.0402579350000001</v>
      </c>
      <c r="L75">
        <v>1.18923468</v>
      </c>
      <c r="M75">
        <v>1.0724506680000001</v>
      </c>
      <c r="N75">
        <v>1.2083771459999999</v>
      </c>
      <c r="O75">
        <v>0.96073876999999996</v>
      </c>
      <c r="P75">
        <v>1.592853037</v>
      </c>
    </row>
    <row r="76" spans="2:17" x14ac:dyDescent="0.2">
      <c r="B76">
        <v>2.5182262E-2</v>
      </c>
      <c r="C76">
        <v>0.18622176200000001</v>
      </c>
      <c r="D76">
        <v>0.393063</v>
      </c>
      <c r="E76">
        <v>0.479856</v>
      </c>
      <c r="F76">
        <v>0.57371499999999997</v>
      </c>
      <c r="G76">
        <v>0.68978200000000001</v>
      </c>
      <c r="H76">
        <v>0.75687300000000002</v>
      </c>
      <c r="I76">
        <v>0.84131599999999995</v>
      </c>
      <c r="J76">
        <v>1.0106580000000001</v>
      </c>
      <c r="K76">
        <v>1.1298109999999999</v>
      </c>
      <c r="L76">
        <v>1.1597489999999999</v>
      </c>
      <c r="M76">
        <v>1.2693300000000001</v>
      </c>
      <c r="N76">
        <v>1.2144999999999999</v>
      </c>
      <c r="O76">
        <v>1.4</v>
      </c>
      <c r="P76">
        <v>1.408169</v>
      </c>
    </row>
    <row r="77" spans="2:17" x14ac:dyDescent="0.2">
      <c r="B77">
        <v>2.5182262E-2</v>
      </c>
      <c r="C77">
        <v>0.18622176200000001</v>
      </c>
      <c r="D77">
        <v>0.39375700000000002</v>
      </c>
      <c r="E77">
        <v>0.548346</v>
      </c>
      <c r="F77">
        <v>0.62629199999999996</v>
      </c>
      <c r="G77">
        <v>0.73193699999999995</v>
      </c>
      <c r="H77">
        <v>0.84151600000000004</v>
      </c>
      <c r="I77">
        <v>0.91081199999999995</v>
      </c>
      <c r="J77">
        <v>0.99766600000000005</v>
      </c>
      <c r="K77">
        <v>1.1259079999999999</v>
      </c>
      <c r="L77">
        <v>1.1419649999999999</v>
      </c>
      <c r="M77">
        <v>1.1716150000000001</v>
      </c>
      <c r="N77">
        <v>1.2553080000000001</v>
      </c>
      <c r="O77">
        <v>1.3325880000000001</v>
      </c>
      <c r="P77">
        <v>1.4724969999999999</v>
      </c>
    </row>
    <row r="79" spans="2:17" x14ac:dyDescent="0.2">
      <c r="B79" t="s">
        <v>9</v>
      </c>
    </row>
    <row r="80" spans="2:17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3:17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3:17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3:17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3:17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3:17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3:17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3:17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3:17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3:17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3:17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3:17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3:17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3:17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3:17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3:17" x14ac:dyDescent="0.2"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3:17" x14ac:dyDescent="0.2"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2:60" x14ac:dyDescent="0.2"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2:60" x14ac:dyDescent="0.2"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2:60" x14ac:dyDescent="0.2"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2:60" x14ac:dyDescent="0.2">
      <c r="C132">
        <v>8.4881665999999995E-2</v>
      </c>
      <c r="D132">
        <v>0.195868126</v>
      </c>
      <c r="E132">
        <v>0.31376278800000001</v>
      </c>
      <c r="F132">
        <v>0.459295544</v>
      </c>
      <c r="G132">
        <v>0.58862360199999997</v>
      </c>
      <c r="H132">
        <v>0.69781833100000001</v>
      </c>
      <c r="I132">
        <v>0.79679873899999998</v>
      </c>
      <c r="J132">
        <v>0.91486126300000004</v>
      </c>
      <c r="K132">
        <v>1.0569570109999999</v>
      </c>
      <c r="L132">
        <v>1.147231476</v>
      </c>
      <c r="M132">
        <v>1.290106451</v>
      </c>
      <c r="N132">
        <v>1.3879178889999999</v>
      </c>
      <c r="O132">
        <v>1.4316667599999999</v>
      </c>
      <c r="P132">
        <v>1.4070027190000001</v>
      </c>
      <c r="Q132">
        <v>1.522866931</v>
      </c>
    </row>
    <row r="133" spans="2:60" x14ac:dyDescent="0.2">
      <c r="C133">
        <v>8.4881665999999995E-2</v>
      </c>
      <c r="D133">
        <v>0.195868126</v>
      </c>
      <c r="E133">
        <v>0.31376278800000001</v>
      </c>
      <c r="F133">
        <v>0.459295544</v>
      </c>
      <c r="G133">
        <v>0.58862360199999997</v>
      </c>
      <c r="H133">
        <v>0.69781833100000001</v>
      </c>
      <c r="I133">
        <v>0.79679873899999998</v>
      </c>
      <c r="J133">
        <v>0.91486126300000004</v>
      </c>
      <c r="K133">
        <v>1.0569570109999999</v>
      </c>
      <c r="L133">
        <v>1.147231476</v>
      </c>
      <c r="M133">
        <v>1.290106451</v>
      </c>
      <c r="N133">
        <v>1.3879178889999999</v>
      </c>
      <c r="O133">
        <v>1.4316667599999999</v>
      </c>
      <c r="P133">
        <v>1.4070027190000001</v>
      </c>
      <c r="Q133">
        <v>1.522866931</v>
      </c>
    </row>
    <row r="134" spans="2:60" x14ac:dyDescent="0.2">
      <c r="C134">
        <v>8.4881665999999995E-2</v>
      </c>
      <c r="D134">
        <v>0.195868126</v>
      </c>
      <c r="E134">
        <v>0.31376278800000001</v>
      </c>
      <c r="F134">
        <v>0.459295544</v>
      </c>
      <c r="G134">
        <v>0.58862360199999997</v>
      </c>
      <c r="H134">
        <v>0.69781833100000001</v>
      </c>
      <c r="I134">
        <v>0.79679873899999998</v>
      </c>
      <c r="J134">
        <v>0.91486126300000004</v>
      </c>
      <c r="K134">
        <v>1.0569570109999999</v>
      </c>
      <c r="L134">
        <v>1.147231476</v>
      </c>
      <c r="M134">
        <v>1.290106451</v>
      </c>
      <c r="N134">
        <v>1.3879178889999999</v>
      </c>
      <c r="O134">
        <v>1.4316667599999999</v>
      </c>
      <c r="P134">
        <v>1.4070027190000001</v>
      </c>
      <c r="Q134">
        <v>1.522866931</v>
      </c>
    </row>
    <row r="135" spans="2:60" x14ac:dyDescent="0.2">
      <c r="C135">
        <v>8.4881665999999995E-2</v>
      </c>
      <c r="D135">
        <v>0.195868126</v>
      </c>
      <c r="E135">
        <v>0.31376278800000001</v>
      </c>
      <c r="F135">
        <v>0.459295544</v>
      </c>
      <c r="G135">
        <v>0.58862360199999997</v>
      </c>
      <c r="H135">
        <v>0.69781833100000001</v>
      </c>
      <c r="I135">
        <v>0.79679873899999998</v>
      </c>
      <c r="J135">
        <v>0.91486126300000004</v>
      </c>
      <c r="K135">
        <v>1.0569570109999999</v>
      </c>
      <c r="L135">
        <v>1.147231476</v>
      </c>
      <c r="M135">
        <v>1.290106451</v>
      </c>
      <c r="N135">
        <v>1.3879178889999999</v>
      </c>
      <c r="O135">
        <v>1.4316667599999999</v>
      </c>
      <c r="P135">
        <v>1.4070027190000001</v>
      </c>
      <c r="Q135">
        <v>1.522866931</v>
      </c>
    </row>
    <row r="136" spans="2:60" x14ac:dyDescent="0.2">
      <c r="C136">
        <v>8.4881665999999995E-2</v>
      </c>
      <c r="D136">
        <v>0.195868126</v>
      </c>
      <c r="E136">
        <v>0.31376278800000001</v>
      </c>
      <c r="F136">
        <v>0.459295544</v>
      </c>
      <c r="G136">
        <v>0.58862360199999997</v>
      </c>
      <c r="H136">
        <v>0.69781833100000001</v>
      </c>
      <c r="I136">
        <v>0.79679873899999998</v>
      </c>
      <c r="J136">
        <v>0.91486126300000004</v>
      </c>
      <c r="K136">
        <v>1.0569570109999999</v>
      </c>
      <c r="L136">
        <v>1.147231476</v>
      </c>
      <c r="M136">
        <v>1.290106451</v>
      </c>
      <c r="N136">
        <v>1.3879178889999999</v>
      </c>
      <c r="O136">
        <v>1.4316667599999999</v>
      </c>
      <c r="P136">
        <v>1.4070027190000001</v>
      </c>
      <c r="Q136">
        <v>1.522866931</v>
      </c>
    </row>
    <row r="137" spans="2:60" x14ac:dyDescent="0.2">
      <c r="C137">
        <v>8.4881665999999995E-2</v>
      </c>
      <c r="D137">
        <v>0.195868126</v>
      </c>
      <c r="E137">
        <v>0.31376278800000001</v>
      </c>
      <c r="F137">
        <v>0.459295544</v>
      </c>
      <c r="G137">
        <v>0.58862360199999997</v>
      </c>
      <c r="H137">
        <v>0.69781833100000001</v>
      </c>
      <c r="I137">
        <v>0.79679873899999998</v>
      </c>
      <c r="J137">
        <v>0.91486126300000004</v>
      </c>
      <c r="K137">
        <v>1.0569570109999999</v>
      </c>
      <c r="L137">
        <v>1.147231476</v>
      </c>
      <c r="M137">
        <v>1.290106451</v>
      </c>
      <c r="N137">
        <v>1.3879178889999999</v>
      </c>
      <c r="O137">
        <v>1.4316667599999999</v>
      </c>
      <c r="P137">
        <v>1.4070027190000001</v>
      </c>
      <c r="Q137">
        <v>1.522866931</v>
      </c>
    </row>
    <row r="138" spans="2:60" x14ac:dyDescent="0.2">
      <c r="C138">
        <v>8.4881665999999995E-2</v>
      </c>
      <c r="D138">
        <v>0.195868126</v>
      </c>
      <c r="E138">
        <v>0.31376278800000001</v>
      </c>
      <c r="F138">
        <v>0.459295544</v>
      </c>
      <c r="G138">
        <v>0.58862360199999997</v>
      </c>
      <c r="H138">
        <v>0.69781833100000001</v>
      </c>
      <c r="I138">
        <v>0.79679873899999998</v>
      </c>
      <c r="J138">
        <v>0.91486126300000004</v>
      </c>
      <c r="K138">
        <v>1.0569570109999999</v>
      </c>
      <c r="L138">
        <v>1.147231476</v>
      </c>
      <c r="M138">
        <v>1.290106451</v>
      </c>
      <c r="N138">
        <v>1.3879178889999999</v>
      </c>
      <c r="O138">
        <v>1.4316667599999999</v>
      </c>
      <c r="P138">
        <v>1.4070027190000001</v>
      </c>
      <c r="Q138">
        <v>1.522866931</v>
      </c>
    </row>
    <row r="139" spans="2:60" x14ac:dyDescent="0.2">
      <c r="B139" t="s">
        <v>10</v>
      </c>
      <c r="C139">
        <v>1965</v>
      </c>
      <c r="D139">
        <v>1966</v>
      </c>
      <c r="E139">
        <v>1967</v>
      </c>
      <c r="F139">
        <v>1968</v>
      </c>
      <c r="G139">
        <v>1969</v>
      </c>
      <c r="H139">
        <v>1970</v>
      </c>
      <c r="I139">
        <v>1971</v>
      </c>
      <c r="J139">
        <v>1972</v>
      </c>
      <c r="K139">
        <v>1973</v>
      </c>
      <c r="L139">
        <v>1974</v>
      </c>
      <c r="M139">
        <v>1975</v>
      </c>
      <c r="N139">
        <v>1976</v>
      </c>
      <c r="O139">
        <v>1977</v>
      </c>
      <c r="P139">
        <v>1978</v>
      </c>
      <c r="Q139">
        <v>1979</v>
      </c>
      <c r="R139">
        <v>1980</v>
      </c>
      <c r="S139">
        <v>1981</v>
      </c>
      <c r="T139">
        <v>1982</v>
      </c>
      <c r="U139">
        <v>1983</v>
      </c>
      <c r="V139">
        <v>1984</v>
      </c>
      <c r="W139">
        <v>1985</v>
      </c>
      <c r="X139">
        <v>1986</v>
      </c>
      <c r="Y139">
        <v>1987</v>
      </c>
      <c r="Z139">
        <v>1988</v>
      </c>
      <c r="AA139">
        <v>1989</v>
      </c>
      <c r="AB139">
        <v>1990</v>
      </c>
      <c r="AC139">
        <v>1991</v>
      </c>
      <c r="AD139">
        <v>1992</v>
      </c>
      <c r="AE139">
        <v>1993</v>
      </c>
      <c r="AF139">
        <v>1994</v>
      </c>
      <c r="AG139">
        <v>1995</v>
      </c>
      <c r="AH139">
        <v>1996</v>
      </c>
      <c r="AI139">
        <v>1997</v>
      </c>
      <c r="AJ139">
        <v>1998</v>
      </c>
      <c r="AK139">
        <v>1999</v>
      </c>
      <c r="AL139">
        <v>2000</v>
      </c>
      <c r="AM139">
        <v>2001</v>
      </c>
      <c r="AN139">
        <v>2002</v>
      </c>
      <c r="AO139">
        <v>2003</v>
      </c>
      <c r="AP139">
        <v>2004</v>
      </c>
      <c r="AQ139">
        <v>2005</v>
      </c>
      <c r="AR139">
        <v>2006</v>
      </c>
      <c r="AS139">
        <v>2007</v>
      </c>
      <c r="AT139">
        <v>2008</v>
      </c>
      <c r="AU139">
        <v>2009</v>
      </c>
      <c r="AV139">
        <v>2010</v>
      </c>
      <c r="AW139">
        <v>2011</v>
      </c>
      <c r="AX139">
        <v>2012</v>
      </c>
      <c r="AY139">
        <v>2013</v>
      </c>
      <c r="AZ139">
        <v>2014</v>
      </c>
      <c r="BA139">
        <v>2015</v>
      </c>
      <c r="BB139">
        <v>2016</v>
      </c>
      <c r="BC139">
        <v>2017</v>
      </c>
      <c r="BD139">
        <v>2018</v>
      </c>
      <c r="BE139">
        <v>2019</v>
      </c>
      <c r="BF139">
        <v>2020</v>
      </c>
      <c r="BG139">
        <v>2021</v>
      </c>
      <c r="BH139">
        <v>2022</v>
      </c>
    </row>
    <row r="140" spans="2:60" x14ac:dyDescent="0.2">
      <c r="B140">
        <v>174.792</v>
      </c>
      <c r="C140">
        <v>230.55099999999999</v>
      </c>
      <c r="D140">
        <v>261.678</v>
      </c>
      <c r="E140">
        <v>550.36199999999997</v>
      </c>
      <c r="F140">
        <v>702.18100000000004</v>
      </c>
      <c r="G140">
        <v>862.78899999999999</v>
      </c>
      <c r="H140">
        <v>1256.5650000000001</v>
      </c>
      <c r="I140">
        <v>1743.7629999999999</v>
      </c>
      <c r="J140">
        <v>1874.5340000000001</v>
      </c>
      <c r="K140">
        <v>1758.9190000000001</v>
      </c>
      <c r="L140">
        <v>1588.39</v>
      </c>
      <c r="M140">
        <v>1356.7360000000001</v>
      </c>
      <c r="N140">
        <v>1177.8219999999999</v>
      </c>
      <c r="O140">
        <v>978.37</v>
      </c>
      <c r="P140">
        <v>979.43100000000004</v>
      </c>
      <c r="Q140">
        <v>935.71400000000006</v>
      </c>
      <c r="R140">
        <v>958.28</v>
      </c>
      <c r="S140">
        <v>973.50199999999995</v>
      </c>
      <c r="T140">
        <v>955.96400000000006</v>
      </c>
      <c r="U140">
        <v>981.45</v>
      </c>
      <c r="V140">
        <v>1092.0550000000001</v>
      </c>
      <c r="W140">
        <v>1139.6759999999999</v>
      </c>
      <c r="X140">
        <v>1141.9929999999999</v>
      </c>
      <c r="Y140">
        <v>859.41600000000005</v>
      </c>
      <c r="Z140">
        <v>1228.721</v>
      </c>
      <c r="AA140">
        <v>1229.5999999999999</v>
      </c>
      <c r="AB140">
        <v>1455.193</v>
      </c>
      <c r="AC140">
        <v>1195.6639299999999</v>
      </c>
      <c r="AD140">
        <v>1390.30916</v>
      </c>
      <c r="AE140">
        <v>1326.60896</v>
      </c>
      <c r="AF140">
        <v>1329.3730599999999</v>
      </c>
      <c r="AG140">
        <v>1264.2468899999999</v>
      </c>
      <c r="AH140">
        <v>1192.7810899999999</v>
      </c>
      <c r="AI140">
        <v>1124.4330500000001</v>
      </c>
      <c r="AJ140">
        <v>1102.15914</v>
      </c>
      <c r="AK140">
        <v>989.68030999999996</v>
      </c>
      <c r="AL140">
        <v>1132.70985</v>
      </c>
      <c r="AM140">
        <v>1387.1970200000001</v>
      </c>
      <c r="AN140">
        <v>1480.77611</v>
      </c>
      <c r="AO140">
        <v>1490.779227</v>
      </c>
      <c r="AP140">
        <v>1480.5516689999999</v>
      </c>
      <c r="AQ140">
        <v>1483.0218090000001</v>
      </c>
      <c r="AR140">
        <v>1488.0310449999999</v>
      </c>
      <c r="AS140">
        <v>1354.5017889999999</v>
      </c>
      <c r="AT140">
        <v>990.57806800000003</v>
      </c>
      <c r="AU140">
        <v>810.78434600000003</v>
      </c>
      <c r="AV140">
        <v>810.1859078</v>
      </c>
      <c r="AW140">
        <v>1199.0406250000001</v>
      </c>
      <c r="AX140">
        <v>1205.221865</v>
      </c>
      <c r="AY140">
        <v>1270.7704679999999</v>
      </c>
      <c r="AZ140">
        <v>1297.422339</v>
      </c>
      <c r="BA140">
        <v>1321.583785</v>
      </c>
      <c r="BB140">
        <v>1352.6807960000001</v>
      </c>
      <c r="BC140">
        <v>1359.182092</v>
      </c>
      <c r="BD140">
        <v>1379.2872689999999</v>
      </c>
      <c r="BE140">
        <v>1409.3371380000001</v>
      </c>
      <c r="BF140">
        <v>1367.2290399999999</v>
      </c>
      <c r="BG140">
        <v>1376.257582</v>
      </c>
      <c r="BH140">
        <v>1110</v>
      </c>
    </row>
    <row r="141" spans="2:60" x14ac:dyDescent="0.2">
      <c r="B141" t="s">
        <v>11</v>
      </c>
      <c r="C141">
        <v>1000</v>
      </c>
      <c r="D141">
        <v>1195.6639299999999</v>
      </c>
      <c r="E141">
        <v>1390.30916</v>
      </c>
      <c r="F141">
        <v>1326.60896</v>
      </c>
      <c r="G141">
        <v>1329.3730599999999</v>
      </c>
      <c r="H141">
        <v>1264.2468899999999</v>
      </c>
      <c r="I141">
        <v>1192.7810899999999</v>
      </c>
      <c r="J141">
        <v>1124.4330500000001</v>
      </c>
      <c r="K141">
        <v>1102.15914</v>
      </c>
      <c r="L141">
        <v>989.68030999999996</v>
      </c>
      <c r="M141">
        <v>1132.70985</v>
      </c>
      <c r="N141">
        <v>1387.1970200000001</v>
      </c>
      <c r="O141">
        <v>1480.77611</v>
      </c>
      <c r="P141">
        <v>1490.779227</v>
      </c>
      <c r="Q141">
        <v>1480.5516689999999</v>
      </c>
      <c r="R141">
        <v>1483.0218090000001</v>
      </c>
      <c r="S141">
        <v>1488.0310449999999</v>
      </c>
      <c r="T141">
        <v>1354.5017889999999</v>
      </c>
      <c r="U141">
        <v>990.57806800000003</v>
      </c>
      <c r="V141">
        <v>810.78434600000003</v>
      </c>
      <c r="W141">
        <v>810.1859078</v>
      </c>
      <c r="X141">
        <v>1199.0406250000001</v>
      </c>
      <c r="Y141">
        <v>1205.221865</v>
      </c>
      <c r="Z141">
        <v>1270.7704679999999</v>
      </c>
      <c r="AA141">
        <v>1297.422339</v>
      </c>
      <c r="AB141">
        <v>1321.583785</v>
      </c>
      <c r="AC141">
        <v>1352.6807960000001</v>
      </c>
      <c r="AD141">
        <v>1359.182092</v>
      </c>
      <c r="AE141">
        <v>1379.2872689999999</v>
      </c>
      <c r="AF141">
        <v>1409.3371380000001</v>
      </c>
      <c r="AG141">
        <v>1367.2290399999999</v>
      </c>
      <c r="AH141">
        <v>1375</v>
      </c>
    </row>
    <row r="142" spans="2:60" x14ac:dyDescent="0.2">
      <c r="B142">
        <v>0.56384999999999996</v>
      </c>
      <c r="C142">
        <v>0.38424999999999998</v>
      </c>
      <c r="D142">
        <v>0.35361999999999999</v>
      </c>
      <c r="E142">
        <v>0.67945999999999995</v>
      </c>
      <c r="F142">
        <v>0.62695000000000001</v>
      </c>
      <c r="G142">
        <v>0.60335000000000005</v>
      </c>
      <c r="H142">
        <v>1.0384800000000001</v>
      </c>
      <c r="I142">
        <v>1.5569299999999999</v>
      </c>
      <c r="J142">
        <v>1.5365</v>
      </c>
      <c r="K142">
        <v>1.7244299999999999</v>
      </c>
      <c r="L142">
        <v>1.5726599999999999</v>
      </c>
      <c r="M142">
        <v>1.49092</v>
      </c>
      <c r="N142">
        <v>1.28024</v>
      </c>
      <c r="O142">
        <v>1.526946667</v>
      </c>
      <c r="P142">
        <v>1.5219494440000001</v>
      </c>
      <c r="Q142">
        <v>1.5195243519999999</v>
      </c>
      <c r="R142">
        <v>1.48537341</v>
      </c>
      <c r="S142">
        <v>1.48537341</v>
      </c>
      <c r="T142">
        <v>1.48537341</v>
      </c>
      <c r="U142">
        <v>1.48537341</v>
      </c>
      <c r="V142">
        <v>1.48537341</v>
      </c>
      <c r="W142">
        <v>1.48537341</v>
      </c>
      <c r="X142">
        <v>1.48537341</v>
      </c>
      <c r="Y142">
        <v>1.48537341</v>
      </c>
      <c r="Z142">
        <v>1.48537341</v>
      </c>
      <c r="AA142">
        <v>1.48537341</v>
      </c>
      <c r="AB142">
        <v>1.48537341</v>
      </c>
      <c r="AC142">
        <v>1.48537341</v>
      </c>
      <c r="AD142">
        <v>1.48537341</v>
      </c>
      <c r="AE142">
        <v>1.48537341</v>
      </c>
      <c r="AF142">
        <v>1.48537341</v>
      </c>
      <c r="AG142">
        <v>1.48537341</v>
      </c>
      <c r="AH142">
        <v>1.48537341</v>
      </c>
      <c r="AI142">
        <v>1.48537341</v>
      </c>
      <c r="AJ142">
        <v>1.48537341</v>
      </c>
      <c r="AK142">
        <v>1.48537341</v>
      </c>
      <c r="AL142">
        <v>1.48537341</v>
      </c>
      <c r="AM142">
        <v>1.48537341</v>
      </c>
      <c r="AN142">
        <v>1.48537341</v>
      </c>
      <c r="AO142">
        <v>1.5</v>
      </c>
      <c r="AP142">
        <v>1.5</v>
      </c>
      <c r="AQ142">
        <v>1.5</v>
      </c>
      <c r="AR142">
        <v>1.5</v>
      </c>
      <c r="AS142">
        <v>1.5</v>
      </c>
      <c r="AT142">
        <v>1.5</v>
      </c>
      <c r="AU142">
        <v>1.5</v>
      </c>
      <c r="AV142">
        <v>1.5</v>
      </c>
      <c r="AW142">
        <v>1.5</v>
      </c>
      <c r="AX142">
        <v>1.5</v>
      </c>
      <c r="AY142">
        <v>1.5</v>
      </c>
      <c r="AZ142">
        <v>1.5</v>
      </c>
      <c r="BA142">
        <v>1.5</v>
      </c>
      <c r="BB142">
        <v>1.5</v>
      </c>
      <c r="BC142">
        <v>1.5</v>
      </c>
      <c r="BD142">
        <v>1.5</v>
      </c>
      <c r="BE142">
        <v>1.5</v>
      </c>
      <c r="BF142">
        <v>1.5</v>
      </c>
      <c r="BG142">
        <v>1.5</v>
      </c>
      <c r="BH142">
        <v>1.5</v>
      </c>
    </row>
    <row r="143" spans="2:60" x14ac:dyDescent="0.2">
      <c r="B143" t="s">
        <v>12</v>
      </c>
    </row>
    <row r="144" spans="2:60" x14ac:dyDescent="0.2">
      <c r="B144">
        <v>12</v>
      </c>
    </row>
    <row r="145" spans="2:21" x14ac:dyDescent="0.2">
      <c r="B145" t="s">
        <v>13</v>
      </c>
    </row>
    <row r="146" spans="2:21" x14ac:dyDescent="0.2">
      <c r="B146">
        <v>1965</v>
      </c>
      <c r="C146">
        <v>1966</v>
      </c>
      <c r="D146">
        <v>1967</v>
      </c>
      <c r="E146">
        <v>1968</v>
      </c>
      <c r="F146">
        <v>1969</v>
      </c>
      <c r="G146">
        <v>1970</v>
      </c>
      <c r="H146">
        <v>1971</v>
      </c>
      <c r="I146">
        <v>1972</v>
      </c>
      <c r="J146">
        <v>1973</v>
      </c>
      <c r="K146">
        <v>1974</v>
      </c>
      <c r="L146">
        <v>1975</v>
      </c>
      <c r="M146">
        <v>1976</v>
      </c>
    </row>
    <row r="147" spans="2:21" x14ac:dyDescent="0.2">
      <c r="B147" t="s">
        <v>14</v>
      </c>
    </row>
    <row r="148" spans="2:21" x14ac:dyDescent="0.2">
      <c r="B148">
        <v>2816.4374280000002</v>
      </c>
      <c r="C148">
        <v>3473.5804750000002</v>
      </c>
      <c r="D148">
        <v>3802.169891</v>
      </c>
      <c r="E148">
        <v>5257.3046009999998</v>
      </c>
      <c r="F148">
        <v>6712.4684180000004</v>
      </c>
      <c r="G148">
        <v>5679.8098280000004</v>
      </c>
      <c r="H148">
        <v>5257.3312830000004</v>
      </c>
      <c r="I148">
        <v>5726.7434839999996</v>
      </c>
      <c r="J148">
        <v>4787.923949</v>
      </c>
      <c r="K148">
        <v>4740.9925880000001</v>
      </c>
      <c r="L148">
        <v>4271.5744599999998</v>
      </c>
      <c r="M148">
        <v>4318.5230579999998</v>
      </c>
    </row>
    <row r="149" spans="2:21" x14ac:dyDescent="0.2">
      <c r="B149" t="s">
        <v>15</v>
      </c>
    </row>
    <row r="150" spans="2:21" x14ac:dyDescent="0.2">
      <c r="B150">
        <v>563.28748559999997</v>
      </c>
      <c r="C150">
        <v>694.716095</v>
      </c>
      <c r="D150">
        <v>760.43397809999999</v>
      </c>
      <c r="E150">
        <v>1051.46092</v>
      </c>
      <c r="F150">
        <v>1342.493684</v>
      </c>
      <c r="G150">
        <v>1135.9619660000001</v>
      </c>
      <c r="H150">
        <v>1051.466257</v>
      </c>
      <c r="I150">
        <v>1145.3486969999999</v>
      </c>
      <c r="J150">
        <v>957.58478979999995</v>
      </c>
      <c r="K150">
        <v>948.19851759999995</v>
      </c>
      <c r="L150">
        <v>854.31489190000002</v>
      </c>
      <c r="M150">
        <v>863.70461160000002</v>
      </c>
    </row>
    <row r="151" spans="2:21" x14ac:dyDescent="0.2">
      <c r="B151" t="s">
        <v>16</v>
      </c>
    </row>
    <row r="152" spans="2:21" x14ac:dyDescent="0.2">
      <c r="B152">
        <v>16</v>
      </c>
    </row>
    <row r="153" spans="2:21" x14ac:dyDescent="0.2">
      <c r="B153" t="s">
        <v>17</v>
      </c>
    </row>
    <row r="154" spans="2:21" x14ac:dyDescent="0.2">
      <c r="C154">
        <v>2006</v>
      </c>
      <c r="D154">
        <v>2007</v>
      </c>
      <c r="E154">
        <v>2008</v>
      </c>
      <c r="F154">
        <v>2009</v>
      </c>
      <c r="G154">
        <v>2010</v>
      </c>
      <c r="H154">
        <v>2011</v>
      </c>
      <c r="I154">
        <v>2012</v>
      </c>
      <c r="J154">
        <v>2013</v>
      </c>
      <c r="K154">
        <v>2014</v>
      </c>
      <c r="L154">
        <v>2015</v>
      </c>
      <c r="M154">
        <v>2016</v>
      </c>
      <c r="N154">
        <v>2017</v>
      </c>
      <c r="O154">
        <v>2018</v>
      </c>
      <c r="P154">
        <v>2019</v>
      </c>
      <c r="Q154">
        <v>2021</v>
      </c>
      <c r="R154">
        <v>2022</v>
      </c>
    </row>
    <row r="155" spans="2:21" x14ac:dyDescent="0.2">
      <c r="B155" t="s">
        <v>18</v>
      </c>
    </row>
    <row r="156" spans="2:21" x14ac:dyDescent="0.2">
      <c r="C156">
        <v>0.55500000000000005</v>
      </c>
      <c r="D156">
        <v>0.63800000000000001</v>
      </c>
      <c r="E156">
        <v>0.316</v>
      </c>
      <c r="F156">
        <v>0.28499999999999998</v>
      </c>
      <c r="G156">
        <v>0.67900000000000005</v>
      </c>
      <c r="H156">
        <v>0.54300000000000004</v>
      </c>
      <c r="I156">
        <v>0.66100000000000003</v>
      </c>
      <c r="J156">
        <v>0.69399999999999995</v>
      </c>
      <c r="K156">
        <v>0.89700000000000002</v>
      </c>
      <c r="L156">
        <v>0.95299999999999996</v>
      </c>
      <c r="M156">
        <v>0.77600000000000002</v>
      </c>
      <c r="N156">
        <v>0.73</v>
      </c>
      <c r="O156">
        <v>0.67200000000000004</v>
      </c>
      <c r="P156">
        <v>0.68</v>
      </c>
      <c r="Q156">
        <v>0.93589999999999995</v>
      </c>
      <c r="R156">
        <v>1.089</v>
      </c>
    </row>
    <row r="157" spans="2:21" x14ac:dyDescent="0.2">
      <c r="B157" t="s">
        <v>19</v>
      </c>
      <c r="C157" s="1">
        <v>0.28000000000000003</v>
      </c>
      <c r="D157" s="1">
        <v>0.47</v>
      </c>
      <c r="E157" s="1">
        <v>0.35</v>
      </c>
      <c r="F157" s="1">
        <v>0.65</v>
      </c>
      <c r="G157" s="1">
        <v>0.46</v>
      </c>
      <c r="H157" s="1">
        <v>0.31</v>
      </c>
      <c r="I157" s="1">
        <v>0.34</v>
      </c>
      <c r="J157" s="1">
        <v>0.21</v>
      </c>
      <c r="K157" s="1">
        <v>0.23</v>
      </c>
      <c r="L157" s="1">
        <v>0.25</v>
      </c>
      <c r="M157" s="1">
        <v>0.2</v>
      </c>
      <c r="N157" s="1">
        <v>0.18</v>
      </c>
      <c r="O157" s="1">
        <v>0.18</v>
      </c>
      <c r="P157" s="1">
        <v>0.17</v>
      </c>
      <c r="Q157" s="1">
        <v>0.23</v>
      </c>
      <c r="R157">
        <v>0.24437500000000001</v>
      </c>
      <c r="S157">
        <v>4.3200000000000002E-2</v>
      </c>
      <c r="T157">
        <v>4.5900000000000003E-2</v>
      </c>
      <c r="U157">
        <v>1.0625</v>
      </c>
    </row>
    <row r="158" spans="2:21" x14ac:dyDescent="0.2">
      <c r="C158">
        <v>0.152651606</v>
      </c>
      <c r="D158">
        <v>0.29762883499999998</v>
      </c>
      <c r="E158">
        <v>0.109581256</v>
      </c>
      <c r="F158">
        <v>0.184905022</v>
      </c>
      <c r="G158">
        <v>0.31419211400000002</v>
      </c>
      <c r="H158">
        <v>0.16750743000000001</v>
      </c>
      <c r="I158">
        <v>0.222802313</v>
      </c>
      <c r="J158">
        <v>0.145969559</v>
      </c>
      <c r="K158">
        <v>0.20704961599999999</v>
      </c>
      <c r="L158">
        <v>0.23436673099999999</v>
      </c>
      <c r="M158">
        <v>0.15275407499999999</v>
      </c>
      <c r="N158">
        <v>0.13464405600000001</v>
      </c>
      <c r="O158">
        <v>0.12177181199999999</v>
      </c>
      <c r="P158">
        <v>0.11698705700000001</v>
      </c>
      <c r="Q158">
        <v>0.21804765100000001</v>
      </c>
      <c r="R158">
        <v>0.26612437500000002</v>
      </c>
    </row>
    <row r="159" spans="2:21" x14ac:dyDescent="0.2">
      <c r="B159" t="s">
        <v>20</v>
      </c>
    </row>
    <row r="160" spans="2:21" x14ac:dyDescent="0.2">
      <c r="B160">
        <v>1.9380752000000001E-2</v>
      </c>
      <c r="C160">
        <v>0.10145982200000001</v>
      </c>
      <c r="D160">
        <v>0.24414475499999999</v>
      </c>
      <c r="E160">
        <v>0.37814567100000002</v>
      </c>
      <c r="F160">
        <v>0.52699222899999998</v>
      </c>
      <c r="G160">
        <v>0.65206661499999996</v>
      </c>
      <c r="H160">
        <v>0.76360385099999994</v>
      </c>
      <c r="I160">
        <v>0.84666801899999999</v>
      </c>
      <c r="J160">
        <v>0.93351983299999997</v>
      </c>
      <c r="K160">
        <v>0.97143749400000001</v>
      </c>
      <c r="L160">
        <v>1.0011509190000001</v>
      </c>
      <c r="M160">
        <v>1.1495346909999999</v>
      </c>
      <c r="N160">
        <v>1.2116872009999999</v>
      </c>
      <c r="O160">
        <v>1.281049807</v>
      </c>
      <c r="P160">
        <v>1.179917849</v>
      </c>
    </row>
    <row r="161" spans="2:16" x14ac:dyDescent="0.2">
      <c r="B161">
        <v>1.8495648999999999E-2</v>
      </c>
      <c r="C161">
        <v>8.7193363999999995E-2</v>
      </c>
      <c r="D161">
        <v>0.279247415</v>
      </c>
      <c r="E161">
        <v>0.43718783300000003</v>
      </c>
      <c r="F161">
        <v>0.58248880300000005</v>
      </c>
      <c r="G161">
        <v>0.68663239899999995</v>
      </c>
      <c r="H161">
        <v>0.78823631599999999</v>
      </c>
      <c r="I161">
        <v>0.87099972599999997</v>
      </c>
      <c r="J161">
        <v>0.970100191</v>
      </c>
      <c r="K161">
        <v>1.1027085160000001</v>
      </c>
      <c r="L161">
        <v>1.1056714510000001</v>
      </c>
      <c r="M161">
        <v>1.2369484479999999</v>
      </c>
      <c r="N161">
        <v>1.2354868450000001</v>
      </c>
      <c r="O161">
        <v>1.749460306</v>
      </c>
      <c r="P161">
        <v>1.230626606</v>
      </c>
    </row>
    <row r="162" spans="2:16" x14ac:dyDescent="0.2">
      <c r="B162">
        <v>2.2553568E-2</v>
      </c>
      <c r="C162">
        <v>8.3533376000000006E-2</v>
      </c>
      <c r="D162">
        <v>0.21397105999999999</v>
      </c>
      <c r="E162">
        <v>0.40660791499999999</v>
      </c>
      <c r="F162">
        <v>0.57580060799999999</v>
      </c>
      <c r="G162">
        <v>0.68906324200000002</v>
      </c>
      <c r="H162">
        <v>0.80522349299999996</v>
      </c>
      <c r="I162">
        <v>0.98197084899999998</v>
      </c>
      <c r="J162">
        <v>0.96832022399999995</v>
      </c>
      <c r="K162">
        <v>1.262557586</v>
      </c>
      <c r="L162">
        <v>1.2472124309999999</v>
      </c>
      <c r="M162">
        <v>1.2466489679999999</v>
      </c>
      <c r="N162">
        <v>1.389705798</v>
      </c>
      <c r="O162">
        <v>1.6380326970000001</v>
      </c>
      <c r="P162">
        <v>1.2469683009999999</v>
      </c>
    </row>
    <row r="163" spans="2:16" x14ac:dyDescent="0.2">
      <c r="B163">
        <v>2.0319990999999999E-2</v>
      </c>
      <c r="C163">
        <v>0.10850145999999999</v>
      </c>
      <c r="D163">
        <v>0.24195861900000001</v>
      </c>
      <c r="E163">
        <v>0.41645069600000001</v>
      </c>
      <c r="F163">
        <v>0.64661924500000001</v>
      </c>
      <c r="G163">
        <v>0.78533266300000004</v>
      </c>
      <c r="H163">
        <v>0.95014345300000003</v>
      </c>
      <c r="I163">
        <v>1.0306215750000001</v>
      </c>
      <c r="J163">
        <v>1.0640246280000001</v>
      </c>
      <c r="K163">
        <v>1.3283554529999999</v>
      </c>
      <c r="L163">
        <v>1.326541881</v>
      </c>
      <c r="M163">
        <v>1.5470371329999999</v>
      </c>
      <c r="N163">
        <v>1.5565858539999999</v>
      </c>
      <c r="O163">
        <v>1.5368162080000001</v>
      </c>
      <c r="P163">
        <v>1.7437159609999999</v>
      </c>
    </row>
    <row r="164" spans="2:16" x14ac:dyDescent="0.2">
      <c r="B164">
        <v>3.1689083999999999E-2</v>
      </c>
      <c r="C164">
        <v>0.11734314799999999</v>
      </c>
      <c r="D164">
        <v>0.221257593</v>
      </c>
      <c r="E164">
        <v>0.44114833799999997</v>
      </c>
      <c r="F164">
        <v>0.56523318099999997</v>
      </c>
      <c r="G164">
        <v>0.72191307000000005</v>
      </c>
      <c r="H164">
        <v>0.93679943799999998</v>
      </c>
      <c r="I164">
        <v>1.3365648569999999</v>
      </c>
      <c r="J164">
        <v>1.574484153</v>
      </c>
      <c r="K164">
        <v>1.6224372220000001</v>
      </c>
      <c r="L164">
        <v>1.692529159</v>
      </c>
      <c r="M164">
        <v>1.895356839</v>
      </c>
      <c r="N164">
        <v>1.9269976470000001</v>
      </c>
      <c r="O164">
        <v>1.9414515240000001</v>
      </c>
      <c r="P164">
        <v>1.96177442</v>
      </c>
    </row>
    <row r="165" spans="2:16" x14ac:dyDescent="0.2">
      <c r="B165">
        <v>2.9375575000000001E-2</v>
      </c>
      <c r="C165">
        <v>0.106631395</v>
      </c>
      <c r="D165">
        <v>0.20897274199999999</v>
      </c>
      <c r="E165">
        <v>0.40841345800000001</v>
      </c>
      <c r="F165">
        <v>0.54885837500000001</v>
      </c>
      <c r="G165">
        <v>0.70586089699999999</v>
      </c>
      <c r="H165">
        <v>0.88746961899999999</v>
      </c>
      <c r="I165">
        <v>1.1324740360000001</v>
      </c>
      <c r="J165">
        <v>1.4220402940000001</v>
      </c>
      <c r="K165">
        <v>1.444774336</v>
      </c>
      <c r="L165">
        <v>1.510418611</v>
      </c>
      <c r="M165">
        <v>1.6415487989999999</v>
      </c>
      <c r="N165">
        <v>1.6941674689999999</v>
      </c>
      <c r="O165">
        <v>1.853097483</v>
      </c>
      <c r="P165">
        <v>1.8597176419999999</v>
      </c>
    </row>
    <row r="166" spans="2:16" x14ac:dyDescent="0.2">
      <c r="B166">
        <v>2.7062065E-2</v>
      </c>
      <c r="C166">
        <v>9.5919641999999999E-2</v>
      </c>
      <c r="D166">
        <v>0.196687891</v>
      </c>
      <c r="E166">
        <v>0.37567857900000001</v>
      </c>
      <c r="F166">
        <v>0.53248356900000005</v>
      </c>
      <c r="G166">
        <v>0.68980872500000001</v>
      </c>
      <c r="H166">
        <v>0.83813980099999996</v>
      </c>
      <c r="I166">
        <v>0.92838321599999996</v>
      </c>
      <c r="J166">
        <v>1.269596435</v>
      </c>
      <c r="K166">
        <v>1.2671114489999999</v>
      </c>
      <c r="L166">
        <v>1.3283080629999999</v>
      </c>
      <c r="M166">
        <v>1.3877407589999999</v>
      </c>
      <c r="N166">
        <v>1.461337291</v>
      </c>
      <c r="O166">
        <v>1.764743441</v>
      </c>
      <c r="P166">
        <v>1.757660864</v>
      </c>
    </row>
    <row r="167" spans="2:16" x14ac:dyDescent="0.2">
      <c r="B167">
        <v>2.9375575000000001E-2</v>
      </c>
      <c r="C167">
        <v>0.106631395</v>
      </c>
      <c r="D167">
        <v>0.20897274199999999</v>
      </c>
      <c r="E167">
        <v>0.40841345800000001</v>
      </c>
      <c r="F167">
        <v>0.54885837500000001</v>
      </c>
      <c r="G167">
        <v>0.70586089699999999</v>
      </c>
      <c r="H167">
        <v>0.88746961899999999</v>
      </c>
      <c r="I167">
        <v>1.1324740360000001</v>
      </c>
      <c r="J167">
        <v>1.4220402940000001</v>
      </c>
      <c r="K167">
        <v>1.444774336</v>
      </c>
      <c r="L167">
        <v>1.510418611</v>
      </c>
      <c r="M167">
        <v>1.6415487989999999</v>
      </c>
      <c r="N167">
        <v>1.6941674689999999</v>
      </c>
      <c r="O167">
        <v>1.853097483</v>
      </c>
      <c r="P167">
        <v>1.8597176419999999</v>
      </c>
    </row>
    <row r="168" spans="2:16" x14ac:dyDescent="0.2">
      <c r="B168">
        <v>2.5225422000000001E-2</v>
      </c>
      <c r="C168">
        <v>0.13456103799999999</v>
      </c>
      <c r="D168">
        <v>0.22362502000000001</v>
      </c>
      <c r="E168">
        <v>0.39429725100000002</v>
      </c>
      <c r="F168">
        <v>0.54727595100000004</v>
      </c>
      <c r="G168">
        <v>0.69453373399999996</v>
      </c>
      <c r="H168">
        <v>0.76282845600000004</v>
      </c>
      <c r="I168">
        <v>0.99709786499999997</v>
      </c>
      <c r="J168">
        <v>1.142014088</v>
      </c>
      <c r="K168">
        <v>1.2663642900000001</v>
      </c>
      <c r="L168">
        <v>1.4441065390000001</v>
      </c>
      <c r="M168">
        <v>1.7110011249999999</v>
      </c>
      <c r="N168">
        <v>1.9030163040000001</v>
      </c>
      <c r="O168">
        <v>1.7945568460000001</v>
      </c>
      <c r="P168">
        <v>1.7766869240000001</v>
      </c>
    </row>
    <row r="169" spans="2:16" x14ac:dyDescent="0.2">
      <c r="B169">
        <v>2.2663922E-2</v>
      </c>
      <c r="C169">
        <v>7.6370721000000003E-2</v>
      </c>
      <c r="D169">
        <v>0.20628748999999999</v>
      </c>
      <c r="E169">
        <v>0.38888217200000003</v>
      </c>
      <c r="F169">
        <v>0.57437083799999999</v>
      </c>
      <c r="G169">
        <v>0.62703836000000002</v>
      </c>
      <c r="H169">
        <v>0.80576405200000001</v>
      </c>
      <c r="I169">
        <v>0.94094098999999998</v>
      </c>
      <c r="J169">
        <v>1.0459384430000001</v>
      </c>
      <c r="K169">
        <v>1.065510102</v>
      </c>
      <c r="L169">
        <v>1.30555602</v>
      </c>
      <c r="M169">
        <v>1.6099144869999999</v>
      </c>
      <c r="N169">
        <v>1.4115746499999999</v>
      </c>
      <c r="O169">
        <v>1.6114570420000001</v>
      </c>
      <c r="P169">
        <v>2.2200154310000002</v>
      </c>
    </row>
    <row r="170" spans="2:16" x14ac:dyDescent="0.2">
      <c r="B170">
        <v>3.3300215000000001E-2</v>
      </c>
      <c r="C170">
        <v>0.109915022</v>
      </c>
      <c r="D170">
        <v>0.26589982299999998</v>
      </c>
      <c r="E170">
        <v>0.48098001200000001</v>
      </c>
      <c r="F170">
        <v>0.53885808499999999</v>
      </c>
      <c r="G170">
        <v>0.63233835000000005</v>
      </c>
      <c r="H170">
        <v>0.69664412799999997</v>
      </c>
      <c r="I170">
        <v>0.78559349499999998</v>
      </c>
      <c r="J170">
        <v>0.84670904400000002</v>
      </c>
      <c r="K170">
        <v>0.96047921300000005</v>
      </c>
      <c r="L170">
        <v>1.166773547</v>
      </c>
      <c r="M170">
        <v>1.3694739359999999</v>
      </c>
      <c r="N170">
        <v>1.6232018939999999</v>
      </c>
      <c r="O170">
        <v>1.6847912089999999</v>
      </c>
      <c r="P170">
        <v>1.738218</v>
      </c>
    </row>
    <row r="171" spans="2:16" x14ac:dyDescent="0.2">
      <c r="B171">
        <v>2.1695848E-2</v>
      </c>
      <c r="C171">
        <v>9.8126926000000003E-2</v>
      </c>
      <c r="D171">
        <v>0.19830637300000001</v>
      </c>
      <c r="E171">
        <v>0.39827524800000003</v>
      </c>
      <c r="F171">
        <v>0.52798778899999999</v>
      </c>
      <c r="G171">
        <v>0.595204387</v>
      </c>
      <c r="H171">
        <v>0.68596759900000004</v>
      </c>
      <c r="I171">
        <v>0.73654037900000002</v>
      </c>
      <c r="J171">
        <v>0.81809528600000003</v>
      </c>
      <c r="K171">
        <v>0.81914845199999997</v>
      </c>
      <c r="L171">
        <v>0.94734698799999995</v>
      </c>
      <c r="M171">
        <v>0.81578620099999999</v>
      </c>
      <c r="N171">
        <v>1.182831599</v>
      </c>
      <c r="O171">
        <v>1.3194748160000001</v>
      </c>
      <c r="P171">
        <v>1.5784266300000001</v>
      </c>
    </row>
    <row r="172" spans="2:16" x14ac:dyDescent="0.2">
      <c r="B172">
        <v>2.9279013E-2</v>
      </c>
      <c r="C172">
        <v>0.113887513</v>
      </c>
      <c r="D172">
        <v>0.25112267500000002</v>
      </c>
      <c r="E172">
        <v>0.40643369000000001</v>
      </c>
      <c r="F172">
        <v>0.51202235500000004</v>
      </c>
      <c r="G172">
        <v>0.59579568500000002</v>
      </c>
      <c r="H172">
        <v>0.67860015600000001</v>
      </c>
      <c r="I172">
        <v>0.72186286099999997</v>
      </c>
      <c r="J172">
        <v>0.81782518000000004</v>
      </c>
      <c r="K172">
        <v>0.874899121</v>
      </c>
      <c r="L172">
        <v>0.97760769599999997</v>
      </c>
      <c r="M172">
        <v>1.044707584</v>
      </c>
      <c r="N172">
        <v>1.1519333899999999</v>
      </c>
      <c r="O172">
        <v>1.389053393</v>
      </c>
      <c r="P172">
        <v>1.6261733949999999</v>
      </c>
    </row>
    <row r="173" spans="2:16" x14ac:dyDescent="0.2">
      <c r="B173">
        <v>2.9279013E-2</v>
      </c>
      <c r="C173">
        <v>0.113887513</v>
      </c>
      <c r="D173">
        <v>0.25112267500000002</v>
      </c>
      <c r="E173">
        <v>0.40643369000000001</v>
      </c>
      <c r="F173">
        <v>0.51202235500000004</v>
      </c>
      <c r="G173">
        <v>0.59579568500000002</v>
      </c>
      <c r="H173">
        <v>0.67860015600000001</v>
      </c>
      <c r="I173">
        <v>0.72186286099999997</v>
      </c>
      <c r="J173">
        <v>0.81782518000000004</v>
      </c>
      <c r="K173">
        <v>0.874899121</v>
      </c>
      <c r="L173">
        <v>0.97760769599999997</v>
      </c>
      <c r="M173">
        <v>1.044707584</v>
      </c>
      <c r="N173">
        <v>1.1519333899999999</v>
      </c>
      <c r="O173">
        <v>1.389053393</v>
      </c>
      <c r="P173">
        <v>1.6261733949999999</v>
      </c>
    </row>
    <row r="174" spans="2:16" x14ac:dyDescent="0.2">
      <c r="B174">
        <v>1.8974039000000002E-2</v>
      </c>
      <c r="C174">
        <v>0.10028049</v>
      </c>
      <c r="D174">
        <v>0.20869992300000001</v>
      </c>
      <c r="E174">
        <v>0.36956144800000001</v>
      </c>
      <c r="F174">
        <v>0.48770335999999997</v>
      </c>
      <c r="G174">
        <v>0.61428291400000001</v>
      </c>
      <c r="H174">
        <v>0.70489551399999995</v>
      </c>
      <c r="I174">
        <v>0.76874035399999996</v>
      </c>
      <c r="J174">
        <v>0.89059718099999996</v>
      </c>
      <c r="K174">
        <v>1.0320896150000001</v>
      </c>
      <c r="L174">
        <v>0.975926501</v>
      </c>
      <c r="M174">
        <v>1.0844194890000001</v>
      </c>
      <c r="N174">
        <v>1.34031024</v>
      </c>
      <c r="O174">
        <v>1.2279804139999999</v>
      </c>
      <c r="P174">
        <v>2.0478092769999998</v>
      </c>
    </row>
    <row r="175" spans="2:16" x14ac:dyDescent="0.2">
      <c r="B175">
        <v>1.8974039000000002E-2</v>
      </c>
      <c r="C175">
        <v>0.10028049</v>
      </c>
      <c r="D175">
        <v>0.20869992300000001</v>
      </c>
      <c r="E175">
        <v>0.36956144800000001</v>
      </c>
      <c r="F175">
        <v>0.48770335999999997</v>
      </c>
      <c r="G175">
        <v>0.61428291400000001</v>
      </c>
      <c r="H175">
        <v>0.70489551399999995</v>
      </c>
      <c r="I175">
        <v>0.76874035399999996</v>
      </c>
      <c r="J175">
        <v>0.89059718099999996</v>
      </c>
      <c r="K175">
        <v>1.0320896150000001</v>
      </c>
      <c r="L175">
        <v>0.975926501</v>
      </c>
      <c r="M175">
        <v>1.0844194890000001</v>
      </c>
      <c r="N175">
        <v>1.34031024</v>
      </c>
      <c r="O175">
        <v>1.2279804139999999</v>
      </c>
      <c r="P175">
        <v>2.0478092769999998</v>
      </c>
    </row>
    <row r="176" spans="2:16" x14ac:dyDescent="0.2">
      <c r="B176" t="s">
        <v>21</v>
      </c>
    </row>
    <row r="177" spans="2:59" x14ac:dyDescent="0.2">
      <c r="B177">
        <v>3</v>
      </c>
    </row>
    <row r="178" spans="2:59" x14ac:dyDescent="0.2">
      <c r="B178" t="s">
        <v>22</v>
      </c>
    </row>
    <row r="179" spans="2:59" x14ac:dyDescent="0.2">
      <c r="B179">
        <v>1</v>
      </c>
      <c r="C179">
        <v>1</v>
      </c>
      <c r="D179">
        <v>1</v>
      </c>
    </row>
    <row r="180" spans="2:59" x14ac:dyDescent="0.2">
      <c r="B180" t="s">
        <v>23</v>
      </c>
    </row>
    <row r="181" spans="2:59" x14ac:dyDescent="0.2">
      <c r="B181">
        <v>58</v>
      </c>
    </row>
    <row r="182" spans="2:59" x14ac:dyDescent="0.2">
      <c r="B182" t="s">
        <v>24</v>
      </c>
    </row>
    <row r="183" spans="2:59" x14ac:dyDescent="0.2">
      <c r="B183">
        <v>40</v>
      </c>
    </row>
    <row r="184" spans="2:59" x14ac:dyDescent="0.2">
      <c r="B184" t="s">
        <v>25</v>
      </c>
    </row>
    <row r="185" spans="2:59" x14ac:dyDescent="0.2">
      <c r="B185">
        <v>18</v>
      </c>
    </row>
    <row r="186" spans="2:59" x14ac:dyDescent="0.2">
      <c r="B186" t="s">
        <v>26</v>
      </c>
    </row>
    <row r="187" spans="2:59" x14ac:dyDescent="0.2">
      <c r="B187">
        <v>1964</v>
      </c>
      <c r="C187">
        <v>1965</v>
      </c>
      <c r="D187">
        <v>1966</v>
      </c>
      <c r="E187">
        <v>1967</v>
      </c>
      <c r="F187">
        <v>1968</v>
      </c>
      <c r="G187">
        <v>1969</v>
      </c>
      <c r="H187">
        <v>1970</v>
      </c>
      <c r="I187">
        <v>1971</v>
      </c>
      <c r="J187">
        <v>1972</v>
      </c>
      <c r="K187">
        <v>1973</v>
      </c>
      <c r="L187">
        <v>1974</v>
      </c>
      <c r="M187">
        <v>1975</v>
      </c>
      <c r="N187">
        <v>1976</v>
      </c>
      <c r="O187">
        <v>1977</v>
      </c>
      <c r="P187">
        <v>1978</v>
      </c>
      <c r="Q187">
        <v>1979</v>
      </c>
      <c r="R187">
        <v>1980</v>
      </c>
      <c r="S187">
        <v>1981</v>
      </c>
      <c r="T187">
        <v>1982</v>
      </c>
      <c r="U187">
        <v>1983</v>
      </c>
      <c r="V187">
        <v>1984</v>
      </c>
      <c r="W187">
        <v>1985</v>
      </c>
      <c r="X187">
        <v>1986</v>
      </c>
      <c r="Y187">
        <v>1987</v>
      </c>
      <c r="Z187">
        <v>1988</v>
      </c>
      <c r="AA187">
        <v>1989</v>
      </c>
      <c r="AB187">
        <v>1990</v>
      </c>
      <c r="AC187">
        <v>1991</v>
      </c>
      <c r="AD187">
        <v>1992</v>
      </c>
      <c r="AE187">
        <v>1993</v>
      </c>
      <c r="AF187">
        <v>1994</v>
      </c>
      <c r="AG187">
        <v>1995</v>
      </c>
      <c r="AH187">
        <v>1996</v>
      </c>
      <c r="AI187">
        <v>1997</v>
      </c>
      <c r="AJ187">
        <v>1998</v>
      </c>
      <c r="AK187">
        <v>1999</v>
      </c>
      <c r="AL187">
        <v>2000</v>
      </c>
      <c r="AM187">
        <v>2001</v>
      </c>
      <c r="AN187">
        <v>2002</v>
      </c>
      <c r="AO187">
        <v>2003</v>
      </c>
      <c r="AP187">
        <v>2004</v>
      </c>
      <c r="AQ187">
        <v>2005</v>
      </c>
      <c r="AR187">
        <v>2006</v>
      </c>
      <c r="AS187">
        <v>2007</v>
      </c>
      <c r="AT187">
        <v>2008</v>
      </c>
      <c r="AU187">
        <v>2009</v>
      </c>
      <c r="AV187">
        <v>2010</v>
      </c>
      <c r="AW187">
        <v>2011</v>
      </c>
      <c r="AX187">
        <v>2012</v>
      </c>
      <c r="AY187">
        <v>2013</v>
      </c>
      <c r="AZ187">
        <v>2014</v>
      </c>
      <c r="BA187">
        <v>2015</v>
      </c>
      <c r="BB187">
        <v>2016</v>
      </c>
      <c r="BC187">
        <v>2017</v>
      </c>
      <c r="BD187">
        <v>2018</v>
      </c>
      <c r="BE187">
        <v>2019</v>
      </c>
      <c r="BF187">
        <v>2020</v>
      </c>
      <c r="BG187">
        <v>2021</v>
      </c>
    </row>
    <row r="188" spans="2:59" x14ac:dyDescent="0.2">
      <c r="B188" t="s">
        <v>27</v>
      </c>
    </row>
    <row r="189" spans="2:59" x14ac:dyDescent="0.2">
      <c r="B189">
        <v>1982</v>
      </c>
      <c r="C189">
        <v>1983</v>
      </c>
      <c r="D189">
        <v>1984</v>
      </c>
      <c r="E189">
        <v>1985</v>
      </c>
      <c r="F189">
        <v>1986</v>
      </c>
      <c r="G189">
        <v>1987</v>
      </c>
      <c r="H189">
        <v>1988</v>
      </c>
      <c r="I189">
        <v>1989</v>
      </c>
      <c r="J189">
        <v>1990</v>
      </c>
      <c r="K189">
        <v>1991</v>
      </c>
      <c r="L189">
        <v>1992</v>
      </c>
      <c r="M189">
        <v>1993</v>
      </c>
      <c r="N189">
        <v>1994</v>
      </c>
      <c r="O189">
        <v>1995</v>
      </c>
      <c r="P189">
        <v>1996</v>
      </c>
      <c r="Q189">
        <v>1997</v>
      </c>
      <c r="R189">
        <v>1998</v>
      </c>
      <c r="S189">
        <v>1999</v>
      </c>
      <c r="T189">
        <v>2000</v>
      </c>
      <c r="U189">
        <v>2001</v>
      </c>
      <c r="V189">
        <v>2002</v>
      </c>
      <c r="W189">
        <v>2003</v>
      </c>
      <c r="X189">
        <v>2004</v>
      </c>
      <c r="Y189">
        <v>2005</v>
      </c>
      <c r="Z189">
        <v>2006</v>
      </c>
      <c r="AA189">
        <v>2007</v>
      </c>
      <c r="AB189">
        <v>2008</v>
      </c>
      <c r="AC189">
        <v>2009</v>
      </c>
      <c r="AD189">
        <v>2010</v>
      </c>
      <c r="AE189">
        <v>2011</v>
      </c>
      <c r="AF189">
        <v>2012</v>
      </c>
      <c r="AG189">
        <v>2013</v>
      </c>
      <c r="AH189">
        <v>2014</v>
      </c>
      <c r="AI189">
        <v>2015</v>
      </c>
      <c r="AJ189">
        <v>2016</v>
      </c>
      <c r="AK189">
        <v>2017</v>
      </c>
      <c r="AL189">
        <v>2018</v>
      </c>
      <c r="AM189">
        <v>2019</v>
      </c>
      <c r="AN189">
        <v>2021</v>
      </c>
      <c r="AO189">
        <v>2022</v>
      </c>
    </row>
    <row r="190" spans="2:59" x14ac:dyDescent="0.2">
      <c r="B190" t="s">
        <v>28</v>
      </c>
    </row>
    <row r="191" spans="2:59" x14ac:dyDescent="0.2">
      <c r="C191">
        <v>1994</v>
      </c>
      <c r="D191">
        <v>1996</v>
      </c>
      <c r="E191">
        <v>1997</v>
      </c>
      <c r="F191">
        <v>1999</v>
      </c>
      <c r="G191">
        <v>2000</v>
      </c>
      <c r="H191">
        <v>2002</v>
      </c>
      <c r="I191">
        <v>2004</v>
      </c>
      <c r="J191">
        <v>2006</v>
      </c>
      <c r="K191">
        <v>2007</v>
      </c>
      <c r="L191">
        <v>2008</v>
      </c>
      <c r="M191">
        <v>2009</v>
      </c>
      <c r="N191">
        <v>2010</v>
      </c>
      <c r="O191">
        <v>2012</v>
      </c>
      <c r="P191">
        <v>2014</v>
      </c>
      <c r="Q191">
        <v>2016</v>
      </c>
      <c r="R191">
        <v>2018</v>
      </c>
      <c r="S191">
        <v>2020</v>
      </c>
      <c r="T191">
        <v>2022</v>
      </c>
    </row>
    <row r="192" spans="2:59" x14ac:dyDescent="0.2">
      <c r="B192" t="s">
        <v>29</v>
      </c>
    </row>
    <row r="193" spans="2:59" x14ac:dyDescent="0.2"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39</v>
      </c>
      <c r="Q193">
        <v>39</v>
      </c>
      <c r="R193">
        <v>39</v>
      </c>
      <c r="S193">
        <v>39</v>
      </c>
      <c r="T193">
        <v>39</v>
      </c>
      <c r="U193">
        <v>39</v>
      </c>
      <c r="V193">
        <v>39</v>
      </c>
      <c r="W193">
        <v>39</v>
      </c>
      <c r="X193">
        <v>39</v>
      </c>
      <c r="Y193">
        <v>39</v>
      </c>
      <c r="Z193">
        <v>39</v>
      </c>
      <c r="AA193">
        <v>39</v>
      </c>
      <c r="AB193">
        <v>39</v>
      </c>
      <c r="AC193">
        <v>129</v>
      </c>
      <c r="AD193">
        <v>125</v>
      </c>
      <c r="AE193">
        <v>106</v>
      </c>
      <c r="AF193">
        <v>149</v>
      </c>
      <c r="AG193">
        <v>92</v>
      </c>
      <c r="AH193">
        <v>107</v>
      </c>
      <c r="AI193">
        <v>116</v>
      </c>
      <c r="AJ193">
        <v>197</v>
      </c>
      <c r="AK193">
        <v>386</v>
      </c>
      <c r="AL193">
        <v>613</v>
      </c>
      <c r="AM193">
        <v>640</v>
      </c>
      <c r="AN193">
        <v>667</v>
      </c>
      <c r="AO193">
        <v>657</v>
      </c>
      <c r="AP193">
        <v>602</v>
      </c>
      <c r="AQ193">
        <v>651</v>
      </c>
      <c r="AR193">
        <v>653</v>
      </c>
      <c r="AS193">
        <v>716</v>
      </c>
      <c r="AT193">
        <v>563</v>
      </c>
      <c r="AU193">
        <v>471</v>
      </c>
      <c r="AV193">
        <v>593</v>
      </c>
      <c r="AW193">
        <v>715</v>
      </c>
      <c r="AX193">
        <v>598</v>
      </c>
      <c r="AY193">
        <v>694</v>
      </c>
      <c r="AZ193">
        <v>631</v>
      </c>
      <c r="BA193">
        <v>683</v>
      </c>
      <c r="BB193">
        <v>689</v>
      </c>
      <c r="BC193">
        <v>676</v>
      </c>
      <c r="BD193">
        <v>611</v>
      </c>
      <c r="BE193">
        <v>620</v>
      </c>
      <c r="BF193">
        <v>623</v>
      </c>
      <c r="BG193">
        <v>600</v>
      </c>
    </row>
    <row r="194" spans="2:59" x14ac:dyDescent="0.2">
      <c r="B194" t="s">
        <v>30</v>
      </c>
      <c r="C194">
        <v>620</v>
      </c>
      <c r="D194">
        <v>623</v>
      </c>
    </row>
    <row r="195" spans="2:59" x14ac:dyDescent="0.2">
      <c r="B195">
        <v>105</v>
      </c>
      <c r="C195">
        <v>126</v>
      </c>
      <c r="D195">
        <v>118</v>
      </c>
      <c r="E195">
        <v>125</v>
      </c>
      <c r="F195">
        <v>88</v>
      </c>
      <c r="G195">
        <v>105</v>
      </c>
      <c r="H195">
        <v>76</v>
      </c>
      <c r="I195">
        <v>80</v>
      </c>
      <c r="J195">
        <v>82</v>
      </c>
      <c r="K195">
        <v>71</v>
      </c>
      <c r="L195">
        <v>82</v>
      </c>
      <c r="M195">
        <v>90</v>
      </c>
      <c r="N195">
        <v>74</v>
      </c>
      <c r="O195">
        <v>75</v>
      </c>
      <c r="P195">
        <v>90</v>
      </c>
      <c r="Q195">
        <v>78</v>
      </c>
      <c r="R195">
        <v>82</v>
      </c>
      <c r="S195">
        <v>90</v>
      </c>
      <c r="T195">
        <v>101</v>
      </c>
      <c r="U195">
        <v>107</v>
      </c>
      <c r="V195">
        <v>110</v>
      </c>
      <c r="W195">
        <v>107</v>
      </c>
      <c r="X195">
        <v>108</v>
      </c>
      <c r="Y195">
        <v>109</v>
      </c>
      <c r="Z195">
        <v>102</v>
      </c>
      <c r="AA195">
        <v>97</v>
      </c>
      <c r="AB195">
        <v>82</v>
      </c>
      <c r="AC195">
        <v>87</v>
      </c>
      <c r="AD195">
        <v>90</v>
      </c>
      <c r="AE195">
        <v>113</v>
      </c>
      <c r="AF195">
        <v>116</v>
      </c>
      <c r="AG195">
        <v>120</v>
      </c>
      <c r="AH195">
        <v>137</v>
      </c>
      <c r="AI195">
        <v>151</v>
      </c>
      <c r="AJ195">
        <v>115</v>
      </c>
      <c r="AK195">
        <v>105</v>
      </c>
      <c r="AL195">
        <v>100</v>
      </c>
      <c r="AM195">
        <v>100</v>
      </c>
      <c r="AN195">
        <v>100</v>
      </c>
      <c r="AO195">
        <v>100</v>
      </c>
    </row>
    <row r="196" spans="2:59" x14ac:dyDescent="0.2">
      <c r="B196" t="s">
        <v>31</v>
      </c>
    </row>
    <row r="197" spans="2:59" x14ac:dyDescent="0.2">
      <c r="B197">
        <v>43</v>
      </c>
      <c r="C197">
        <v>32</v>
      </c>
      <c r="D197">
        <v>49</v>
      </c>
      <c r="E197">
        <v>67</v>
      </c>
      <c r="F197">
        <v>70</v>
      </c>
      <c r="G197">
        <v>72</v>
      </c>
      <c r="H197">
        <v>51</v>
      </c>
      <c r="I197">
        <v>47</v>
      </c>
      <c r="J197">
        <v>39</v>
      </c>
      <c r="K197">
        <v>35</v>
      </c>
      <c r="L197">
        <v>26</v>
      </c>
      <c r="M197">
        <v>34</v>
      </c>
      <c r="N197">
        <v>44</v>
      </c>
      <c r="O197">
        <v>79</v>
      </c>
      <c r="P197">
        <v>61</v>
      </c>
      <c r="Q197">
        <v>50</v>
      </c>
      <c r="R197">
        <v>1</v>
      </c>
      <c r="S197">
        <v>25</v>
      </c>
    </row>
    <row r="198" spans="2:59" x14ac:dyDescent="0.2">
      <c r="B198" t="s">
        <v>200</v>
      </c>
    </row>
    <row r="199" spans="2:59" x14ac:dyDescent="0.2"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</row>
    <row r="200" spans="2:59" x14ac:dyDescent="0.2">
      <c r="B200" t="s">
        <v>199</v>
      </c>
      <c r="C200">
        <v>620</v>
      </c>
      <c r="D200">
        <v>623</v>
      </c>
    </row>
    <row r="201" spans="2:59" x14ac:dyDescent="0.2"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</row>
    <row r="202" spans="2:59" x14ac:dyDescent="0.2">
      <c r="B202" t="s">
        <v>198</v>
      </c>
    </row>
    <row r="203" spans="2:59" x14ac:dyDescent="0.2"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  <row r="204" spans="2:59" x14ac:dyDescent="0.2">
      <c r="B204" t="s">
        <v>32</v>
      </c>
    </row>
    <row r="205" spans="2:59" x14ac:dyDescent="0.2">
      <c r="B205">
        <v>2.5321E-2</v>
      </c>
      <c r="C205">
        <v>0.105571</v>
      </c>
      <c r="D205">
        <v>0.16556299999999999</v>
      </c>
      <c r="E205">
        <v>0.19361100000000001</v>
      </c>
      <c r="F205">
        <v>9.5441999999999999E-2</v>
      </c>
      <c r="G205">
        <v>0.26840700000000001</v>
      </c>
      <c r="H205">
        <v>0.120764</v>
      </c>
      <c r="I205">
        <v>2.5321E-2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2:59" x14ac:dyDescent="0.2">
      <c r="B206">
        <v>1.417E-2</v>
      </c>
      <c r="C206">
        <v>1.5327E-2</v>
      </c>
      <c r="D206">
        <v>0.20416400000000001</v>
      </c>
      <c r="E206">
        <v>0.55031799999999997</v>
      </c>
      <c r="F206">
        <v>0.13475999999999999</v>
      </c>
      <c r="G206">
        <v>3.3544999999999998E-2</v>
      </c>
      <c r="H206">
        <v>3.2389000000000001E-2</v>
      </c>
      <c r="I206">
        <v>1.5327E-2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2:59" x14ac:dyDescent="0.2">
      <c r="B207">
        <v>2.8427999999999998E-2</v>
      </c>
      <c r="C207">
        <v>0.16830200000000001</v>
      </c>
      <c r="D207">
        <v>5.7357999999999999E-2</v>
      </c>
      <c r="E207">
        <v>0.420126</v>
      </c>
      <c r="F207">
        <v>0.26490599999999997</v>
      </c>
      <c r="G207">
        <v>2.4150999999999999E-2</v>
      </c>
      <c r="H207">
        <v>2.6415000000000001E-2</v>
      </c>
      <c r="I207">
        <v>1.0314E-2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2:59" x14ac:dyDescent="0.2">
      <c r="B208">
        <v>9.4669999999999997E-3</v>
      </c>
      <c r="C208">
        <v>0.110178</v>
      </c>
      <c r="D208">
        <v>0.577515</v>
      </c>
      <c r="E208">
        <v>8.7692000000000006E-2</v>
      </c>
      <c r="F208">
        <v>0.16</v>
      </c>
      <c r="G208">
        <v>3.7988000000000001E-2</v>
      </c>
      <c r="H208">
        <v>1.1479E-2</v>
      </c>
      <c r="I208">
        <v>5.6800000000000002E-3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2:16" x14ac:dyDescent="0.2">
      <c r="B209">
        <v>3.2939000000000003E-2</v>
      </c>
      <c r="C209">
        <v>0.178617</v>
      </c>
      <c r="D209">
        <v>0.14021800000000001</v>
      </c>
      <c r="E209">
        <v>0.46851700000000002</v>
      </c>
      <c r="F209">
        <v>0.10736999999999999</v>
      </c>
      <c r="G209">
        <v>3.0572999999999999E-2</v>
      </c>
      <c r="H209">
        <v>3.6579E-2</v>
      </c>
      <c r="I209">
        <v>5.1869999999999998E-3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2:16" x14ac:dyDescent="0.2">
      <c r="B210">
        <v>1.4678E-2</v>
      </c>
      <c r="C210">
        <v>7.9766000000000004E-2</v>
      </c>
      <c r="D210">
        <v>0.459233</v>
      </c>
      <c r="E210">
        <v>0.31568400000000002</v>
      </c>
      <c r="F210">
        <v>0.10843</v>
      </c>
      <c r="G210">
        <v>2.3050000000000002E-3</v>
      </c>
      <c r="H210">
        <v>1.2142E-2</v>
      </c>
      <c r="I210">
        <v>7.7609999999999997E-3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2:16" x14ac:dyDescent="0.2">
      <c r="B211">
        <v>0.15676200000000001</v>
      </c>
      <c r="C211">
        <v>0.238147</v>
      </c>
      <c r="D211">
        <v>0.37426300000000001</v>
      </c>
      <c r="E211">
        <v>0.17669899999999999</v>
      </c>
      <c r="F211">
        <v>3.4247E-2</v>
      </c>
      <c r="G211">
        <v>1.1143E-2</v>
      </c>
      <c r="H211">
        <v>5.5710000000000004E-3</v>
      </c>
      <c r="I211">
        <v>3.1679999999999998E-3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2:16" x14ac:dyDescent="0.2">
      <c r="B212">
        <v>0.165462</v>
      </c>
      <c r="C212">
        <v>4.9415000000000001E-2</v>
      </c>
      <c r="D212">
        <v>0.27603</v>
      </c>
      <c r="E212">
        <v>0.18528700000000001</v>
      </c>
      <c r="F212">
        <v>0.27468900000000002</v>
      </c>
      <c r="G212">
        <v>2.6682999999999998E-2</v>
      </c>
      <c r="H212">
        <v>1.7514999999999999E-2</v>
      </c>
      <c r="I212">
        <v>4.9189999999999998E-3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2:16" x14ac:dyDescent="0.2">
      <c r="B213">
        <v>3.1427999999999998E-2</v>
      </c>
      <c r="C213">
        <v>0.15159600000000001</v>
      </c>
      <c r="D213">
        <v>0.349715</v>
      </c>
      <c r="E213">
        <v>0.28007900000000002</v>
      </c>
      <c r="F213">
        <v>0.11734700000000001</v>
      </c>
      <c r="G213">
        <v>4.6027999999999999E-2</v>
      </c>
      <c r="H213">
        <v>1.7471E-2</v>
      </c>
      <c r="I213">
        <v>6.3350000000000004E-3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2:16" x14ac:dyDescent="0.2">
      <c r="B214">
        <v>1.1129E-2</v>
      </c>
      <c r="C214">
        <v>0.100338</v>
      </c>
      <c r="D214">
        <v>0.121466</v>
      </c>
      <c r="E214">
        <v>0.26405400000000001</v>
      </c>
      <c r="F214">
        <v>0.202123</v>
      </c>
      <c r="G214">
        <v>0.13807</v>
      </c>
      <c r="H214">
        <v>7.6822000000000001E-2</v>
      </c>
      <c r="I214">
        <v>5.5642999999999998E-2</v>
      </c>
      <c r="J214">
        <v>2.4972000000000001E-2</v>
      </c>
      <c r="K214">
        <v>4.4980000000000003E-3</v>
      </c>
      <c r="L214">
        <v>5.6599999999999999E-4</v>
      </c>
      <c r="M214">
        <v>1.4999999999999999E-4</v>
      </c>
      <c r="N214">
        <v>3.2499999999999997E-5</v>
      </c>
      <c r="O214">
        <v>1.3799999999999999E-4</v>
      </c>
      <c r="P214">
        <v>0</v>
      </c>
    </row>
    <row r="215" spans="2:16" x14ac:dyDescent="0.2">
      <c r="B215">
        <v>2.4247000000000001E-2</v>
      </c>
      <c r="C215">
        <v>0.52727900000000005</v>
      </c>
      <c r="D215">
        <v>0.19487099999999999</v>
      </c>
      <c r="E215">
        <v>5.5426999999999997E-2</v>
      </c>
      <c r="F215">
        <v>7.4453000000000005E-2</v>
      </c>
      <c r="G215">
        <v>4.0191999999999999E-2</v>
      </c>
      <c r="H215">
        <v>2.5745000000000001E-2</v>
      </c>
      <c r="I215">
        <v>2.1690000000000001E-2</v>
      </c>
      <c r="J215">
        <v>2.1288999999999999E-2</v>
      </c>
      <c r="K215">
        <v>8.9540000000000002E-3</v>
      </c>
      <c r="L215">
        <v>3.6380000000000002E-3</v>
      </c>
      <c r="M215">
        <v>9.5E-4</v>
      </c>
      <c r="N215">
        <v>9.4799999999999995E-4</v>
      </c>
      <c r="O215">
        <v>1.6899999999999999E-4</v>
      </c>
      <c r="P215">
        <v>1.47E-4</v>
      </c>
    </row>
    <row r="216" spans="2:16" x14ac:dyDescent="0.2">
      <c r="B216">
        <v>8.5430000000000002E-3</v>
      </c>
      <c r="C216">
        <v>0.150288</v>
      </c>
      <c r="D216">
        <v>0.69184299999999999</v>
      </c>
      <c r="E216">
        <v>5.3185000000000003E-2</v>
      </c>
      <c r="F216">
        <v>1.4149E-2</v>
      </c>
      <c r="G216">
        <v>2.6572999999999999E-2</v>
      </c>
      <c r="H216">
        <v>2.5451999999999999E-2</v>
      </c>
      <c r="I216">
        <v>1.3868999999999999E-2</v>
      </c>
      <c r="J216">
        <v>8.1620000000000009E-3</v>
      </c>
      <c r="K216">
        <v>5.7470000000000004E-3</v>
      </c>
      <c r="L216">
        <v>1.421E-3</v>
      </c>
      <c r="M216">
        <v>5.62E-4</v>
      </c>
      <c r="N216">
        <v>9.0400000000000002E-5</v>
      </c>
      <c r="O216">
        <v>1.16E-4</v>
      </c>
      <c r="P216">
        <v>0</v>
      </c>
    </row>
    <row r="217" spans="2:16" x14ac:dyDescent="0.2">
      <c r="B217">
        <v>2.0000000000000001E-4</v>
      </c>
      <c r="C217">
        <v>0.120162</v>
      </c>
      <c r="D217">
        <v>0.45461600000000002</v>
      </c>
      <c r="E217">
        <v>0.30598599999999998</v>
      </c>
      <c r="F217">
        <v>3.0152000000000002E-2</v>
      </c>
      <c r="G217">
        <v>1.3916E-2</v>
      </c>
      <c r="H217">
        <v>1.9279000000000001E-2</v>
      </c>
      <c r="I217">
        <v>2.2363000000000001E-2</v>
      </c>
      <c r="J217">
        <v>1.7395999999999998E-2</v>
      </c>
      <c r="K217">
        <v>8.5719999999999998E-3</v>
      </c>
      <c r="L217">
        <v>3.9560000000000003E-3</v>
      </c>
      <c r="M217">
        <v>2.7060000000000001E-3</v>
      </c>
      <c r="N217">
        <v>6.9700000000000003E-4</v>
      </c>
      <c r="O217">
        <v>0</v>
      </c>
      <c r="P217">
        <v>0</v>
      </c>
    </row>
    <row r="218" spans="2:16" x14ac:dyDescent="0.2">
      <c r="B218">
        <v>3.7671999999999997E-2</v>
      </c>
      <c r="C218">
        <v>0.247673</v>
      </c>
      <c r="D218">
        <v>0.331098</v>
      </c>
      <c r="E218">
        <v>0.23990500000000001</v>
      </c>
      <c r="F218">
        <v>8.6128999999999997E-2</v>
      </c>
      <c r="G218">
        <v>1.9158000000000001E-2</v>
      </c>
      <c r="H218">
        <v>7.0299999999999998E-3</v>
      </c>
      <c r="I218">
        <v>1.0141000000000001E-2</v>
      </c>
      <c r="J218">
        <v>8.1110000000000002E-3</v>
      </c>
      <c r="K218">
        <v>6.5139999999999998E-3</v>
      </c>
      <c r="L218">
        <v>3.3600000000000001E-3</v>
      </c>
      <c r="M218">
        <v>1.6670000000000001E-3</v>
      </c>
      <c r="N218">
        <v>1.2290000000000001E-3</v>
      </c>
      <c r="O218">
        <v>2.4499999999999999E-4</v>
      </c>
      <c r="P218">
        <v>6.7799999999999995E-5</v>
      </c>
    </row>
    <row r="219" spans="2:16" x14ac:dyDescent="0.2">
      <c r="B219">
        <v>1.2042000000000001E-2</v>
      </c>
      <c r="C219">
        <v>0.186306</v>
      </c>
      <c r="D219">
        <v>0.308118</v>
      </c>
      <c r="E219">
        <v>0.26135900000000001</v>
      </c>
      <c r="F219">
        <v>0.15068000000000001</v>
      </c>
      <c r="G219">
        <v>4.0794999999999998E-2</v>
      </c>
      <c r="H219">
        <v>1.1771999999999999E-2</v>
      </c>
      <c r="I219">
        <v>7.0980000000000001E-3</v>
      </c>
      <c r="J219">
        <v>8.0470000000000003E-3</v>
      </c>
      <c r="K219">
        <v>6.4710000000000002E-3</v>
      </c>
      <c r="L219">
        <v>4.5589999999999997E-3</v>
      </c>
      <c r="M219">
        <v>1.7409999999999999E-3</v>
      </c>
      <c r="N219">
        <v>7.2199999999999999E-4</v>
      </c>
      <c r="O219">
        <v>2.2100000000000001E-4</v>
      </c>
      <c r="P219">
        <v>6.9200000000000002E-5</v>
      </c>
    </row>
    <row r="220" spans="2:16" x14ac:dyDescent="0.2">
      <c r="B220">
        <v>3.95E-2</v>
      </c>
      <c r="C220">
        <v>0.21152499999999999</v>
      </c>
      <c r="D220">
        <v>0.28037299999999998</v>
      </c>
      <c r="E220">
        <v>0.16364799999999999</v>
      </c>
      <c r="F220">
        <v>0.152892</v>
      </c>
      <c r="G220">
        <v>8.3939E-2</v>
      </c>
      <c r="H220">
        <v>2.1921E-2</v>
      </c>
      <c r="I220">
        <v>1.0012E-2</v>
      </c>
      <c r="J220">
        <v>1.3972999999999999E-2</v>
      </c>
      <c r="K220">
        <v>1.0706E-2</v>
      </c>
      <c r="L220">
        <v>6.862E-3</v>
      </c>
      <c r="M220">
        <v>3.0690000000000001E-3</v>
      </c>
      <c r="N220">
        <v>1.1529999999999999E-3</v>
      </c>
      <c r="O220">
        <v>2.0599999999999999E-4</v>
      </c>
      <c r="P220">
        <v>2.22E-4</v>
      </c>
    </row>
    <row r="221" spans="2:16" x14ac:dyDescent="0.2">
      <c r="B221">
        <v>4.0340000000000003E-3</v>
      </c>
      <c r="C221">
        <v>0.19093199999999999</v>
      </c>
      <c r="D221">
        <v>0.33992600000000001</v>
      </c>
      <c r="E221">
        <v>0.183116</v>
      </c>
      <c r="F221">
        <v>0.10412399999999999</v>
      </c>
      <c r="G221">
        <v>8.7117E-2</v>
      </c>
      <c r="H221">
        <v>3.4571999999999999E-2</v>
      </c>
      <c r="I221">
        <v>1.5525000000000001E-2</v>
      </c>
      <c r="J221">
        <v>8.9809999999999994E-3</v>
      </c>
      <c r="K221">
        <v>9.8770000000000004E-3</v>
      </c>
      <c r="L221">
        <v>1.0508E-2</v>
      </c>
      <c r="M221">
        <v>6.561E-3</v>
      </c>
      <c r="N221">
        <v>3.192E-3</v>
      </c>
      <c r="O221">
        <v>1.036E-3</v>
      </c>
      <c r="P221">
        <v>5.0000000000000001E-4</v>
      </c>
    </row>
    <row r="222" spans="2:16" x14ac:dyDescent="0.2">
      <c r="B222">
        <v>2.6200000000000003E-4</v>
      </c>
      <c r="C222">
        <v>3.3202000000000002E-2</v>
      </c>
      <c r="D222">
        <v>0.46571299999999999</v>
      </c>
      <c r="E222">
        <v>0.29335</v>
      </c>
      <c r="F222">
        <v>0.10438699999999999</v>
      </c>
      <c r="G222">
        <v>4.7308000000000003E-2</v>
      </c>
      <c r="H222">
        <v>2.3758000000000001E-2</v>
      </c>
      <c r="I222">
        <v>1.3610000000000001E-2</v>
      </c>
      <c r="J222">
        <v>7.4029999999999999E-3</v>
      </c>
      <c r="K222">
        <v>4.2989999999999999E-3</v>
      </c>
      <c r="L222">
        <v>3.4529999999999999E-3</v>
      </c>
      <c r="M222">
        <v>2.1150000000000001E-3</v>
      </c>
      <c r="N222">
        <v>6.9899999999999997E-4</v>
      </c>
      <c r="O222">
        <v>2.9E-4</v>
      </c>
      <c r="P222">
        <v>1.5200000000000001E-4</v>
      </c>
    </row>
    <row r="223" spans="2:16" x14ac:dyDescent="0.2">
      <c r="B223">
        <v>2.3700000000000001E-3</v>
      </c>
      <c r="C223">
        <v>1.2649000000000001E-2</v>
      </c>
      <c r="D223">
        <v>8.0549999999999997E-2</v>
      </c>
      <c r="E223">
        <v>0.58499100000000004</v>
      </c>
      <c r="F223">
        <v>0.21074300000000001</v>
      </c>
      <c r="G223">
        <v>5.1754000000000001E-2</v>
      </c>
      <c r="H223">
        <v>1.7953E-2</v>
      </c>
      <c r="I223">
        <v>1.7972999999999999E-2</v>
      </c>
      <c r="J223">
        <v>1.0743000000000001E-2</v>
      </c>
      <c r="K223">
        <v>4.5310000000000003E-3</v>
      </c>
      <c r="L223">
        <v>2.7039999999999998E-3</v>
      </c>
      <c r="M223">
        <v>1.5870000000000001E-3</v>
      </c>
      <c r="N223">
        <v>9.2800000000000001E-4</v>
      </c>
      <c r="O223">
        <v>3.4400000000000001E-4</v>
      </c>
      <c r="P223">
        <v>1.8000000000000001E-4</v>
      </c>
    </row>
    <row r="224" spans="2:16" x14ac:dyDescent="0.2">
      <c r="B224">
        <v>2.9060000000000002E-3</v>
      </c>
      <c r="C224">
        <v>6.7964999999999998E-2</v>
      </c>
      <c r="D224">
        <v>9.0430999999999997E-2</v>
      </c>
      <c r="E224">
        <v>0.17937800000000001</v>
      </c>
      <c r="F224">
        <v>0.46820899999999999</v>
      </c>
      <c r="G224">
        <v>0.12509300000000001</v>
      </c>
      <c r="H224">
        <v>2.3737999999999999E-2</v>
      </c>
      <c r="I224">
        <v>1.4167000000000001E-2</v>
      </c>
      <c r="J224">
        <v>1.1353E-2</v>
      </c>
      <c r="K224">
        <v>6.3619999999999996E-3</v>
      </c>
      <c r="L224">
        <v>4.3559999999999996E-3</v>
      </c>
      <c r="M224">
        <v>2.8080000000000002E-3</v>
      </c>
      <c r="N224">
        <v>2.0170000000000001E-3</v>
      </c>
      <c r="O224">
        <v>9.9700000000000006E-4</v>
      </c>
      <c r="P224">
        <v>2.1800000000000001E-4</v>
      </c>
    </row>
    <row r="225" spans="2:16" x14ac:dyDescent="0.2">
      <c r="B225">
        <v>1.0820000000000001E-3</v>
      </c>
      <c r="C225">
        <v>2.3623000000000002E-2</v>
      </c>
      <c r="D225">
        <v>4.5693999999999999E-2</v>
      </c>
      <c r="E225">
        <v>0.22206999999999999</v>
      </c>
      <c r="F225">
        <v>0.25354900000000002</v>
      </c>
      <c r="G225">
        <v>0.33724700000000002</v>
      </c>
      <c r="H225">
        <v>6.9013000000000005E-2</v>
      </c>
      <c r="I225">
        <v>1.8339999999999999E-2</v>
      </c>
      <c r="J225">
        <v>1.2938E-2</v>
      </c>
      <c r="K225">
        <v>8.0669999999999995E-3</v>
      </c>
      <c r="L225">
        <v>3.6600000000000001E-3</v>
      </c>
      <c r="M225">
        <v>1.299E-3</v>
      </c>
      <c r="N225">
        <v>1.5100000000000001E-3</v>
      </c>
      <c r="O225">
        <v>8.61E-4</v>
      </c>
      <c r="P225">
        <v>1.0460000000000001E-3</v>
      </c>
    </row>
    <row r="226" spans="2:16" x14ac:dyDescent="0.2">
      <c r="B226">
        <v>1.377E-3</v>
      </c>
      <c r="C226">
        <v>2.8742E-2</v>
      </c>
      <c r="D226">
        <v>0.198541</v>
      </c>
      <c r="E226">
        <v>6.3409999999999994E-2</v>
      </c>
      <c r="F226">
        <v>0.190469</v>
      </c>
      <c r="G226">
        <v>0.16742599999999999</v>
      </c>
      <c r="H226">
        <v>0.23080999999999999</v>
      </c>
      <c r="I226">
        <v>5.8574000000000001E-2</v>
      </c>
      <c r="J226">
        <v>1.9047999999999999E-2</v>
      </c>
      <c r="K226">
        <v>1.3448999999999999E-2</v>
      </c>
      <c r="L226">
        <v>1.2929E-2</v>
      </c>
      <c r="M226">
        <v>5.5529999999999998E-3</v>
      </c>
      <c r="N226">
        <v>4.9090000000000002E-3</v>
      </c>
      <c r="O226">
        <v>2.088E-3</v>
      </c>
      <c r="P226">
        <v>2.6749999999999999E-3</v>
      </c>
    </row>
    <row r="227" spans="2:16" x14ac:dyDescent="0.2">
      <c r="B227">
        <v>1.5139999999999999E-3</v>
      </c>
      <c r="C227">
        <v>4.2153999999999997E-2</v>
      </c>
      <c r="D227">
        <v>4.5221999999999998E-2</v>
      </c>
      <c r="E227">
        <v>0.36684699999999998</v>
      </c>
      <c r="F227">
        <v>0.10492600000000001</v>
      </c>
      <c r="G227">
        <v>0.18529300000000001</v>
      </c>
      <c r="H227">
        <v>0.108734</v>
      </c>
      <c r="I227">
        <v>0.105004</v>
      </c>
      <c r="J227">
        <v>2.9249000000000001E-2</v>
      </c>
      <c r="K227">
        <v>7.4400000000000004E-3</v>
      </c>
      <c r="L227">
        <v>1.637E-3</v>
      </c>
      <c r="M227">
        <v>1.2639999999999999E-3</v>
      </c>
      <c r="N227">
        <v>1.3200000000000001E-4</v>
      </c>
      <c r="O227">
        <v>5.8299999999999997E-4</v>
      </c>
      <c r="P227">
        <v>0</v>
      </c>
    </row>
    <row r="228" spans="2:16" x14ac:dyDescent="0.2">
      <c r="B228">
        <v>0</v>
      </c>
      <c r="C228">
        <v>1.4352999999999999E-2</v>
      </c>
      <c r="D228">
        <v>8.0902000000000002E-2</v>
      </c>
      <c r="E228">
        <v>5.6279000000000003E-2</v>
      </c>
      <c r="F228">
        <v>0.29985800000000001</v>
      </c>
      <c r="G228">
        <v>0.100715</v>
      </c>
      <c r="H228">
        <v>8.8820999999999997E-2</v>
      </c>
      <c r="I228">
        <v>6.5741999999999995E-2</v>
      </c>
      <c r="J228">
        <v>0.179309</v>
      </c>
      <c r="K228">
        <v>3.9206999999999999E-2</v>
      </c>
      <c r="L228">
        <v>2.8063999999999999E-2</v>
      </c>
      <c r="M228">
        <v>1.5557E-2</v>
      </c>
      <c r="N228">
        <v>2.0974E-2</v>
      </c>
      <c r="O228">
        <v>4.4209999999999996E-3</v>
      </c>
      <c r="P228">
        <v>5.7990000000000003E-3</v>
      </c>
    </row>
    <row r="229" spans="2:16" x14ac:dyDescent="0.2">
      <c r="B229">
        <v>0</v>
      </c>
      <c r="C229">
        <v>4.8669999999999998E-3</v>
      </c>
      <c r="D229">
        <v>0.20707800000000001</v>
      </c>
      <c r="E229">
        <v>0.19230800000000001</v>
      </c>
      <c r="F229">
        <v>0.115004</v>
      </c>
      <c r="G229">
        <v>0.24830199999999999</v>
      </c>
      <c r="H229">
        <v>0.10252699999999999</v>
      </c>
      <c r="I229">
        <v>4.7865999999999999E-2</v>
      </c>
      <c r="J229">
        <v>1.7871999999999999E-2</v>
      </c>
      <c r="K229">
        <v>4.4149000000000001E-2</v>
      </c>
      <c r="L229">
        <v>8.3239999999999998E-3</v>
      </c>
      <c r="M229">
        <v>4.6579999999999998E-3</v>
      </c>
      <c r="N229">
        <v>1.7149999999999999E-3</v>
      </c>
      <c r="O229">
        <v>2.506E-3</v>
      </c>
      <c r="P229">
        <v>2.8249999999999998E-3</v>
      </c>
    </row>
    <row r="230" spans="2:16" x14ac:dyDescent="0.2">
      <c r="B230">
        <v>0</v>
      </c>
      <c r="C230">
        <v>2.6710000000000002E-3</v>
      </c>
      <c r="D230">
        <v>3.0904000000000001E-2</v>
      </c>
      <c r="E230">
        <v>8.3527000000000004E-2</v>
      </c>
      <c r="F230">
        <v>0.25288300000000002</v>
      </c>
      <c r="G230">
        <v>9.3473000000000001E-2</v>
      </c>
      <c r="H230">
        <v>0.32077600000000001</v>
      </c>
      <c r="I230">
        <v>5.3997000000000003E-2</v>
      </c>
      <c r="J230">
        <v>5.8166000000000002E-2</v>
      </c>
      <c r="K230">
        <v>1.8176000000000001E-2</v>
      </c>
      <c r="L230">
        <v>7.2330000000000005E-2</v>
      </c>
      <c r="M230">
        <v>6.1019999999999998E-3</v>
      </c>
      <c r="N230">
        <v>2.235E-3</v>
      </c>
      <c r="O230">
        <v>1.436E-3</v>
      </c>
      <c r="P230">
        <v>3.3249999999999998E-3</v>
      </c>
    </row>
    <row r="231" spans="2:16" x14ac:dyDescent="0.2">
      <c r="B231">
        <v>7.5199999999999996E-4</v>
      </c>
      <c r="C231">
        <v>1.8901000000000001E-2</v>
      </c>
      <c r="D231">
        <v>3.2625000000000001E-2</v>
      </c>
      <c r="E231">
        <v>0.12570799999999999</v>
      </c>
      <c r="F231">
        <v>0.114964</v>
      </c>
      <c r="G231">
        <v>0.27363300000000002</v>
      </c>
      <c r="H231">
        <v>7.4005000000000001E-2</v>
      </c>
      <c r="I231">
        <v>0.21101500000000001</v>
      </c>
      <c r="J231">
        <v>3.7631999999999999E-2</v>
      </c>
      <c r="K231">
        <v>5.8368000000000003E-2</v>
      </c>
      <c r="L231">
        <v>5.1780000000000003E-3</v>
      </c>
      <c r="M231">
        <v>3.4402000000000002E-2</v>
      </c>
      <c r="N231">
        <v>4.8650000000000004E-3</v>
      </c>
      <c r="O231">
        <v>2.6770000000000001E-3</v>
      </c>
      <c r="P231">
        <v>5.2750000000000002E-3</v>
      </c>
    </row>
    <row r="232" spans="2:16" x14ac:dyDescent="0.2">
      <c r="B232">
        <v>961.94710410000005</v>
      </c>
      <c r="C232">
        <v>111618.5583</v>
      </c>
      <c r="D232">
        <v>43471.399100000002</v>
      </c>
      <c r="E232">
        <v>85059.543600000005</v>
      </c>
      <c r="F232">
        <v>156089.07440000001</v>
      </c>
      <c r="G232">
        <v>184518.81200000001</v>
      </c>
      <c r="H232">
        <v>500529.27500000002</v>
      </c>
      <c r="I232">
        <v>76163.120999999999</v>
      </c>
      <c r="J232">
        <v>289237.82199999999</v>
      </c>
      <c r="K232">
        <v>27988.148690000002</v>
      </c>
      <c r="L232">
        <v>139517.94029999999</v>
      </c>
      <c r="M232">
        <v>18327.78327</v>
      </c>
      <c r="N232">
        <v>93622.850900000005</v>
      </c>
      <c r="O232">
        <v>23296.670409999999</v>
      </c>
      <c r="P232">
        <v>53556.361199999999</v>
      </c>
    </row>
    <row r="233" spans="2:16" x14ac:dyDescent="0.2">
      <c r="B233">
        <v>1099.8528100000001</v>
      </c>
      <c r="C233">
        <v>84584.792600000001</v>
      </c>
      <c r="D233">
        <v>675091.478</v>
      </c>
      <c r="E233">
        <v>129937.86960000001</v>
      </c>
      <c r="F233">
        <v>79511.266300000003</v>
      </c>
      <c r="G233">
        <v>108563.2291</v>
      </c>
      <c r="H233">
        <v>133627.89309999999</v>
      </c>
      <c r="I233">
        <v>253377.19810000001</v>
      </c>
      <c r="J233">
        <v>102188.1272</v>
      </c>
      <c r="K233">
        <v>146854.71609999999</v>
      </c>
      <c r="L233">
        <v>57897.071000000004</v>
      </c>
      <c r="M233">
        <v>46297.903910000001</v>
      </c>
      <c r="N233">
        <v>13422.353450000001</v>
      </c>
      <c r="O233">
        <v>43780.926809999997</v>
      </c>
      <c r="P233">
        <v>34448.307800000002</v>
      </c>
    </row>
    <row r="234" spans="2:16" x14ac:dyDescent="0.2">
      <c r="B234">
        <v>66.021388200000004</v>
      </c>
      <c r="C234">
        <v>7418.8565280000003</v>
      </c>
      <c r="D234">
        <v>260252.80900000001</v>
      </c>
      <c r="E234">
        <v>1145526.398</v>
      </c>
      <c r="F234">
        <v>102874.0672</v>
      </c>
      <c r="G234">
        <v>66096.329400000002</v>
      </c>
      <c r="H234">
        <v>66302.082899999994</v>
      </c>
      <c r="I234">
        <v>56410.945399999997</v>
      </c>
      <c r="J234">
        <v>86091.787400000001</v>
      </c>
      <c r="K234">
        <v>21139.141370000001</v>
      </c>
      <c r="L234">
        <v>32649.831989999999</v>
      </c>
      <c r="M234">
        <v>12345.750019999999</v>
      </c>
      <c r="N234">
        <v>13456.07907</v>
      </c>
      <c r="O234">
        <v>6755.0585250000004</v>
      </c>
      <c r="P234">
        <v>16098.71205</v>
      </c>
    </row>
    <row r="235" spans="2:16" x14ac:dyDescent="0.2">
      <c r="B235">
        <v>747.89365199999997</v>
      </c>
      <c r="C235">
        <v>30153.403849999999</v>
      </c>
      <c r="D235">
        <v>55091.1247</v>
      </c>
      <c r="E235">
        <v>360794.58899999998</v>
      </c>
      <c r="F235">
        <v>1058595.0819999999</v>
      </c>
      <c r="G235">
        <v>175519.21410000001</v>
      </c>
      <c r="H235">
        <v>53476.9997</v>
      </c>
      <c r="I235">
        <v>19085.661759999999</v>
      </c>
      <c r="J235">
        <v>13127.18167</v>
      </c>
      <c r="K235">
        <v>20142.310270000002</v>
      </c>
      <c r="L235">
        <v>9706.2983039999999</v>
      </c>
      <c r="M235">
        <v>9372.0143599999992</v>
      </c>
      <c r="N235">
        <v>7547.7257399999999</v>
      </c>
      <c r="O235">
        <v>3961.0423129999999</v>
      </c>
      <c r="P235">
        <v>8288.7951560000001</v>
      </c>
    </row>
    <row r="236" spans="2:16" x14ac:dyDescent="0.2">
      <c r="B236">
        <v>0</v>
      </c>
      <c r="C236">
        <v>513.91798630000005</v>
      </c>
      <c r="D236">
        <v>72826.367299999998</v>
      </c>
      <c r="E236">
        <v>146636.33410000001</v>
      </c>
      <c r="F236">
        <v>395071.27</v>
      </c>
      <c r="G236">
        <v>760344.15300000005</v>
      </c>
      <c r="H236">
        <v>136140.41959999999</v>
      </c>
      <c r="I236">
        <v>34543.434150000001</v>
      </c>
      <c r="J236">
        <v>12260.48587</v>
      </c>
      <c r="K236">
        <v>7493.5222819999999</v>
      </c>
      <c r="L236">
        <v>17459.875169999999</v>
      </c>
      <c r="M236">
        <v>4998.4062080000003</v>
      </c>
      <c r="N236">
        <v>5807.4557649999997</v>
      </c>
      <c r="O236">
        <v>1655.5817790000001</v>
      </c>
      <c r="P236">
        <v>8911.1975519999996</v>
      </c>
    </row>
    <row r="237" spans="2:16" x14ac:dyDescent="0.2">
      <c r="B237">
        <v>0</v>
      </c>
      <c r="C237">
        <v>21638.913349999999</v>
      </c>
      <c r="D237">
        <v>48029.72262</v>
      </c>
      <c r="E237">
        <v>71707.218699999998</v>
      </c>
      <c r="F237">
        <v>160814.47039999999</v>
      </c>
      <c r="G237">
        <v>361545.239</v>
      </c>
      <c r="H237">
        <v>481247.19900000002</v>
      </c>
      <c r="I237">
        <v>184452.50200000001</v>
      </c>
      <c r="J237">
        <v>33603.529580000002</v>
      </c>
      <c r="K237">
        <v>13434.92023</v>
      </c>
      <c r="L237">
        <v>7939.7256159999997</v>
      </c>
      <c r="M237">
        <v>8805.0083340000001</v>
      </c>
      <c r="N237">
        <v>4330.5731219999998</v>
      </c>
      <c r="O237">
        <v>5829.1313630000004</v>
      </c>
      <c r="P237">
        <v>5298.5962280000003</v>
      </c>
    </row>
    <row r="238" spans="2:16" x14ac:dyDescent="0.2">
      <c r="B238">
        <v>1028.378637</v>
      </c>
      <c r="C238">
        <v>77611.102650000001</v>
      </c>
      <c r="D238">
        <v>40288.130230000002</v>
      </c>
      <c r="E238">
        <v>118864.6792</v>
      </c>
      <c r="F238">
        <v>454667.39500000002</v>
      </c>
      <c r="G238">
        <v>288671.07299999997</v>
      </c>
      <c r="H238">
        <v>256121.26699999999</v>
      </c>
      <c r="I238">
        <v>198356.58590000001</v>
      </c>
      <c r="J238">
        <v>63955.623070000001</v>
      </c>
      <c r="K238">
        <v>13321.498020000001</v>
      </c>
      <c r="L238">
        <v>5963.8749779999998</v>
      </c>
      <c r="M238">
        <v>4641.4892879999998</v>
      </c>
      <c r="N238">
        <v>2891.3032389999998</v>
      </c>
      <c r="O238">
        <v>4776.4236689999998</v>
      </c>
      <c r="P238">
        <v>9107.841289</v>
      </c>
    </row>
    <row r="239" spans="2:16" x14ac:dyDescent="0.2">
      <c r="B239">
        <v>287.80919599999999</v>
      </c>
      <c r="C239">
        <v>41976.380340000003</v>
      </c>
      <c r="D239">
        <v>84446.906900000002</v>
      </c>
      <c r="E239">
        <v>70424.204700000002</v>
      </c>
      <c r="F239">
        <v>153198.98730000001</v>
      </c>
      <c r="G239">
        <v>702101.39500000002</v>
      </c>
      <c r="H239">
        <v>199368.85699999999</v>
      </c>
      <c r="I239">
        <v>131594.4706</v>
      </c>
      <c r="J239">
        <v>110635.23119999999</v>
      </c>
      <c r="K239">
        <v>27766.080720000002</v>
      </c>
      <c r="L239">
        <v>6138.8368549999996</v>
      </c>
      <c r="M239">
        <v>5559.045803</v>
      </c>
      <c r="N239">
        <v>2551.8536650000001</v>
      </c>
      <c r="O239">
        <v>2499.155694</v>
      </c>
      <c r="P239">
        <v>4480.1357799999996</v>
      </c>
    </row>
    <row r="240" spans="2:16" x14ac:dyDescent="0.2">
      <c r="B240">
        <v>232.15520699999999</v>
      </c>
      <c r="C240">
        <v>10335.74813</v>
      </c>
      <c r="D240">
        <v>298418.049</v>
      </c>
      <c r="E240">
        <v>224808.46900000001</v>
      </c>
      <c r="F240">
        <v>102933.66559999999</v>
      </c>
      <c r="G240">
        <v>156862.69</v>
      </c>
      <c r="H240">
        <v>469265.25599999999</v>
      </c>
      <c r="I240">
        <v>130865.90889999999</v>
      </c>
      <c r="J240">
        <v>56445.650800000003</v>
      </c>
      <c r="K240">
        <v>33147.415399999998</v>
      </c>
      <c r="L240">
        <v>3956.6371600000002</v>
      </c>
      <c r="M240">
        <v>2181.584773</v>
      </c>
      <c r="N240">
        <v>855.98967370000003</v>
      </c>
      <c r="O240">
        <v>476.99982299999999</v>
      </c>
      <c r="P240">
        <v>2059.4016409999999</v>
      </c>
    </row>
    <row r="241" spans="2:16" x14ac:dyDescent="0.2">
      <c r="B241">
        <v>0</v>
      </c>
      <c r="C241">
        <v>16059.72731</v>
      </c>
      <c r="D241">
        <v>82361.482999999993</v>
      </c>
      <c r="E241">
        <v>428073.34700000001</v>
      </c>
      <c r="F241">
        <v>346165.68400000001</v>
      </c>
      <c r="G241">
        <v>106576.03230000001</v>
      </c>
      <c r="H241">
        <v>168216.73</v>
      </c>
      <c r="I241">
        <v>357357.42099999997</v>
      </c>
      <c r="J241">
        <v>84828.163499999995</v>
      </c>
      <c r="K241">
        <v>29693.388200000001</v>
      </c>
      <c r="L241">
        <v>22021.642319999999</v>
      </c>
      <c r="M241">
        <v>5240.3648839999996</v>
      </c>
      <c r="N241">
        <v>1416.733401</v>
      </c>
      <c r="O241">
        <v>608.05761199999995</v>
      </c>
      <c r="P241">
        <v>951.98711400000002</v>
      </c>
    </row>
    <row r="242" spans="2:16" x14ac:dyDescent="0.2">
      <c r="B242">
        <v>0</v>
      </c>
      <c r="C242">
        <v>3210.1916299999998</v>
      </c>
      <c r="D242">
        <v>42739.398399999998</v>
      </c>
      <c r="E242">
        <v>154340.122</v>
      </c>
      <c r="F242">
        <v>580465.44499999995</v>
      </c>
      <c r="G242">
        <v>414635.21500000003</v>
      </c>
      <c r="H242">
        <v>137048.818</v>
      </c>
      <c r="I242">
        <v>128873.5441</v>
      </c>
      <c r="J242">
        <v>157072.027</v>
      </c>
      <c r="K242">
        <v>57797.8681</v>
      </c>
      <c r="L242">
        <v>33609.301599999999</v>
      </c>
      <c r="M242">
        <v>16189.65813</v>
      </c>
      <c r="N242">
        <v>5480.3057319999998</v>
      </c>
      <c r="O242">
        <v>3088.136074</v>
      </c>
      <c r="P242">
        <v>1946.5224310000001</v>
      </c>
    </row>
    <row r="243" spans="2:16" x14ac:dyDescent="0.2">
      <c r="B243">
        <v>772.23282900000004</v>
      </c>
      <c r="C243">
        <v>46996.577899999997</v>
      </c>
      <c r="D243">
        <v>107938.3769</v>
      </c>
      <c r="E243">
        <v>217604.15</v>
      </c>
      <c r="F243">
        <v>287265.33299999998</v>
      </c>
      <c r="G243">
        <v>605725.76800000004</v>
      </c>
      <c r="H243">
        <v>267687.16100000002</v>
      </c>
      <c r="I243">
        <v>98365.051300000006</v>
      </c>
      <c r="J243">
        <v>85798.665900000007</v>
      </c>
      <c r="K243">
        <v>93829.629799999995</v>
      </c>
      <c r="L243">
        <v>34573.591399999998</v>
      </c>
      <c r="M243">
        <v>14387.52471</v>
      </c>
      <c r="N243">
        <v>11031.351699999999</v>
      </c>
      <c r="O243">
        <v>2952.5591209999998</v>
      </c>
      <c r="P243">
        <v>1813.278131</v>
      </c>
    </row>
    <row r="244" spans="2:16" x14ac:dyDescent="0.2">
      <c r="B244">
        <v>0</v>
      </c>
      <c r="C244">
        <v>14520.26993</v>
      </c>
      <c r="D244">
        <v>411355.62300000002</v>
      </c>
      <c r="E244">
        <v>323798.48599999998</v>
      </c>
      <c r="F244">
        <v>360044.66800000001</v>
      </c>
      <c r="G244">
        <v>301172.73300000001</v>
      </c>
      <c r="H244">
        <v>337260.16</v>
      </c>
      <c r="I244">
        <v>158394.55600000001</v>
      </c>
      <c r="J244">
        <v>49369.911200000002</v>
      </c>
      <c r="K244">
        <v>39240.136599999998</v>
      </c>
      <c r="L244">
        <v>35673.871099999997</v>
      </c>
      <c r="M244">
        <v>22912.768029999999</v>
      </c>
      <c r="N244">
        <v>6612.3774100000001</v>
      </c>
      <c r="O244">
        <v>3641.3360929999999</v>
      </c>
      <c r="P244">
        <v>3181.6738180000002</v>
      </c>
    </row>
    <row r="245" spans="2:16" x14ac:dyDescent="0.2">
      <c r="B245">
        <v>0</v>
      </c>
      <c r="C245">
        <v>538.06971580000004</v>
      </c>
      <c r="D245">
        <v>89511.1924</v>
      </c>
      <c r="E245">
        <v>830288.54</v>
      </c>
      <c r="F245">
        <v>480166.755</v>
      </c>
      <c r="G245">
        <v>236578.17199999999</v>
      </c>
      <c r="H245">
        <v>169111.33900000001</v>
      </c>
      <c r="I245">
        <v>156124.49</v>
      </c>
      <c r="J245">
        <v>64895.669900000001</v>
      </c>
      <c r="K245">
        <v>16101.51259</v>
      </c>
      <c r="L245">
        <v>17042.816200000001</v>
      </c>
      <c r="M245">
        <v>25246.428820000001</v>
      </c>
      <c r="N245">
        <v>9437.9576350000007</v>
      </c>
      <c r="O245">
        <v>5912.1913610000001</v>
      </c>
      <c r="P245">
        <v>6865.4856749999999</v>
      </c>
    </row>
    <row r="246" spans="2:16" x14ac:dyDescent="0.2">
      <c r="B246">
        <v>0</v>
      </c>
      <c r="C246">
        <v>4790.9620050000003</v>
      </c>
      <c r="D246">
        <v>52097.869400000003</v>
      </c>
      <c r="E246">
        <v>392459.527</v>
      </c>
      <c r="F246">
        <v>862931.97</v>
      </c>
      <c r="G246">
        <v>484147.50300000003</v>
      </c>
      <c r="H246">
        <v>159304.57279999999</v>
      </c>
      <c r="I246">
        <v>68014.676500000001</v>
      </c>
      <c r="J246">
        <v>66555.640799999994</v>
      </c>
      <c r="K246">
        <v>30070.457200000001</v>
      </c>
      <c r="L246">
        <v>9988.0773399999998</v>
      </c>
      <c r="M246">
        <v>9133.0954079999992</v>
      </c>
      <c r="N246">
        <v>3190.5438210000002</v>
      </c>
      <c r="O246">
        <v>2480.0766239999998</v>
      </c>
      <c r="P246">
        <v>3404.1279720000002</v>
      </c>
    </row>
    <row r="247" spans="2:16" x14ac:dyDescent="0.2">
      <c r="B247">
        <v>0</v>
      </c>
      <c r="C247">
        <v>9883.5303100000001</v>
      </c>
      <c r="D247">
        <v>84090.577099999995</v>
      </c>
      <c r="E247">
        <v>295468.19400000002</v>
      </c>
      <c r="F247">
        <v>619009.89800000004</v>
      </c>
      <c r="G247">
        <v>597021.13399999996</v>
      </c>
      <c r="H247">
        <v>278308.99099999998</v>
      </c>
      <c r="I247">
        <v>107234.2268</v>
      </c>
      <c r="J247">
        <v>47969.024599999997</v>
      </c>
      <c r="K247">
        <v>38327.597500000003</v>
      </c>
      <c r="L247">
        <v>17682.172040000001</v>
      </c>
      <c r="M247">
        <v>8232.8895979999998</v>
      </c>
      <c r="N247">
        <v>8302.7885420000002</v>
      </c>
      <c r="O247">
        <v>5315.3554050000002</v>
      </c>
      <c r="P247">
        <v>7209.4224190000004</v>
      </c>
    </row>
    <row r="248" spans="2:16" x14ac:dyDescent="0.2">
      <c r="B248">
        <v>1657.65417</v>
      </c>
      <c r="C248">
        <v>15719.0141</v>
      </c>
      <c r="D248">
        <v>59123.715900000003</v>
      </c>
      <c r="E248">
        <v>139024.80110000001</v>
      </c>
      <c r="F248">
        <v>389022.24900000001</v>
      </c>
      <c r="G248">
        <v>511477.44400000002</v>
      </c>
      <c r="H248">
        <v>300480.92200000002</v>
      </c>
      <c r="I248">
        <v>136947.23809999999</v>
      </c>
      <c r="J248">
        <v>47559.076399999998</v>
      </c>
      <c r="K248">
        <v>27484.3406</v>
      </c>
      <c r="L248">
        <v>21847.872240000001</v>
      </c>
      <c r="M248">
        <v>8909.3995900000009</v>
      </c>
      <c r="N248">
        <v>6524.109195</v>
      </c>
      <c r="O248">
        <v>3401.786779</v>
      </c>
      <c r="P248">
        <v>10780.54722</v>
      </c>
    </row>
    <row r="249" spans="2:16" x14ac:dyDescent="0.2">
      <c r="B249">
        <v>0</v>
      </c>
      <c r="C249">
        <v>25164.477999999999</v>
      </c>
      <c r="D249">
        <v>58760.848400000003</v>
      </c>
      <c r="E249">
        <v>79141.547900000005</v>
      </c>
      <c r="F249">
        <v>146859.69099999999</v>
      </c>
      <c r="G249">
        <v>309364.39799999999</v>
      </c>
      <c r="H249">
        <v>242047.10399999999</v>
      </c>
      <c r="I249">
        <v>148584.826</v>
      </c>
      <c r="J249">
        <v>84191.663199999995</v>
      </c>
      <c r="K249">
        <v>22155.4401</v>
      </c>
      <c r="L249">
        <v>17548.43217</v>
      </c>
      <c r="M249">
        <v>14420.776809999999</v>
      </c>
      <c r="N249">
        <v>8624.3413600000003</v>
      </c>
      <c r="O249">
        <v>2766.660316</v>
      </c>
      <c r="P249">
        <v>12641.796560000001</v>
      </c>
    </row>
    <row r="250" spans="2:16" x14ac:dyDescent="0.2">
      <c r="B250">
        <v>0</v>
      </c>
      <c r="C250">
        <v>1314.4983950000001</v>
      </c>
      <c r="D250">
        <v>175347.64300000001</v>
      </c>
      <c r="E250">
        <v>200379.20800000001</v>
      </c>
      <c r="F250">
        <v>82471.420299999998</v>
      </c>
      <c r="G250">
        <v>114329.8441</v>
      </c>
      <c r="H250">
        <v>124190.56540000001</v>
      </c>
      <c r="I250">
        <v>104217.1651</v>
      </c>
      <c r="J250">
        <v>66572.547600000005</v>
      </c>
      <c r="K250">
        <v>40175.6947</v>
      </c>
      <c r="L250">
        <v>23511.255980000002</v>
      </c>
      <c r="M250">
        <v>7608.2133670000003</v>
      </c>
      <c r="N250">
        <v>7458.6743379999998</v>
      </c>
      <c r="O250">
        <v>2706.7472480000001</v>
      </c>
      <c r="P250">
        <v>8720.9530290000002</v>
      </c>
    </row>
    <row r="251" spans="2:16" x14ac:dyDescent="0.2">
      <c r="B251">
        <v>1078.509421</v>
      </c>
      <c r="C251">
        <v>26428.943070000001</v>
      </c>
      <c r="D251">
        <v>31817.169440000001</v>
      </c>
      <c r="E251">
        <v>558813.99699999997</v>
      </c>
      <c r="F251">
        <v>220263.01500000001</v>
      </c>
      <c r="G251">
        <v>54684.167399999998</v>
      </c>
      <c r="H251">
        <v>42964.398099999999</v>
      </c>
      <c r="I251">
        <v>57622.763400000003</v>
      </c>
      <c r="J251">
        <v>51727.3776</v>
      </c>
      <c r="K251">
        <v>31791.267500000002</v>
      </c>
      <c r="L251">
        <v>15948.921770000001</v>
      </c>
      <c r="M251">
        <v>8623.5509600000005</v>
      </c>
      <c r="N251">
        <v>5953.9270770000003</v>
      </c>
      <c r="O251">
        <v>4370.8710620000002</v>
      </c>
      <c r="P251">
        <v>5098.7530500000003</v>
      </c>
    </row>
    <row r="252" spans="2:16" x14ac:dyDescent="0.2">
      <c r="B252">
        <v>381.19999799999999</v>
      </c>
      <c r="C252">
        <v>10338.56984</v>
      </c>
      <c r="D252">
        <v>193133.85</v>
      </c>
      <c r="E252">
        <v>115252.44010000001</v>
      </c>
      <c r="F252">
        <v>808358.777</v>
      </c>
      <c r="G252">
        <v>284415.935</v>
      </c>
      <c r="H252">
        <v>63501.076999999997</v>
      </c>
      <c r="I252">
        <v>37475.159399999997</v>
      </c>
      <c r="J252">
        <v>38456.908100000001</v>
      </c>
      <c r="K252">
        <v>41370.624799999998</v>
      </c>
      <c r="L252">
        <v>25778.84287</v>
      </c>
      <c r="M252">
        <v>12452.66697</v>
      </c>
      <c r="N252">
        <v>1756.4840529999999</v>
      </c>
      <c r="O252">
        <v>3971.5638720000002</v>
      </c>
      <c r="P252">
        <v>4324.0444310000003</v>
      </c>
    </row>
    <row r="253" spans="2:16" x14ac:dyDescent="0.2">
      <c r="B253">
        <v>0</v>
      </c>
      <c r="C253">
        <v>22243.438539999999</v>
      </c>
      <c r="D253">
        <v>116627.6266</v>
      </c>
      <c r="E253">
        <v>945755.45700000005</v>
      </c>
      <c r="F253">
        <v>172612.98499999999</v>
      </c>
      <c r="G253">
        <v>432128.28</v>
      </c>
      <c r="H253">
        <v>141412.3792</v>
      </c>
      <c r="I253">
        <v>36643.327499999999</v>
      </c>
      <c r="J253">
        <v>17413.948</v>
      </c>
      <c r="K253">
        <v>14589.02865</v>
      </c>
      <c r="L253">
        <v>15902.95306</v>
      </c>
      <c r="M253">
        <v>13475.815350000001</v>
      </c>
      <c r="N253">
        <v>7399.7497789999998</v>
      </c>
      <c r="O253">
        <v>6135.5083759999998</v>
      </c>
      <c r="P253">
        <v>3327.688666</v>
      </c>
    </row>
    <row r="254" spans="2:16" x14ac:dyDescent="0.2">
      <c r="B254">
        <v>1842.4785870000001</v>
      </c>
      <c r="C254">
        <v>970.48942390000002</v>
      </c>
      <c r="D254">
        <v>63881.217400000001</v>
      </c>
      <c r="E254">
        <v>342052.79599999997</v>
      </c>
      <c r="F254">
        <v>954909.875</v>
      </c>
      <c r="G254">
        <v>194237.78400000001</v>
      </c>
      <c r="H254">
        <v>156382.97560000001</v>
      </c>
      <c r="I254">
        <v>69902.266300000003</v>
      </c>
      <c r="J254">
        <v>20657.132000000001</v>
      </c>
      <c r="K254">
        <v>12736.765149999999</v>
      </c>
      <c r="L254">
        <v>12742.32294</v>
      </c>
      <c r="M254">
        <v>10838.97387</v>
      </c>
      <c r="N254">
        <v>7823.574912</v>
      </c>
      <c r="O254">
        <v>4800.2520629999999</v>
      </c>
      <c r="P254">
        <v>5698.6998530000001</v>
      </c>
    </row>
    <row r="255" spans="2:16" x14ac:dyDescent="0.2">
      <c r="B255">
        <v>0</v>
      </c>
      <c r="C255">
        <v>1.6214177999999999E-2</v>
      </c>
      <c r="D255">
        <v>1.2443439000000001E-2</v>
      </c>
      <c r="E255">
        <v>6.0331824999999999E-2</v>
      </c>
      <c r="F255">
        <v>0.20776772199999999</v>
      </c>
      <c r="G255">
        <v>0.46229260900000002</v>
      </c>
      <c r="H255">
        <v>0.13687782800000001</v>
      </c>
      <c r="I255">
        <v>5.8446456000000001E-2</v>
      </c>
      <c r="J255">
        <v>2.0361990999999999E-2</v>
      </c>
      <c r="K255">
        <v>6.4102559999999996E-3</v>
      </c>
      <c r="L255">
        <v>3.0165909999999999E-3</v>
      </c>
      <c r="M255">
        <v>4.1478130000000002E-3</v>
      </c>
      <c r="N255">
        <v>3.3936650000000001E-3</v>
      </c>
      <c r="O255">
        <v>2.2624429999999998E-3</v>
      </c>
      <c r="P255">
        <v>6.0331830000000001E-3</v>
      </c>
    </row>
    <row r="256" spans="2:16" x14ac:dyDescent="0.2">
      <c r="B256">
        <v>0</v>
      </c>
      <c r="C256">
        <v>6.7911710000000004E-3</v>
      </c>
      <c r="D256">
        <v>0.25942274999999998</v>
      </c>
      <c r="E256">
        <v>8.3870968000000004E-2</v>
      </c>
      <c r="F256">
        <v>0.104584041</v>
      </c>
      <c r="G256">
        <v>0.19117147700000001</v>
      </c>
      <c r="H256">
        <v>0.26655348000000001</v>
      </c>
      <c r="I256">
        <v>4.516129E-2</v>
      </c>
      <c r="J256">
        <v>2.3429542000000001E-2</v>
      </c>
      <c r="K256">
        <v>9.5076399999999995E-3</v>
      </c>
      <c r="L256">
        <v>1.697793E-3</v>
      </c>
      <c r="M256">
        <v>1.697793E-3</v>
      </c>
      <c r="N256">
        <v>2.0373510000000002E-3</v>
      </c>
      <c r="O256">
        <v>1.697793E-3</v>
      </c>
      <c r="P256">
        <v>2.3769099999999999E-3</v>
      </c>
    </row>
    <row r="257" spans="2:41" x14ac:dyDescent="0.2">
      <c r="B257">
        <v>0</v>
      </c>
      <c r="C257">
        <v>3.5599900000000002E-4</v>
      </c>
      <c r="D257">
        <v>2.6343894999999999E-2</v>
      </c>
      <c r="E257">
        <v>0.67248131</v>
      </c>
      <c r="F257">
        <v>5.6247775E-2</v>
      </c>
      <c r="G257">
        <v>6.2655748999999997E-2</v>
      </c>
      <c r="H257">
        <v>6.3367747000000002E-2</v>
      </c>
      <c r="I257">
        <v>9.2559630000000004E-2</v>
      </c>
      <c r="J257">
        <v>1.4239943E-2</v>
      </c>
      <c r="K257">
        <v>6.4079740000000003E-3</v>
      </c>
      <c r="L257">
        <v>2.1359909999999998E-3</v>
      </c>
      <c r="M257">
        <v>3.5599900000000002E-4</v>
      </c>
      <c r="N257">
        <v>7.1199700000000002E-4</v>
      </c>
      <c r="O257">
        <v>1.423994E-3</v>
      </c>
      <c r="P257">
        <v>7.1199700000000002E-4</v>
      </c>
    </row>
    <row r="258" spans="2:41" x14ac:dyDescent="0.2">
      <c r="B258">
        <v>0</v>
      </c>
      <c r="C258">
        <v>1.8885740000000001E-3</v>
      </c>
      <c r="D258">
        <v>1.2275731999999999E-2</v>
      </c>
      <c r="E258">
        <v>0.24016367599999999</v>
      </c>
      <c r="F258">
        <v>0.42933585099999999</v>
      </c>
      <c r="G258">
        <v>0.10607491300000001</v>
      </c>
      <c r="H258">
        <v>7.4283916000000005E-2</v>
      </c>
      <c r="I258">
        <v>6.6100093999999998E-2</v>
      </c>
      <c r="J258">
        <v>5.0361977000000002E-2</v>
      </c>
      <c r="K258">
        <v>1.1646207E-2</v>
      </c>
      <c r="L258">
        <v>4.4066729999999998E-3</v>
      </c>
      <c r="M258">
        <v>2.5180990000000002E-3</v>
      </c>
      <c r="N258">
        <v>3.1476200000000001E-4</v>
      </c>
      <c r="O258">
        <v>3.1476200000000001E-4</v>
      </c>
      <c r="P258">
        <v>3.1476200000000001E-4</v>
      </c>
    </row>
    <row r="259" spans="2:41" x14ac:dyDescent="0.2">
      <c r="B259">
        <v>0</v>
      </c>
      <c r="C259">
        <v>1.3623979999999999E-3</v>
      </c>
      <c r="D259">
        <v>4.7683919999999998E-3</v>
      </c>
      <c r="E259">
        <v>4.6662124999999999E-2</v>
      </c>
      <c r="F259">
        <v>0.53474114399999995</v>
      </c>
      <c r="G259">
        <v>0.26498637600000002</v>
      </c>
      <c r="H259">
        <v>5.4836511999999997E-2</v>
      </c>
      <c r="I259">
        <v>4.2574932000000003E-2</v>
      </c>
      <c r="J259">
        <v>3.1335149999999999E-2</v>
      </c>
      <c r="K259">
        <v>1.4645777E-2</v>
      </c>
      <c r="L259">
        <v>2.0435969999999999E-3</v>
      </c>
      <c r="M259">
        <v>6.8119899999999995E-4</v>
      </c>
      <c r="N259">
        <v>3.4059900000000002E-4</v>
      </c>
      <c r="O259">
        <v>3.4059900000000002E-4</v>
      </c>
      <c r="P259">
        <v>6.8119899999999995E-4</v>
      </c>
    </row>
    <row r="260" spans="2:41" x14ac:dyDescent="0.2">
      <c r="B260">
        <v>693.62497699999994</v>
      </c>
      <c r="C260">
        <v>10887.45269</v>
      </c>
      <c r="D260">
        <v>12297.513360000001</v>
      </c>
      <c r="E260">
        <v>18344.931860000001</v>
      </c>
      <c r="F260">
        <v>157441.76800000001</v>
      </c>
      <c r="G260">
        <v>915850.174</v>
      </c>
      <c r="H260">
        <v>422035.3</v>
      </c>
      <c r="I260">
        <v>93086.930800000002</v>
      </c>
      <c r="J260">
        <v>52090.31</v>
      </c>
      <c r="K260">
        <v>52936.330499999996</v>
      </c>
      <c r="L260">
        <v>10048.64867</v>
      </c>
      <c r="M260">
        <v>2904.0748079999998</v>
      </c>
      <c r="N260">
        <v>842.06770600000004</v>
      </c>
      <c r="O260">
        <v>0</v>
      </c>
      <c r="P260">
        <v>0</v>
      </c>
    </row>
    <row r="261" spans="2:41" x14ac:dyDescent="0.2">
      <c r="B261">
        <v>3728.8726080000001</v>
      </c>
      <c r="C261">
        <v>245895.18299999999</v>
      </c>
      <c r="D261">
        <v>85609.421400000007</v>
      </c>
      <c r="E261">
        <v>99166.550900000002</v>
      </c>
      <c r="F261">
        <v>134148.42540000001</v>
      </c>
      <c r="G261">
        <v>548488.01800000004</v>
      </c>
      <c r="H261">
        <v>598282.245</v>
      </c>
      <c r="I261">
        <v>126607.57520000001</v>
      </c>
      <c r="J261">
        <v>53007.337899999999</v>
      </c>
      <c r="K261">
        <v>37834.4061</v>
      </c>
      <c r="L261">
        <v>27031.319230000001</v>
      </c>
      <c r="M261">
        <v>6894.1412019999998</v>
      </c>
      <c r="N261">
        <v>1734.7607869999999</v>
      </c>
      <c r="O261">
        <v>1168.1563120000001</v>
      </c>
      <c r="P261">
        <v>0</v>
      </c>
    </row>
    <row r="262" spans="2:41" x14ac:dyDescent="0.2">
      <c r="B262">
        <v>0</v>
      </c>
      <c r="C262">
        <v>111342.1894</v>
      </c>
      <c r="D262">
        <v>1295656.83</v>
      </c>
      <c r="E262">
        <v>144027.05869999999</v>
      </c>
      <c r="F262">
        <v>109954.85890000001</v>
      </c>
      <c r="G262">
        <v>107116.4918</v>
      </c>
      <c r="H262">
        <v>309318.57199999999</v>
      </c>
      <c r="I262">
        <v>295756.43400000001</v>
      </c>
      <c r="J262">
        <v>72064.777900000001</v>
      </c>
      <c r="K262">
        <v>26519.324199999999</v>
      </c>
      <c r="L262">
        <v>16136.35852</v>
      </c>
      <c r="M262">
        <v>8500.6318699999993</v>
      </c>
      <c r="N262">
        <v>2049.838765</v>
      </c>
      <c r="O262">
        <v>0</v>
      </c>
      <c r="P262">
        <v>420.166248</v>
      </c>
    </row>
    <row r="263" spans="2:41" x14ac:dyDescent="0.2">
      <c r="B263" t="s">
        <v>33</v>
      </c>
      <c r="C263">
        <v>1983</v>
      </c>
      <c r="D263">
        <v>1984</v>
      </c>
      <c r="E263">
        <v>1985</v>
      </c>
      <c r="F263">
        <v>1986</v>
      </c>
      <c r="G263">
        <v>1987</v>
      </c>
      <c r="H263">
        <v>1988</v>
      </c>
      <c r="I263">
        <v>1989</v>
      </c>
      <c r="J263">
        <v>1990</v>
      </c>
      <c r="K263">
        <v>1991</v>
      </c>
      <c r="L263">
        <v>1992</v>
      </c>
      <c r="M263">
        <v>1993</v>
      </c>
      <c r="N263">
        <v>1994</v>
      </c>
      <c r="O263">
        <v>1995</v>
      </c>
      <c r="P263">
        <v>1996</v>
      </c>
      <c r="Q263">
        <v>1997</v>
      </c>
      <c r="R263">
        <v>1998</v>
      </c>
      <c r="S263">
        <v>1999</v>
      </c>
      <c r="T263">
        <v>2000</v>
      </c>
      <c r="U263">
        <v>2001</v>
      </c>
      <c r="V263">
        <v>2002</v>
      </c>
      <c r="W263">
        <v>2003</v>
      </c>
      <c r="X263">
        <v>2004</v>
      </c>
      <c r="Y263">
        <v>2005</v>
      </c>
      <c r="Z263">
        <v>2006</v>
      </c>
      <c r="AA263">
        <v>2007</v>
      </c>
      <c r="AB263">
        <v>2008</v>
      </c>
      <c r="AC263">
        <v>2009</v>
      </c>
      <c r="AD263">
        <v>2010</v>
      </c>
      <c r="AE263">
        <v>2011</v>
      </c>
      <c r="AF263">
        <v>2012</v>
      </c>
      <c r="AG263">
        <v>2013</v>
      </c>
      <c r="AH263">
        <v>2014</v>
      </c>
      <c r="AI263">
        <v>2015</v>
      </c>
      <c r="AJ263">
        <v>2016</v>
      </c>
      <c r="AK263">
        <v>2017</v>
      </c>
      <c r="AL263">
        <v>2018</v>
      </c>
      <c r="AM263">
        <v>2019</v>
      </c>
      <c r="AN263">
        <v>2021</v>
      </c>
      <c r="AO263">
        <v>2022</v>
      </c>
    </row>
    <row r="264" spans="2:41" x14ac:dyDescent="0.2">
      <c r="B264">
        <v>3820.9554149999999</v>
      </c>
      <c r="C264">
        <v>8980.6900929999993</v>
      </c>
      <c r="D264">
        <v>6472.5730359999998</v>
      </c>
      <c r="E264">
        <v>7558.5239149999998</v>
      </c>
      <c r="F264">
        <v>7157.5728589999999</v>
      </c>
      <c r="G264">
        <v>7833.2076619999998</v>
      </c>
      <c r="H264">
        <v>11680.45377</v>
      </c>
      <c r="I264">
        <v>9975.7765130000007</v>
      </c>
      <c r="J264">
        <v>11408.407670000001</v>
      </c>
      <c r="K264">
        <v>7235.1690429999999</v>
      </c>
      <c r="L264">
        <v>6643.1053659999998</v>
      </c>
      <c r="M264">
        <v>7822.5581110000003</v>
      </c>
      <c r="N264">
        <v>6886.6390430000001</v>
      </c>
      <c r="O264">
        <v>6554.9205259999999</v>
      </c>
      <c r="P264">
        <v>3990.5807709999999</v>
      </c>
      <c r="Q264">
        <v>4458.6464230000001</v>
      </c>
      <c r="R264">
        <v>3454.7122239999999</v>
      </c>
      <c r="S264">
        <v>5592.7946250000005</v>
      </c>
      <c r="T264">
        <v>7052.5389489999998</v>
      </c>
      <c r="U264">
        <v>6014.1346759999997</v>
      </c>
      <c r="V264">
        <v>6720.6883500000004</v>
      </c>
      <c r="W264">
        <v>11175.832539999999</v>
      </c>
      <c r="X264">
        <v>5632.534028</v>
      </c>
      <c r="Y264">
        <v>6882.763183</v>
      </c>
      <c r="Z264">
        <v>4113.0996459999997</v>
      </c>
      <c r="AA264">
        <v>6867.444708</v>
      </c>
      <c r="AB264">
        <v>4275.9849530000001</v>
      </c>
      <c r="AC264">
        <v>2851.9643160000001</v>
      </c>
      <c r="AD264">
        <v>5174.0234959999998</v>
      </c>
      <c r="AE264">
        <v>4540.9727190000003</v>
      </c>
      <c r="AF264">
        <v>5173.0013550000003</v>
      </c>
      <c r="AG264">
        <v>6658.3685260000002</v>
      </c>
      <c r="AH264">
        <v>11692.74865</v>
      </c>
      <c r="AI264">
        <v>10654.0134</v>
      </c>
      <c r="AJ264">
        <v>8427.3674599999995</v>
      </c>
      <c r="AK264">
        <v>8914.5438730000005</v>
      </c>
      <c r="AL264">
        <v>4039.3067540000002</v>
      </c>
      <c r="AM264">
        <v>9443.6685080000007</v>
      </c>
      <c r="AN264">
        <v>4807.9667460000001</v>
      </c>
      <c r="AO264">
        <v>6508.7325179999998</v>
      </c>
    </row>
    <row r="265" spans="2:41" x14ac:dyDescent="0.2">
      <c r="B265" t="s">
        <v>34</v>
      </c>
      <c r="C265">
        <v>8.4836717000000006E-2</v>
      </c>
      <c r="D265">
        <v>0.108799312</v>
      </c>
      <c r="E265">
        <v>9.9105659999999998E-2</v>
      </c>
      <c r="F265">
        <v>8.9572261E-2</v>
      </c>
      <c r="G265">
        <v>9.1522754999999997E-2</v>
      </c>
      <c r="H265">
        <v>9.7362533000000001E-2</v>
      </c>
      <c r="I265">
        <v>8.3414202000000007E-2</v>
      </c>
      <c r="J265">
        <v>0.120984702</v>
      </c>
      <c r="K265">
        <v>8.4145150000000002E-2</v>
      </c>
      <c r="L265">
        <v>9.0477862000000006E-2</v>
      </c>
      <c r="M265">
        <v>8.0593705000000002E-2</v>
      </c>
      <c r="N265">
        <v>9.9168328E-2</v>
      </c>
      <c r="O265">
        <v>0.120623707</v>
      </c>
      <c r="P265">
        <v>8.4136472000000004E-2</v>
      </c>
      <c r="Q265">
        <v>8.5997035999999999E-2</v>
      </c>
      <c r="R265">
        <v>7.8047768000000003E-2</v>
      </c>
      <c r="S265">
        <v>8.8034784000000005E-2</v>
      </c>
      <c r="T265">
        <v>0.10776446200000001</v>
      </c>
      <c r="U265">
        <v>8.0533243000000004E-2</v>
      </c>
      <c r="V265">
        <v>7.8642746999999999E-2</v>
      </c>
      <c r="W265">
        <v>9.0968741000000006E-2</v>
      </c>
      <c r="X265">
        <v>7.9890562999999998E-2</v>
      </c>
      <c r="Y265">
        <v>9.0539663000000006E-2</v>
      </c>
      <c r="Z265">
        <v>9.6100912999999996E-2</v>
      </c>
      <c r="AA265">
        <v>0.115429823</v>
      </c>
      <c r="AB265">
        <v>0.112128533</v>
      </c>
      <c r="AC265">
        <v>0.150980631</v>
      </c>
      <c r="AD265">
        <v>0.112978365</v>
      </c>
      <c r="AE265">
        <v>7.8878867000000005E-2</v>
      </c>
      <c r="AF265">
        <v>7.7673638000000003E-2</v>
      </c>
      <c r="AG265">
        <v>8.0993089000000004E-2</v>
      </c>
      <c r="AH265">
        <v>7.0626341999999995E-2</v>
      </c>
      <c r="AI265">
        <v>6.5980403000000007E-2</v>
      </c>
      <c r="AJ265">
        <v>9.2469397999999994E-2</v>
      </c>
      <c r="AK265">
        <v>6.6047806000000001E-2</v>
      </c>
      <c r="AL265">
        <v>0.110814363</v>
      </c>
      <c r="AM265">
        <v>6.6651042999999993E-2</v>
      </c>
      <c r="AN265">
        <v>7.1306954000000006E-2</v>
      </c>
      <c r="AO265">
        <v>7.7634044999999999E-2</v>
      </c>
    </row>
    <row r="266" spans="2:41" x14ac:dyDescent="0.2">
      <c r="B266">
        <v>327.58364080000001</v>
      </c>
      <c r="C266">
        <v>761.8922609</v>
      </c>
      <c r="D266">
        <v>704.21149390000005</v>
      </c>
      <c r="E266">
        <v>749.09249829999999</v>
      </c>
      <c r="F266">
        <v>641.11998189999997</v>
      </c>
      <c r="G266">
        <v>716.91674660000001</v>
      </c>
      <c r="H266">
        <v>1137.238564</v>
      </c>
      <c r="I266">
        <v>832.12143719999995</v>
      </c>
      <c r="J266">
        <v>1380.242802</v>
      </c>
      <c r="K266">
        <v>608.80438200000003</v>
      </c>
      <c r="L266">
        <v>601.05397379999999</v>
      </c>
      <c r="M266">
        <v>630.44894099999999</v>
      </c>
      <c r="N266">
        <v>682.93648129999997</v>
      </c>
      <c r="O266">
        <v>790.67881439999996</v>
      </c>
      <c r="P266">
        <v>335.75338640000001</v>
      </c>
      <c r="Q266">
        <v>383.43037880000003</v>
      </c>
      <c r="R266">
        <v>269.6325784</v>
      </c>
      <c r="S266">
        <v>492.36046470000002</v>
      </c>
      <c r="T266">
        <v>760.01306790000001</v>
      </c>
      <c r="U266">
        <v>484.33776899999998</v>
      </c>
      <c r="V266">
        <v>528.53339370000003</v>
      </c>
      <c r="W266">
        <v>1016.651414</v>
      </c>
      <c r="X266">
        <v>449.98631669999997</v>
      </c>
      <c r="Y266">
        <v>623.16305609999995</v>
      </c>
      <c r="Z266">
        <v>395.27263010000001</v>
      </c>
      <c r="AA266">
        <v>792.7079238</v>
      </c>
      <c r="AB266">
        <v>479.4599217</v>
      </c>
      <c r="AC266">
        <v>430.59137290000001</v>
      </c>
      <c r="AD266">
        <v>584.5527161</v>
      </c>
      <c r="AE266">
        <v>358.18678469999998</v>
      </c>
      <c r="AF266">
        <v>401.80583460000003</v>
      </c>
      <c r="AG266">
        <v>539.28183590000003</v>
      </c>
      <c r="AH266">
        <v>825.81606799999997</v>
      </c>
      <c r="AI266">
        <v>702.956098</v>
      </c>
      <c r="AJ266">
        <v>779.27359980000006</v>
      </c>
      <c r="AK266">
        <v>588.78606060000004</v>
      </c>
      <c r="AL266">
        <v>447.61320669999998</v>
      </c>
      <c r="AM266">
        <v>629.43035499999996</v>
      </c>
      <c r="AN266">
        <v>342.84146199999998</v>
      </c>
      <c r="AO266">
        <v>505.29923509999998</v>
      </c>
    </row>
    <row r="267" spans="2:41" x14ac:dyDescent="0.2">
      <c r="B267" t="s">
        <v>35</v>
      </c>
    </row>
    <row r="268" spans="2:41" x14ac:dyDescent="0.2">
      <c r="B268">
        <v>3.2286703E-2</v>
      </c>
      <c r="C268">
        <v>7.7214954000000002E-2</v>
      </c>
      <c r="D268">
        <v>0.18103193200000001</v>
      </c>
      <c r="E268">
        <v>0.34010262000000002</v>
      </c>
      <c r="F268">
        <v>0.41128483900000001</v>
      </c>
      <c r="G268">
        <v>0.77748969300000004</v>
      </c>
      <c r="H268">
        <v>1.0506309599999999</v>
      </c>
      <c r="I268">
        <v>1.187602281</v>
      </c>
      <c r="J268">
        <v>1.4012950550000001</v>
      </c>
      <c r="K268">
        <v>1.5667160520000001</v>
      </c>
      <c r="L268">
        <v>2.23454972</v>
      </c>
      <c r="M268">
        <v>1.990128678</v>
      </c>
      <c r="N268">
        <v>1.9035665799999999</v>
      </c>
      <c r="O268">
        <v>1.5238584340000001</v>
      </c>
      <c r="P268">
        <v>2.945983171</v>
      </c>
    </row>
    <row r="269" spans="2:41" x14ac:dyDescent="0.2">
      <c r="B269">
        <v>2.1108749999999999E-2</v>
      </c>
      <c r="C269">
        <v>0.100921491</v>
      </c>
      <c r="D269">
        <v>0.20923130000000001</v>
      </c>
      <c r="E269">
        <v>0.34220842800000001</v>
      </c>
      <c r="F269">
        <v>0.53621437599999999</v>
      </c>
      <c r="G269">
        <v>0.77379859500000003</v>
      </c>
      <c r="H269">
        <v>1.015548417</v>
      </c>
      <c r="I269">
        <v>1.452548113</v>
      </c>
      <c r="J269">
        <v>1.405551166</v>
      </c>
      <c r="K269">
        <v>1.6671732690000001</v>
      </c>
      <c r="L269">
        <v>1.528755165</v>
      </c>
      <c r="M269">
        <v>1.5770533659999999</v>
      </c>
      <c r="N269">
        <v>2.0133235549999999</v>
      </c>
      <c r="O269">
        <v>2.1267916229999999</v>
      </c>
      <c r="P269">
        <v>1.834381147</v>
      </c>
    </row>
    <row r="270" spans="2:41" x14ac:dyDescent="0.2">
      <c r="B270">
        <v>1.7048204000000001E-2</v>
      </c>
      <c r="C270">
        <v>8.4425263E-2</v>
      </c>
      <c r="D270">
        <v>0.21526967599999999</v>
      </c>
      <c r="E270">
        <v>0.31423352100000002</v>
      </c>
      <c r="F270">
        <v>0.432480015</v>
      </c>
      <c r="G270">
        <v>0.60264321399999998</v>
      </c>
      <c r="H270">
        <v>0.92566163899999998</v>
      </c>
      <c r="I270">
        <v>1.3131408570000001</v>
      </c>
      <c r="J270">
        <v>1.268111301</v>
      </c>
      <c r="K270">
        <v>1.473242298</v>
      </c>
      <c r="L270">
        <v>1.9851482330000001</v>
      </c>
      <c r="M270">
        <v>1.6876237670000001</v>
      </c>
      <c r="N270">
        <v>1.904738606</v>
      </c>
      <c r="O270">
        <v>1.4261415150000001</v>
      </c>
      <c r="P270">
        <v>2.122131762</v>
      </c>
    </row>
    <row r="271" spans="2:41" x14ac:dyDescent="0.2">
      <c r="B271">
        <v>3.0844021999999999E-2</v>
      </c>
      <c r="C271">
        <v>9.3488997000000004E-2</v>
      </c>
      <c r="D271">
        <v>0.228603904</v>
      </c>
      <c r="E271">
        <v>0.36848113100000002</v>
      </c>
      <c r="F271">
        <v>0.48096566899999998</v>
      </c>
      <c r="G271">
        <v>0.71501386600000005</v>
      </c>
      <c r="H271">
        <v>0.90988342300000002</v>
      </c>
      <c r="I271">
        <v>1.212701019</v>
      </c>
      <c r="J271">
        <v>1.7231016269999999</v>
      </c>
      <c r="K271">
        <v>1.4363393739999999</v>
      </c>
      <c r="L271">
        <v>1.5322553210000001</v>
      </c>
      <c r="M271">
        <v>1.7765022020000001</v>
      </c>
      <c r="N271">
        <v>2.0375845090000002</v>
      </c>
      <c r="O271">
        <v>1.652322718</v>
      </c>
      <c r="P271">
        <v>2.6342226819999999</v>
      </c>
    </row>
    <row r="272" spans="2:41" x14ac:dyDescent="0.2">
      <c r="B272">
        <v>1.8656264999999998E-2</v>
      </c>
      <c r="C272">
        <v>7.3458129999999996E-2</v>
      </c>
      <c r="D272">
        <v>0.16896971399999999</v>
      </c>
      <c r="E272">
        <v>0.30957298300000002</v>
      </c>
      <c r="F272">
        <v>0.41369771100000002</v>
      </c>
      <c r="G272">
        <v>0.60761329799999997</v>
      </c>
      <c r="H272">
        <v>0.76675731700000005</v>
      </c>
      <c r="I272">
        <v>1.0175312329999999</v>
      </c>
      <c r="J272">
        <v>1.304327767</v>
      </c>
      <c r="K272">
        <v>1.649841492</v>
      </c>
      <c r="L272">
        <v>1.2761068710000001</v>
      </c>
      <c r="M272">
        <v>1.3808903939999999</v>
      </c>
      <c r="N272">
        <v>1.982826288</v>
      </c>
      <c r="O272">
        <v>2.2334339660000002</v>
      </c>
      <c r="P272">
        <v>2.2229140539999999</v>
      </c>
    </row>
    <row r="273" spans="2:16" x14ac:dyDescent="0.2">
      <c r="B273">
        <v>2.3125666999999999E-2</v>
      </c>
      <c r="C273">
        <v>0.122610028</v>
      </c>
      <c r="D273">
        <v>0.25318748800000002</v>
      </c>
      <c r="E273">
        <v>0.33175917399999999</v>
      </c>
      <c r="F273">
        <v>0.42218243</v>
      </c>
      <c r="G273">
        <v>0.54680538099999998</v>
      </c>
      <c r="H273">
        <v>0.71804074399999995</v>
      </c>
      <c r="I273">
        <v>0.84868521900000005</v>
      </c>
      <c r="J273">
        <v>1.008413862</v>
      </c>
      <c r="K273">
        <v>1.2613882670000001</v>
      </c>
      <c r="L273">
        <v>1.5808356400000001</v>
      </c>
      <c r="M273">
        <v>1.6121645760000001</v>
      </c>
      <c r="N273">
        <v>2.2016039969999999</v>
      </c>
      <c r="O273">
        <v>2.0448361589999999</v>
      </c>
      <c r="P273">
        <v>2.394966792</v>
      </c>
    </row>
    <row r="274" spans="2:16" x14ac:dyDescent="0.2">
      <c r="B274">
        <v>1.8912169999999999E-2</v>
      </c>
      <c r="C274">
        <v>0.13274810100000001</v>
      </c>
      <c r="D274">
        <v>0.28094568800000003</v>
      </c>
      <c r="E274">
        <v>0.33049287999999999</v>
      </c>
      <c r="F274">
        <v>0.44571828699999999</v>
      </c>
      <c r="G274">
        <v>0.49396457300000002</v>
      </c>
      <c r="H274">
        <v>0.58981625699999995</v>
      </c>
      <c r="I274">
        <v>0.81436595000000001</v>
      </c>
      <c r="J274">
        <v>0.90801413399999997</v>
      </c>
      <c r="K274">
        <v>1.0398447900000001</v>
      </c>
      <c r="L274">
        <v>1.229934396</v>
      </c>
      <c r="M274">
        <v>1.2846932799999999</v>
      </c>
      <c r="N274">
        <v>1.5707471909999999</v>
      </c>
      <c r="O274">
        <v>0.68644337200000005</v>
      </c>
      <c r="P274">
        <v>1.7403349800000001</v>
      </c>
    </row>
    <row r="275" spans="2:16" x14ac:dyDescent="0.2">
      <c r="B275">
        <v>2.2386493E-2</v>
      </c>
      <c r="C275">
        <v>8.2373276999999995E-2</v>
      </c>
      <c r="D275">
        <v>0.168913654</v>
      </c>
      <c r="E275">
        <v>0.27703803999999999</v>
      </c>
      <c r="F275">
        <v>0.37097138800000001</v>
      </c>
      <c r="G275">
        <v>0.54912817400000002</v>
      </c>
      <c r="H275">
        <v>0.66191136800000006</v>
      </c>
      <c r="I275">
        <v>0.83681209599999995</v>
      </c>
      <c r="J275">
        <v>1.027490598</v>
      </c>
      <c r="K275">
        <v>1.000038881</v>
      </c>
      <c r="L275">
        <v>1.1154219729999999</v>
      </c>
      <c r="M275">
        <v>1.0136249100000001</v>
      </c>
      <c r="N275">
        <v>1.260065223</v>
      </c>
      <c r="O275">
        <v>1.1438297070000001</v>
      </c>
      <c r="P275">
        <v>1.1027600019999999</v>
      </c>
    </row>
    <row r="276" spans="2:16" x14ac:dyDescent="0.2">
      <c r="B276">
        <v>2.9263454000000001E-2</v>
      </c>
      <c r="C276">
        <v>9.7315623000000004E-2</v>
      </c>
      <c r="D276">
        <v>0.18739761299999999</v>
      </c>
      <c r="E276">
        <v>0.35586519100000003</v>
      </c>
      <c r="F276">
        <v>0.478474491</v>
      </c>
      <c r="G276">
        <v>0.54480594000000004</v>
      </c>
      <c r="H276">
        <v>0.61430278900000002</v>
      </c>
      <c r="I276">
        <v>0.734885118</v>
      </c>
      <c r="J276">
        <v>1.029256003</v>
      </c>
      <c r="K276">
        <v>0.97933910000000002</v>
      </c>
      <c r="L276">
        <v>1.023303002</v>
      </c>
      <c r="M276">
        <v>1.1878753019999999</v>
      </c>
      <c r="N276">
        <v>0.85459446999999999</v>
      </c>
      <c r="O276">
        <v>1.3901048519999999</v>
      </c>
      <c r="P276">
        <v>1.714437854</v>
      </c>
    </row>
    <row r="277" spans="2:16" x14ac:dyDescent="0.2">
      <c r="B277">
        <v>3.0101684E-2</v>
      </c>
      <c r="C277">
        <v>0.14480546699999999</v>
      </c>
      <c r="D277">
        <v>0.20061715699999999</v>
      </c>
      <c r="E277">
        <v>0.33301475600000002</v>
      </c>
      <c r="F277">
        <v>0.56541911899999997</v>
      </c>
      <c r="G277">
        <v>0.65002939199999998</v>
      </c>
      <c r="H277">
        <v>0.77653318599999999</v>
      </c>
      <c r="I277">
        <v>0.85562181699999995</v>
      </c>
      <c r="J277">
        <v>1.015924976</v>
      </c>
      <c r="K277">
        <v>1.1045741200000001</v>
      </c>
      <c r="L277">
        <v>1.287470965</v>
      </c>
      <c r="M277">
        <v>1.3700906589999999</v>
      </c>
      <c r="N277">
        <v>1.3471478139999999</v>
      </c>
      <c r="O277">
        <v>1.7327523810000001</v>
      </c>
      <c r="P277">
        <v>1.6913244569999999</v>
      </c>
    </row>
    <row r="278" spans="2:16" x14ac:dyDescent="0.2">
      <c r="B278">
        <v>2.9676149999999998E-2</v>
      </c>
      <c r="C278">
        <v>0.13416637100000001</v>
      </c>
      <c r="D278">
        <v>0.25485292500000001</v>
      </c>
      <c r="E278">
        <v>0.39970840699999999</v>
      </c>
      <c r="F278">
        <v>0.46390461799999999</v>
      </c>
      <c r="G278">
        <v>0.57007129199999995</v>
      </c>
      <c r="H278">
        <v>0.75609739499999995</v>
      </c>
      <c r="I278">
        <v>0.77065753599999998</v>
      </c>
      <c r="J278">
        <v>0.928946363</v>
      </c>
      <c r="K278">
        <v>1.00788587</v>
      </c>
      <c r="L278">
        <v>1.137849621</v>
      </c>
      <c r="M278">
        <v>1.520173177</v>
      </c>
      <c r="N278">
        <v>1.53897789</v>
      </c>
      <c r="O278">
        <v>1.4263936500000001</v>
      </c>
      <c r="P278">
        <v>1.562767824</v>
      </c>
    </row>
    <row r="279" spans="2:16" x14ac:dyDescent="0.2">
      <c r="B279">
        <v>1.5796679000000001E-2</v>
      </c>
      <c r="C279">
        <v>9.7503761999999994E-2</v>
      </c>
      <c r="D279">
        <v>0.249518569</v>
      </c>
      <c r="E279">
        <v>0.40869557400000001</v>
      </c>
      <c r="F279">
        <v>0.46436543299999999</v>
      </c>
      <c r="G279">
        <v>0.54804578800000003</v>
      </c>
      <c r="H279">
        <v>0.66187566499999995</v>
      </c>
      <c r="I279">
        <v>0.78319755800000002</v>
      </c>
      <c r="J279">
        <v>0.98684097900000001</v>
      </c>
      <c r="K279">
        <v>0.99909588699999996</v>
      </c>
      <c r="L279">
        <v>1.1486615769999999</v>
      </c>
      <c r="M279">
        <v>1.285484262</v>
      </c>
      <c r="N279">
        <v>1.508884801</v>
      </c>
      <c r="O279">
        <v>1.5764802179999999</v>
      </c>
      <c r="P279">
        <v>1.908970144</v>
      </c>
    </row>
    <row r="280" spans="2:16" x14ac:dyDescent="0.2">
      <c r="B280">
        <v>2.4661379000000001E-2</v>
      </c>
      <c r="C280">
        <v>0.116858323</v>
      </c>
      <c r="D280">
        <v>0.21179557800000001</v>
      </c>
      <c r="E280">
        <v>0.40095072300000001</v>
      </c>
      <c r="F280">
        <v>0.53619961900000002</v>
      </c>
      <c r="G280">
        <v>0.67201635800000004</v>
      </c>
      <c r="H280">
        <v>0.64823049300000002</v>
      </c>
      <c r="I280">
        <v>1.0462996609999999</v>
      </c>
      <c r="J280">
        <v>1.165820979</v>
      </c>
      <c r="K280">
        <v>1.1066307479999999</v>
      </c>
      <c r="L280">
        <v>1.2193476029999999</v>
      </c>
      <c r="M280">
        <v>1.2405318160000001</v>
      </c>
      <c r="N280">
        <v>1.36720357</v>
      </c>
      <c r="O280">
        <v>1.4361636849999999</v>
      </c>
      <c r="P280">
        <v>1.450570554</v>
      </c>
    </row>
    <row r="281" spans="2:16" x14ac:dyDescent="0.2">
      <c r="B281">
        <v>1.8422328000000002E-2</v>
      </c>
      <c r="C281">
        <v>0.105172554</v>
      </c>
      <c r="D281">
        <v>0.16852999499999999</v>
      </c>
      <c r="E281">
        <v>0.36255678899999999</v>
      </c>
      <c r="F281">
        <v>0.47813992799999999</v>
      </c>
      <c r="G281">
        <v>0.64849401100000004</v>
      </c>
      <c r="H281">
        <v>0.62374616800000005</v>
      </c>
      <c r="I281">
        <v>0.785125976</v>
      </c>
      <c r="J281">
        <v>0.91089412199999997</v>
      </c>
      <c r="K281">
        <v>1.2809407340000001</v>
      </c>
      <c r="L281">
        <v>1.222214956</v>
      </c>
      <c r="M281">
        <v>1.254044881</v>
      </c>
      <c r="N281">
        <v>1.3994223619999999</v>
      </c>
      <c r="O281">
        <v>1.421749006</v>
      </c>
      <c r="P281">
        <v>1.7401137390000001</v>
      </c>
    </row>
    <row r="282" spans="2:16" x14ac:dyDescent="0.2">
      <c r="B282">
        <v>2.1485246999999999E-2</v>
      </c>
      <c r="C282">
        <v>0.11152000400000001</v>
      </c>
      <c r="D282">
        <v>0.151066851</v>
      </c>
      <c r="E282">
        <v>0.299701567</v>
      </c>
      <c r="F282">
        <v>0.486575594</v>
      </c>
      <c r="G282">
        <v>0.58318524800000004</v>
      </c>
      <c r="H282">
        <v>0.75778959800000001</v>
      </c>
      <c r="I282">
        <v>0.81982461699999998</v>
      </c>
      <c r="J282">
        <v>0.97935775000000003</v>
      </c>
      <c r="K282">
        <v>1.0234104289999999</v>
      </c>
      <c r="L282">
        <v>1.3500874119999999</v>
      </c>
      <c r="M282">
        <v>1.4614376579999999</v>
      </c>
      <c r="N282">
        <v>1.4874857100000001</v>
      </c>
      <c r="O282">
        <v>1.6392994009999999</v>
      </c>
      <c r="P282">
        <v>1.9638529520000001</v>
      </c>
    </row>
    <row r="283" spans="2:16" x14ac:dyDescent="0.2">
      <c r="B283">
        <v>1.7011447999999998E-2</v>
      </c>
      <c r="C283">
        <v>9.4814576999999997E-2</v>
      </c>
      <c r="D283">
        <v>0.188844234</v>
      </c>
      <c r="E283">
        <v>0.27687830600000002</v>
      </c>
      <c r="F283">
        <v>0.38169377999999998</v>
      </c>
      <c r="G283">
        <v>0.53046663999999999</v>
      </c>
      <c r="H283">
        <v>0.67351890199999997</v>
      </c>
      <c r="I283">
        <v>0.77602323100000004</v>
      </c>
      <c r="J283">
        <v>0.99649675299999996</v>
      </c>
      <c r="K283">
        <v>0.96586040900000003</v>
      </c>
      <c r="L283">
        <v>1.211314835</v>
      </c>
      <c r="M283">
        <v>1.464772406</v>
      </c>
      <c r="N283">
        <v>1.089919461</v>
      </c>
      <c r="O283">
        <v>1.566396192</v>
      </c>
      <c r="P283">
        <v>1.9510381429999999</v>
      </c>
    </row>
    <row r="284" spans="2:16" x14ac:dyDescent="0.2">
      <c r="B284">
        <v>1.5850179999999998E-2</v>
      </c>
      <c r="C284">
        <v>8.0853964E-2</v>
      </c>
      <c r="D284">
        <v>0.21280206099999999</v>
      </c>
      <c r="E284">
        <v>0.33230155700000003</v>
      </c>
      <c r="F284">
        <v>0.44603194299999999</v>
      </c>
      <c r="G284">
        <v>0.51924055899999999</v>
      </c>
      <c r="H284">
        <v>0.81108305199999997</v>
      </c>
      <c r="I284">
        <v>0.88703274300000001</v>
      </c>
      <c r="J284">
        <v>1.07765657</v>
      </c>
      <c r="K284">
        <v>1.2926444960000001</v>
      </c>
      <c r="L284">
        <v>1.591887888</v>
      </c>
      <c r="M284">
        <v>1.4145694710000001</v>
      </c>
      <c r="N284">
        <v>1.515567814</v>
      </c>
      <c r="O284">
        <v>1.6691694189999999</v>
      </c>
      <c r="P284">
        <v>1.905073716</v>
      </c>
    </row>
    <row r="285" spans="2:16" x14ac:dyDescent="0.2">
      <c r="B285">
        <v>2.0449710999999999E-2</v>
      </c>
      <c r="C285">
        <v>9.6846528000000001E-2</v>
      </c>
      <c r="D285">
        <v>0.216293028</v>
      </c>
      <c r="E285">
        <v>0.350850404</v>
      </c>
      <c r="F285">
        <v>0.39225030900000002</v>
      </c>
      <c r="G285">
        <v>0.52630554699999998</v>
      </c>
      <c r="H285">
        <v>0.61573794299999995</v>
      </c>
      <c r="I285">
        <v>0.88169694499999995</v>
      </c>
      <c r="J285">
        <v>1.037549389</v>
      </c>
      <c r="K285">
        <v>1.0082558930000001</v>
      </c>
      <c r="L285">
        <v>1.2785960590000001</v>
      </c>
      <c r="M285">
        <v>1.1322098709999999</v>
      </c>
      <c r="N285">
        <v>1.6660601370000001</v>
      </c>
      <c r="O285">
        <v>1.7598172569999999</v>
      </c>
      <c r="P285">
        <v>2.1923082740000002</v>
      </c>
    </row>
    <row r="286" spans="2:16" x14ac:dyDescent="0.2">
      <c r="B286">
        <v>1.7420564999999999E-2</v>
      </c>
      <c r="C286">
        <v>8.4771320999999997E-2</v>
      </c>
      <c r="D286">
        <v>0.219144845</v>
      </c>
      <c r="E286">
        <v>0.39812393800000001</v>
      </c>
      <c r="F286">
        <v>0.47004399299999999</v>
      </c>
      <c r="G286">
        <v>0.52096739700000005</v>
      </c>
      <c r="H286">
        <v>0.72216313200000004</v>
      </c>
      <c r="I286">
        <v>0.75936875299999995</v>
      </c>
      <c r="J286">
        <v>0.92492548799999996</v>
      </c>
      <c r="K286">
        <v>1.034916247</v>
      </c>
      <c r="L286">
        <v>1.2359527450000001</v>
      </c>
      <c r="M286">
        <v>1.3381222429999999</v>
      </c>
      <c r="N286">
        <v>1.7817451070000001</v>
      </c>
      <c r="O286">
        <v>1.6255716840000001</v>
      </c>
      <c r="P286">
        <v>2.0478868540000001</v>
      </c>
    </row>
    <row r="287" spans="2:16" x14ac:dyDescent="0.2">
      <c r="B287">
        <v>2.1595336E-2</v>
      </c>
      <c r="C287">
        <v>9.2340419000000007E-2</v>
      </c>
      <c r="D287">
        <v>0.20141721400000001</v>
      </c>
      <c r="E287">
        <v>0.35550478499999999</v>
      </c>
      <c r="F287">
        <v>0.61672729599999998</v>
      </c>
      <c r="G287">
        <v>0.72943720499999998</v>
      </c>
      <c r="H287">
        <v>0.74993722299999999</v>
      </c>
      <c r="I287">
        <v>1.0004190820000001</v>
      </c>
      <c r="J287">
        <v>0.98182621000000003</v>
      </c>
      <c r="K287">
        <v>1.0308609900000001</v>
      </c>
      <c r="L287">
        <v>1.277821082</v>
      </c>
      <c r="M287">
        <v>1.419050428</v>
      </c>
      <c r="N287">
        <v>1.4735612769999999</v>
      </c>
      <c r="O287">
        <v>1.7655735779999999</v>
      </c>
      <c r="P287">
        <v>1.5391166590000001</v>
      </c>
    </row>
    <row r="288" spans="2:16" x14ac:dyDescent="0.2">
      <c r="B288">
        <v>2.5414566999999999E-2</v>
      </c>
      <c r="C288">
        <v>0.107211208</v>
      </c>
      <c r="D288">
        <v>0.26862268099999997</v>
      </c>
      <c r="E288">
        <v>0.402463022</v>
      </c>
      <c r="F288">
        <v>0.54386073099999999</v>
      </c>
      <c r="G288">
        <v>0.68497981299999999</v>
      </c>
      <c r="H288">
        <v>0.71280008299999997</v>
      </c>
      <c r="I288">
        <v>0.90426225800000004</v>
      </c>
      <c r="J288">
        <v>1.006334625</v>
      </c>
      <c r="K288">
        <v>1.0534455</v>
      </c>
      <c r="L288">
        <v>1.0097364440000001</v>
      </c>
      <c r="M288">
        <v>1.139010868</v>
      </c>
      <c r="N288">
        <v>1.474134337</v>
      </c>
      <c r="O288">
        <v>1.409576041</v>
      </c>
      <c r="P288">
        <v>2.108250833</v>
      </c>
    </row>
    <row r="289" spans="2:16" x14ac:dyDescent="0.2">
      <c r="B289">
        <v>3.1641526000000003E-2</v>
      </c>
      <c r="C289">
        <v>0.109468265</v>
      </c>
      <c r="D289">
        <v>0.34165010000000001</v>
      </c>
      <c r="E289">
        <v>0.41899407100000002</v>
      </c>
      <c r="F289">
        <v>0.64775101099999999</v>
      </c>
      <c r="G289">
        <v>0.709831565</v>
      </c>
      <c r="H289">
        <v>0.88640871099999996</v>
      </c>
      <c r="I289">
        <v>0.86874908500000003</v>
      </c>
      <c r="J289">
        <v>1.123543497</v>
      </c>
      <c r="K289">
        <v>1.2394238019999999</v>
      </c>
      <c r="L289">
        <v>1.268921352</v>
      </c>
      <c r="M289">
        <v>1.2846374949999999</v>
      </c>
      <c r="N289">
        <v>1.368588846</v>
      </c>
      <c r="O289">
        <v>1.7473205549999999</v>
      </c>
      <c r="P289">
        <v>1.780308386</v>
      </c>
    </row>
    <row r="290" spans="2:16" x14ac:dyDescent="0.2">
      <c r="B290">
        <v>3.4893860999999998E-2</v>
      </c>
      <c r="C290">
        <v>0.20228417500000001</v>
      </c>
      <c r="D290">
        <v>0.28382298</v>
      </c>
      <c r="E290">
        <v>0.515738276</v>
      </c>
      <c r="F290">
        <v>0.59500734600000005</v>
      </c>
      <c r="G290">
        <v>0.74977221500000002</v>
      </c>
      <c r="H290">
        <v>0.894926789</v>
      </c>
      <c r="I290">
        <v>0.93152991500000004</v>
      </c>
      <c r="J290">
        <v>1.1192201690000001</v>
      </c>
      <c r="K290">
        <v>1.0268399020000001</v>
      </c>
      <c r="L290">
        <v>1.278626643</v>
      </c>
      <c r="M290">
        <v>1.55157466</v>
      </c>
      <c r="N290">
        <v>1.5370601209999999</v>
      </c>
      <c r="O290">
        <v>2.3751729319999999</v>
      </c>
      <c r="P290">
        <v>1.7120054339999999</v>
      </c>
    </row>
    <row r="291" spans="2:16" x14ac:dyDescent="0.2">
      <c r="B291">
        <v>3.3687977000000001E-2</v>
      </c>
      <c r="C291">
        <v>0.112223371</v>
      </c>
      <c r="D291">
        <v>0.23066996000000001</v>
      </c>
      <c r="E291">
        <v>0.39415755600000002</v>
      </c>
      <c r="F291">
        <v>0.53936341200000004</v>
      </c>
      <c r="G291">
        <v>0.69834407499999995</v>
      </c>
      <c r="H291">
        <v>0.85853915800000002</v>
      </c>
      <c r="I291">
        <v>0.93055157499999996</v>
      </c>
      <c r="J291">
        <v>0.99254571800000002</v>
      </c>
      <c r="K291">
        <v>1.222539252</v>
      </c>
      <c r="L291">
        <v>1.383085522</v>
      </c>
      <c r="M291">
        <v>1.2291173950000001</v>
      </c>
      <c r="N291">
        <v>1.4006916009999999</v>
      </c>
      <c r="O291">
        <v>1.50443394</v>
      </c>
      <c r="P291">
        <v>1.6816574550000001</v>
      </c>
    </row>
    <row r="292" spans="2:16" x14ac:dyDescent="0.2">
      <c r="B292">
        <v>9.684458E-3</v>
      </c>
      <c r="C292">
        <v>8.6595626999999994E-2</v>
      </c>
      <c r="D292">
        <v>0.178795544</v>
      </c>
      <c r="E292">
        <v>0.45732725499999999</v>
      </c>
      <c r="F292">
        <v>0.60450921700000004</v>
      </c>
      <c r="G292">
        <v>0.67908782899999998</v>
      </c>
      <c r="H292">
        <v>0.78869011200000005</v>
      </c>
      <c r="I292">
        <v>0.86578217700000004</v>
      </c>
      <c r="J292">
        <v>1.057634269</v>
      </c>
      <c r="K292">
        <v>1.1711017029999999</v>
      </c>
      <c r="L292">
        <v>1.2787145660000001</v>
      </c>
      <c r="M292">
        <v>1.3363329930000001</v>
      </c>
      <c r="N292">
        <v>1.6686460350000001</v>
      </c>
      <c r="O292">
        <v>1.5188866889999999</v>
      </c>
      <c r="P292">
        <v>1.703814084</v>
      </c>
    </row>
    <row r="293" spans="2:16" x14ac:dyDescent="0.2">
      <c r="B293">
        <v>1.5099107000000001E-2</v>
      </c>
      <c r="C293">
        <v>9.9963123000000001E-2</v>
      </c>
      <c r="D293">
        <v>0.29449491500000002</v>
      </c>
      <c r="E293">
        <v>0.49299258800000001</v>
      </c>
      <c r="F293">
        <v>0.63747397500000003</v>
      </c>
      <c r="G293">
        <v>0.80954321799999995</v>
      </c>
      <c r="H293">
        <v>0.92833197000000001</v>
      </c>
      <c r="I293">
        <v>1.0595451090000001</v>
      </c>
      <c r="J293">
        <v>1.001947951</v>
      </c>
      <c r="K293">
        <v>1.3145017029999999</v>
      </c>
      <c r="L293">
        <v>1.3087060109999999</v>
      </c>
      <c r="M293">
        <v>1.268206704</v>
      </c>
      <c r="N293">
        <v>1.416606464</v>
      </c>
      <c r="O293">
        <v>1.367229721</v>
      </c>
      <c r="P293">
        <v>1.385353482</v>
      </c>
    </row>
    <row r="294" spans="2:16" x14ac:dyDescent="0.2">
      <c r="B294">
        <v>1.8576931000000001E-2</v>
      </c>
      <c r="C294">
        <v>5.9191821999999998E-2</v>
      </c>
      <c r="D294">
        <v>0.21983689000000001</v>
      </c>
      <c r="E294">
        <v>0.49112640299999999</v>
      </c>
      <c r="F294">
        <v>0.60091382199999999</v>
      </c>
      <c r="G294">
        <v>0.73042094800000001</v>
      </c>
      <c r="H294">
        <v>0.85730375400000003</v>
      </c>
      <c r="I294">
        <v>0.94602090999999999</v>
      </c>
      <c r="J294">
        <v>0.98745456899999995</v>
      </c>
      <c r="K294">
        <v>1.1535658799999999</v>
      </c>
      <c r="L294">
        <v>1.6395215620000001</v>
      </c>
      <c r="M294">
        <v>1.3723847069999999</v>
      </c>
      <c r="N294">
        <v>1.708225154</v>
      </c>
      <c r="O294">
        <v>1.5395053059999999</v>
      </c>
      <c r="P294">
        <v>1.6819426310000001</v>
      </c>
    </row>
    <row r="295" spans="2:16" x14ac:dyDescent="0.2">
      <c r="B295">
        <v>1.9493021999999999E-2</v>
      </c>
      <c r="C295">
        <v>7.0277159000000006E-2</v>
      </c>
      <c r="D295">
        <v>0.24136892600000001</v>
      </c>
      <c r="E295">
        <v>0.508742323</v>
      </c>
      <c r="F295">
        <v>0.68820102299999997</v>
      </c>
      <c r="G295">
        <v>0.81473383399999999</v>
      </c>
      <c r="H295">
        <v>1.0096718280000001</v>
      </c>
      <c r="I295">
        <v>1.067612671</v>
      </c>
      <c r="J295">
        <v>1.120889469</v>
      </c>
      <c r="K295">
        <v>1.3589986350000001</v>
      </c>
      <c r="L295">
        <v>1.449253661</v>
      </c>
      <c r="M295">
        <v>1.7689646910000001</v>
      </c>
      <c r="N295">
        <v>1.7666796499999999</v>
      </c>
      <c r="O295">
        <v>2.0491757509999999</v>
      </c>
      <c r="P295">
        <v>2.4859800729999999</v>
      </c>
    </row>
    <row r="296" spans="2:16" x14ac:dyDescent="0.2">
      <c r="B296">
        <v>2.2667518000000001E-2</v>
      </c>
      <c r="C296">
        <v>6.9353018000000002E-2</v>
      </c>
      <c r="D296">
        <v>0.244198637</v>
      </c>
      <c r="E296">
        <v>0.49573577200000002</v>
      </c>
      <c r="F296">
        <v>0.65744794699999998</v>
      </c>
      <c r="G296">
        <v>0.804058249</v>
      </c>
      <c r="H296">
        <v>1.09667581</v>
      </c>
      <c r="I296">
        <v>1.1397719989999999</v>
      </c>
      <c r="J296">
        <v>1.2597968690000001</v>
      </c>
      <c r="K296">
        <v>1.37646921</v>
      </c>
      <c r="L296">
        <v>1.1904527659999999</v>
      </c>
      <c r="M296">
        <v>1.3893020679999999</v>
      </c>
      <c r="N296">
        <v>1.62876289</v>
      </c>
      <c r="O296">
        <v>2.1606264340000001</v>
      </c>
      <c r="P296">
        <v>2.2212080670000001</v>
      </c>
    </row>
    <row r="297" spans="2:16" x14ac:dyDescent="0.2">
      <c r="B297">
        <v>1.8447313E-2</v>
      </c>
      <c r="C297">
        <v>8.1244716999999994E-2</v>
      </c>
      <c r="D297">
        <v>0.216207593</v>
      </c>
      <c r="E297">
        <v>0.51073933199999999</v>
      </c>
      <c r="F297">
        <v>0.65330639899999998</v>
      </c>
      <c r="G297">
        <v>0.78546271700000003</v>
      </c>
      <c r="H297">
        <v>0.90699279799999999</v>
      </c>
      <c r="I297">
        <v>1.0661712800000001</v>
      </c>
      <c r="J297">
        <v>1.1589078269999999</v>
      </c>
      <c r="K297">
        <v>1.2455917510000001</v>
      </c>
      <c r="L297">
        <v>1.358049866</v>
      </c>
      <c r="M297">
        <v>1.4192158290000001</v>
      </c>
      <c r="N297">
        <v>1.364557266</v>
      </c>
      <c r="O297">
        <v>1.496288037</v>
      </c>
      <c r="P297">
        <v>2.0158825980000001</v>
      </c>
    </row>
    <row r="298" spans="2:16" x14ac:dyDescent="0.2">
      <c r="B298">
        <v>1.7112088000000001E-2</v>
      </c>
      <c r="C298">
        <v>7.5935575000000005E-2</v>
      </c>
      <c r="D298">
        <v>0.28486993599999999</v>
      </c>
      <c r="E298">
        <v>0.409726058</v>
      </c>
      <c r="F298">
        <v>0.59167022199999997</v>
      </c>
      <c r="G298">
        <v>0.73827006799999995</v>
      </c>
      <c r="H298">
        <v>0.86517915599999995</v>
      </c>
      <c r="I298">
        <v>1.0083830300000001</v>
      </c>
      <c r="J298">
        <v>1.353602245</v>
      </c>
      <c r="K298">
        <v>1.2034331220000001</v>
      </c>
      <c r="L298">
        <v>1.340426967</v>
      </c>
      <c r="M298">
        <v>1.4243649030000001</v>
      </c>
      <c r="N298">
        <v>1.4996272319999999</v>
      </c>
      <c r="O298">
        <v>1.7109097609999999</v>
      </c>
      <c r="P298">
        <v>1.9809272229999999</v>
      </c>
    </row>
    <row r="299" spans="2:16" x14ac:dyDescent="0.2">
      <c r="B299">
        <v>2.0464732999999999E-2</v>
      </c>
      <c r="C299">
        <v>6.6533423999999994E-2</v>
      </c>
      <c r="D299">
        <v>0.22758485000000001</v>
      </c>
      <c r="E299">
        <v>0.51628940700000003</v>
      </c>
      <c r="F299">
        <v>0.57709029300000003</v>
      </c>
      <c r="G299">
        <v>0.72065388799999996</v>
      </c>
      <c r="H299">
        <v>0.97343170400000001</v>
      </c>
      <c r="I299">
        <v>1.172608503</v>
      </c>
      <c r="J299">
        <v>1.265149426</v>
      </c>
      <c r="K299">
        <v>1.4608533939999999</v>
      </c>
      <c r="L299">
        <v>1.513264588</v>
      </c>
      <c r="M299">
        <v>1.40364226</v>
      </c>
      <c r="N299">
        <v>1.7170717310000001</v>
      </c>
      <c r="O299">
        <v>1.8219655850000001</v>
      </c>
      <c r="P299">
        <v>1.9651281309999999</v>
      </c>
    </row>
    <row r="300" spans="2:16" x14ac:dyDescent="0.2">
      <c r="B300">
        <v>1.8601337999999999E-2</v>
      </c>
      <c r="C300">
        <v>0.112635311</v>
      </c>
      <c r="D300">
        <v>0.39270571500000001</v>
      </c>
      <c r="E300">
        <v>0.44526364000000002</v>
      </c>
      <c r="F300">
        <v>0.56732052099999997</v>
      </c>
      <c r="G300">
        <v>0.69324266899999998</v>
      </c>
      <c r="H300">
        <v>0.736620622</v>
      </c>
      <c r="I300">
        <v>0.97780711499999995</v>
      </c>
      <c r="J300">
        <v>1.1357337679999999</v>
      </c>
      <c r="K300">
        <v>1.335616095</v>
      </c>
      <c r="L300">
        <v>1.53386216</v>
      </c>
      <c r="M300">
        <v>1.483801887</v>
      </c>
      <c r="N300">
        <v>1.6376740540000001</v>
      </c>
      <c r="O300">
        <v>1.638323983</v>
      </c>
      <c r="P300">
        <v>2.0123992639999999</v>
      </c>
    </row>
    <row r="301" spans="2:16" x14ac:dyDescent="0.2">
      <c r="B301">
        <v>1.9863993999999999E-2</v>
      </c>
      <c r="C301">
        <v>9.0521102000000006E-2</v>
      </c>
      <c r="D301">
        <v>0.34692281600000002</v>
      </c>
      <c r="E301">
        <v>0.44218350000000001</v>
      </c>
      <c r="F301">
        <v>0.56648077299999999</v>
      </c>
      <c r="G301">
        <v>0.67539739600000004</v>
      </c>
      <c r="H301">
        <v>0.74183470100000004</v>
      </c>
      <c r="I301">
        <v>0.86418370899999997</v>
      </c>
      <c r="J301">
        <v>1.0637380080000001</v>
      </c>
      <c r="K301">
        <v>1.270077838</v>
      </c>
      <c r="L301">
        <v>1.5451939560000001</v>
      </c>
      <c r="M301">
        <v>1.4549897839999999</v>
      </c>
      <c r="N301">
        <v>1.44556212</v>
      </c>
      <c r="O301">
        <v>1.481606303</v>
      </c>
      <c r="P301">
        <v>1.595835914</v>
      </c>
    </row>
    <row r="302" spans="2:16" x14ac:dyDescent="0.2">
      <c r="B302">
        <v>2.1832755999999998E-2</v>
      </c>
      <c r="C302">
        <v>9.0403607999999996E-2</v>
      </c>
      <c r="D302">
        <v>0.278174174</v>
      </c>
      <c r="E302">
        <v>0.52399604300000002</v>
      </c>
      <c r="F302">
        <v>0.57384359900000004</v>
      </c>
      <c r="G302">
        <v>0.68766421700000002</v>
      </c>
      <c r="H302">
        <v>0.76449712700000005</v>
      </c>
      <c r="I302">
        <v>0.794738061</v>
      </c>
      <c r="J302">
        <v>0.88347306299999995</v>
      </c>
      <c r="K302">
        <v>0.91882444600000002</v>
      </c>
      <c r="L302">
        <v>1.1934595960000001</v>
      </c>
      <c r="M302">
        <v>1.846486896</v>
      </c>
      <c r="N302">
        <v>1.2435641209999999</v>
      </c>
      <c r="O302">
        <v>1.2283603249999999</v>
      </c>
      <c r="P302">
        <v>1.39272851</v>
      </c>
    </row>
    <row r="303" spans="2:16" x14ac:dyDescent="0.2">
      <c r="B303">
        <v>2.6187031999999999E-2</v>
      </c>
      <c r="C303">
        <v>9.6255671000000001E-2</v>
      </c>
      <c r="D303">
        <v>0.24168071899999999</v>
      </c>
      <c r="E303">
        <v>0.488023818</v>
      </c>
      <c r="F303">
        <v>0.62145012600000005</v>
      </c>
      <c r="G303">
        <v>0.64930780200000004</v>
      </c>
      <c r="H303">
        <v>0.73966623499999995</v>
      </c>
      <c r="I303">
        <v>0.78247270899999999</v>
      </c>
      <c r="J303">
        <v>0.88883602500000003</v>
      </c>
      <c r="K303">
        <v>0.92283076600000002</v>
      </c>
      <c r="L303">
        <v>0.99785922100000002</v>
      </c>
      <c r="M303">
        <v>1.012585791</v>
      </c>
      <c r="N303">
        <v>1.323337132</v>
      </c>
      <c r="O303">
        <v>1.02</v>
      </c>
      <c r="P303">
        <v>1.813203635</v>
      </c>
    </row>
    <row r="304" spans="2:16" x14ac:dyDescent="0.2">
      <c r="B304">
        <v>2.3780954999999999E-2</v>
      </c>
      <c r="C304">
        <v>0.10137905799999999</v>
      </c>
      <c r="D304">
        <v>0.20951737400000001</v>
      </c>
      <c r="E304">
        <v>0.44154918700000001</v>
      </c>
      <c r="F304">
        <v>0.57545548700000004</v>
      </c>
      <c r="G304">
        <v>0.66468271199999995</v>
      </c>
      <c r="H304">
        <v>0.75621935200000001</v>
      </c>
      <c r="I304">
        <v>0.75022213199999999</v>
      </c>
      <c r="J304">
        <v>0.84531409300000004</v>
      </c>
      <c r="K304">
        <v>0.88573799200000003</v>
      </c>
      <c r="L304">
        <v>0.72225717199999995</v>
      </c>
      <c r="M304">
        <v>0.83824616799999996</v>
      </c>
      <c r="N304">
        <v>0.876</v>
      </c>
      <c r="O304">
        <v>1.073925018</v>
      </c>
      <c r="P304">
        <v>0.96364492199999996</v>
      </c>
    </row>
    <row r="305" spans="2:41" x14ac:dyDescent="0.2">
      <c r="B305">
        <v>2.6255385999999999E-2</v>
      </c>
      <c r="C305">
        <v>0.111565442</v>
      </c>
      <c r="D305">
        <v>0.29226666800000001</v>
      </c>
      <c r="E305">
        <v>0.50546188599999997</v>
      </c>
      <c r="F305">
        <v>0.64191511300000004</v>
      </c>
      <c r="G305">
        <v>0.71473881399999994</v>
      </c>
      <c r="H305">
        <v>0.82308406999999995</v>
      </c>
      <c r="I305">
        <v>0.89860353500000001</v>
      </c>
      <c r="J305">
        <v>0.90103970099999997</v>
      </c>
      <c r="K305">
        <v>0.98917618100000004</v>
      </c>
      <c r="L305">
        <v>0.98556159099999996</v>
      </c>
      <c r="M305">
        <v>1.0428742849999999</v>
      </c>
      <c r="N305">
        <v>1.0677530959999999</v>
      </c>
      <c r="O305">
        <v>1.1200000000000001</v>
      </c>
      <c r="P305">
        <v>1.3898590230000001</v>
      </c>
    </row>
    <row r="306" spans="2:41" x14ac:dyDescent="0.2">
      <c r="B306">
        <v>2.3258416000000001E-2</v>
      </c>
      <c r="C306">
        <v>0.14836861600000001</v>
      </c>
      <c r="D306">
        <v>0.27794052800000002</v>
      </c>
      <c r="E306">
        <v>0.439964085</v>
      </c>
      <c r="F306">
        <v>0.58972634199999996</v>
      </c>
      <c r="G306">
        <v>0.695618089</v>
      </c>
      <c r="H306">
        <v>0.77438806400000004</v>
      </c>
      <c r="I306">
        <v>0.85426286200000001</v>
      </c>
      <c r="J306">
        <v>0.95997725899999997</v>
      </c>
      <c r="K306">
        <v>1.2331409760000001</v>
      </c>
      <c r="L306">
        <v>1.0225454199999999</v>
      </c>
      <c r="M306">
        <v>1.3499637579999999</v>
      </c>
      <c r="N306">
        <v>1.306771594</v>
      </c>
      <c r="O306">
        <v>0.92733974500000005</v>
      </c>
      <c r="P306">
        <v>1.3889025269999999</v>
      </c>
    </row>
    <row r="307" spans="2:41" x14ac:dyDescent="0.2">
      <c r="B307">
        <v>2.0477267E-2</v>
      </c>
      <c r="C307">
        <v>0.10411545899999999</v>
      </c>
      <c r="D307">
        <v>0.34738621200000003</v>
      </c>
      <c r="E307">
        <v>0.45208589599999999</v>
      </c>
      <c r="F307">
        <v>0.58267960600000002</v>
      </c>
      <c r="G307">
        <v>0.66819550900000002</v>
      </c>
      <c r="H307">
        <v>0.76391930100000005</v>
      </c>
      <c r="I307">
        <v>0.85268602900000001</v>
      </c>
      <c r="J307">
        <v>0.94489415600000004</v>
      </c>
      <c r="K307">
        <v>0.97167024999999996</v>
      </c>
      <c r="L307">
        <v>1.12161811</v>
      </c>
      <c r="M307">
        <v>1.4737532680000001</v>
      </c>
      <c r="N307">
        <v>1.2416626660000001</v>
      </c>
      <c r="O307">
        <v>0.89533596800000004</v>
      </c>
      <c r="P307">
        <v>1.247468824</v>
      </c>
    </row>
    <row r="308" spans="2:41" x14ac:dyDescent="0.2">
      <c r="B308" t="s">
        <v>36</v>
      </c>
    </row>
    <row r="309" spans="2:41" x14ac:dyDescent="0.2">
      <c r="B309">
        <v>14111.940350000001</v>
      </c>
      <c r="C309">
        <v>19731.2952</v>
      </c>
      <c r="D309">
        <v>10431.39111</v>
      </c>
      <c r="E309">
        <v>20832.387460000002</v>
      </c>
      <c r="F309">
        <v>12635.743549999999</v>
      </c>
      <c r="G309">
        <v>13298.68267</v>
      </c>
      <c r="H309">
        <v>20210.466990000001</v>
      </c>
      <c r="I309">
        <v>16808.33596</v>
      </c>
      <c r="J309">
        <v>18105.832689999999</v>
      </c>
      <c r="K309">
        <v>11671.254790000001</v>
      </c>
      <c r="L309">
        <v>9824.1674419999999</v>
      </c>
      <c r="M309">
        <v>12167.968580000001</v>
      </c>
      <c r="N309">
        <v>11754.658079999999</v>
      </c>
      <c r="O309">
        <v>15651.38747</v>
      </c>
      <c r="P309">
        <v>7164.9852899999996</v>
      </c>
      <c r="Q309">
        <v>10373.70565</v>
      </c>
      <c r="R309">
        <v>6805.9690179999998</v>
      </c>
      <c r="S309">
        <v>10275.00627</v>
      </c>
      <c r="T309">
        <v>12070.3436</v>
      </c>
      <c r="U309">
        <v>9976.7433700000001</v>
      </c>
      <c r="V309">
        <v>10154.81855</v>
      </c>
      <c r="W309">
        <v>16085.179169999999</v>
      </c>
      <c r="X309">
        <v>7150.1939650000004</v>
      </c>
      <c r="Y309">
        <v>9735.1952170000004</v>
      </c>
      <c r="Z309">
        <v>5934.8320560000002</v>
      </c>
      <c r="AA309">
        <v>9716.3641380000008</v>
      </c>
      <c r="AB309">
        <v>5164.8823629999997</v>
      </c>
      <c r="AC309">
        <v>4448.4994040000001</v>
      </c>
      <c r="AD309">
        <v>7544.3564939999997</v>
      </c>
      <c r="AE309">
        <v>6110.9039359999997</v>
      </c>
      <c r="AF309">
        <v>8504.1197800000009</v>
      </c>
      <c r="AG309">
        <v>10289.762129999999</v>
      </c>
      <c r="AH309">
        <v>16288.73573</v>
      </c>
      <c r="AI309">
        <v>14753.103139999999</v>
      </c>
      <c r="AJ309">
        <v>11394.55092</v>
      </c>
      <c r="AK309">
        <v>10916.31234</v>
      </c>
      <c r="AL309">
        <v>7885.1962380000004</v>
      </c>
      <c r="AM309">
        <v>12014.715819999999</v>
      </c>
      <c r="AN309">
        <v>12000</v>
      </c>
      <c r="AO309">
        <v>12000</v>
      </c>
    </row>
    <row r="310" spans="2:41" x14ac:dyDescent="0.2">
      <c r="B310" t="s">
        <v>37</v>
      </c>
      <c r="C310" t="s">
        <v>38</v>
      </c>
      <c r="D310" t="s">
        <v>39</v>
      </c>
      <c r="E310" t="s">
        <v>40</v>
      </c>
      <c r="F310" t="s">
        <v>41</v>
      </c>
    </row>
    <row r="311" spans="2:41" x14ac:dyDescent="0.2">
      <c r="B311">
        <v>10938308.449999999</v>
      </c>
      <c r="C311">
        <v>31926800.050000001</v>
      </c>
      <c r="D311">
        <v>35358341.649999999</v>
      </c>
      <c r="E311">
        <v>48077416.579999998</v>
      </c>
      <c r="F311">
        <v>15706090.050000001</v>
      </c>
      <c r="G311">
        <v>2027725.7290000001</v>
      </c>
      <c r="H311">
        <v>1279796.0319999999</v>
      </c>
      <c r="I311">
        <v>616640.46310000005</v>
      </c>
      <c r="J311">
        <v>377636.42540000001</v>
      </c>
      <c r="K311">
        <v>237143.2567</v>
      </c>
      <c r="L311">
        <v>145328.65210000001</v>
      </c>
      <c r="M311">
        <v>87228.382230000003</v>
      </c>
      <c r="N311">
        <v>31987.46946</v>
      </c>
      <c r="O311">
        <v>13500.922119999999</v>
      </c>
      <c r="P311">
        <v>13806.912259999999</v>
      </c>
      <c r="Q311" t="s">
        <v>42</v>
      </c>
      <c r="R311">
        <v>146837751</v>
      </c>
    </row>
    <row r="312" spans="2:41" x14ac:dyDescent="0.2">
      <c r="B312">
        <v>43542372.310000002</v>
      </c>
      <c r="C312">
        <v>10113297.300000001</v>
      </c>
      <c r="D312">
        <v>29056326.420000002</v>
      </c>
      <c r="E312">
        <v>46652774.200000003</v>
      </c>
      <c r="F312">
        <v>94887721.069999993</v>
      </c>
      <c r="G312">
        <v>27258759.579999998</v>
      </c>
      <c r="H312">
        <v>4572542.5470000003</v>
      </c>
      <c r="I312">
        <v>2034643.0279999999</v>
      </c>
      <c r="J312">
        <v>933792.71129999997</v>
      </c>
      <c r="K312">
        <v>843440.70869999996</v>
      </c>
      <c r="L312">
        <v>609971.32660000003</v>
      </c>
      <c r="M312">
        <v>217519.83559999999</v>
      </c>
      <c r="N312">
        <v>81745.846210000003</v>
      </c>
      <c r="O312">
        <v>72445.994219999993</v>
      </c>
      <c r="P312">
        <v>34104.648840000002</v>
      </c>
      <c r="Q312" t="s">
        <v>42</v>
      </c>
      <c r="R312">
        <v>260911457.5</v>
      </c>
    </row>
    <row r="313" spans="2:41" x14ac:dyDescent="0.2">
      <c r="B313">
        <v>4386944.1349999998</v>
      </c>
      <c r="C313">
        <v>4185145.8960000002</v>
      </c>
      <c r="D313">
        <v>7724329.8339999998</v>
      </c>
      <c r="E313">
        <v>21517411</v>
      </c>
      <c r="F313">
        <v>26201977.559999999</v>
      </c>
      <c r="G313">
        <v>59413937.890000001</v>
      </c>
      <c r="H313">
        <v>10404358.07</v>
      </c>
      <c r="I313">
        <v>2104630.7179999999</v>
      </c>
      <c r="J313">
        <v>910610.40139999997</v>
      </c>
      <c r="K313">
        <v>305941.09220000001</v>
      </c>
      <c r="L313">
        <v>204414.12789999999</v>
      </c>
      <c r="M313">
        <v>76627.106570000004</v>
      </c>
      <c r="N313">
        <v>46356.726040000001</v>
      </c>
      <c r="O313">
        <v>55697.813770000001</v>
      </c>
      <c r="P313">
        <v>28661.534479999998</v>
      </c>
      <c r="Q313" t="s">
        <v>42</v>
      </c>
      <c r="R313">
        <v>137567043.90000001</v>
      </c>
    </row>
    <row r="314" spans="2:41" x14ac:dyDescent="0.2">
      <c r="B314">
        <v>46605279.350000001</v>
      </c>
      <c r="C314">
        <v>7445397.0180000002</v>
      </c>
      <c r="D314">
        <v>30475683.059999999</v>
      </c>
      <c r="E314">
        <v>12646623.960000001</v>
      </c>
      <c r="F314">
        <v>45702829.969999999</v>
      </c>
      <c r="G314">
        <v>30335520.699999999</v>
      </c>
      <c r="H314">
        <v>20155052.140000001</v>
      </c>
      <c r="I314">
        <v>3718874.1359999999</v>
      </c>
      <c r="J314">
        <v>885327.93440000003</v>
      </c>
      <c r="K314">
        <v>743405.68130000005</v>
      </c>
      <c r="L314">
        <v>257486.4062</v>
      </c>
      <c r="M314">
        <v>81165.320170000006</v>
      </c>
      <c r="N314">
        <v>85311.966839999994</v>
      </c>
      <c r="O314">
        <v>7010.9040329999998</v>
      </c>
      <c r="P314">
        <v>6583.4574560000001</v>
      </c>
      <c r="Q314" t="s">
        <v>42</v>
      </c>
      <c r="R314">
        <v>199151552</v>
      </c>
    </row>
    <row r="315" spans="2:41" x14ac:dyDescent="0.2">
      <c r="B315">
        <v>28218719.02</v>
      </c>
      <c r="C315">
        <v>10806468.27</v>
      </c>
      <c r="D315">
        <v>9317629.2229999993</v>
      </c>
      <c r="E315">
        <v>37892316.609999999</v>
      </c>
      <c r="F315">
        <v>18543395.260000002</v>
      </c>
      <c r="G315">
        <v>27977556.66</v>
      </c>
      <c r="H315">
        <v>22563724.57</v>
      </c>
      <c r="I315">
        <v>18470175.030000001</v>
      </c>
      <c r="J315">
        <v>5342821.1780000003</v>
      </c>
      <c r="K315">
        <v>815508.96160000004</v>
      </c>
      <c r="L315">
        <v>374256.47440000001</v>
      </c>
      <c r="M315">
        <v>162313.31959999999</v>
      </c>
      <c r="N315">
        <v>16197.961230000001</v>
      </c>
      <c r="O315">
        <v>45358.559829999998</v>
      </c>
      <c r="P315">
        <v>16667.785970000001</v>
      </c>
      <c r="Q315" t="s">
        <v>42</v>
      </c>
      <c r="R315">
        <v>180563108.90000001</v>
      </c>
    </row>
    <row r="316" spans="2:41" x14ac:dyDescent="0.2">
      <c r="B316">
        <v>4479476.5209999997</v>
      </c>
      <c r="C316">
        <v>6974735.2450000001</v>
      </c>
      <c r="D316">
        <v>12882185.029999999</v>
      </c>
      <c r="E316">
        <v>10223568.310000001</v>
      </c>
      <c r="F316">
        <v>62549075.030000001</v>
      </c>
      <c r="G316">
        <v>15587885.68</v>
      </c>
      <c r="H316">
        <v>13896384.84</v>
      </c>
      <c r="I316">
        <v>5274869.1390000004</v>
      </c>
      <c r="J316">
        <v>16353637.720000001</v>
      </c>
      <c r="K316">
        <v>2565253.3190000001</v>
      </c>
      <c r="L316">
        <v>787167.12329999998</v>
      </c>
      <c r="M316">
        <v>302341.50290000002</v>
      </c>
      <c r="N316">
        <v>58509.960079999997</v>
      </c>
      <c r="O316">
        <v>29613.569080000001</v>
      </c>
      <c r="P316">
        <v>26475.731400000001</v>
      </c>
      <c r="Q316" t="s">
        <v>42</v>
      </c>
      <c r="R316">
        <v>151991178.69999999</v>
      </c>
    </row>
    <row r="317" spans="2:41" x14ac:dyDescent="0.2">
      <c r="B317">
        <v>15094829.93</v>
      </c>
      <c r="C317">
        <v>8208885.0590000004</v>
      </c>
      <c r="D317">
        <v>21360382.789999999</v>
      </c>
      <c r="E317">
        <v>42455231.149999999</v>
      </c>
      <c r="F317">
        <v>20885969.789999999</v>
      </c>
      <c r="G317">
        <v>63991696.869999997</v>
      </c>
      <c r="H317">
        <v>17978334.07</v>
      </c>
      <c r="I317">
        <v>12970469.140000001</v>
      </c>
      <c r="J317">
        <v>7227451.1780000003</v>
      </c>
      <c r="K317">
        <v>16926031.859999999</v>
      </c>
      <c r="L317">
        <v>1590142.0149999999</v>
      </c>
      <c r="M317">
        <v>924841.25970000005</v>
      </c>
      <c r="N317">
        <v>209090.18919999999</v>
      </c>
      <c r="O317">
        <v>251277.52559999999</v>
      </c>
      <c r="P317">
        <v>147568.89679999999</v>
      </c>
      <c r="Q317" t="s">
        <v>42</v>
      </c>
      <c r="R317">
        <v>230222201.69999999</v>
      </c>
    </row>
    <row r="318" spans="2:41" x14ac:dyDescent="0.2">
      <c r="B318">
        <v>10226411.439999999</v>
      </c>
      <c r="C318">
        <v>5043492.3909999998</v>
      </c>
      <c r="D318">
        <v>7225136.0539999995</v>
      </c>
      <c r="E318">
        <v>29183433.149999999</v>
      </c>
      <c r="F318">
        <v>68828510.290000007</v>
      </c>
      <c r="G318">
        <v>13053011.109999999</v>
      </c>
      <c r="H318">
        <v>44939576.200000003</v>
      </c>
      <c r="I318">
        <v>6313127.2419999996</v>
      </c>
      <c r="J318">
        <v>7247723.4069999997</v>
      </c>
      <c r="K318">
        <v>2721824.4890000001</v>
      </c>
      <c r="L318">
        <v>8569372.2449999992</v>
      </c>
      <c r="M318">
        <v>1465397.199</v>
      </c>
      <c r="N318">
        <v>1296705.1969999999</v>
      </c>
      <c r="O318">
        <v>604008.59409999999</v>
      </c>
      <c r="P318">
        <v>958708.62159999995</v>
      </c>
      <c r="Q318" t="s">
        <v>42</v>
      </c>
      <c r="R318">
        <v>207676437.59999999</v>
      </c>
    </row>
    <row r="319" spans="2:41" x14ac:dyDescent="0.2">
      <c r="B319">
        <v>23797056.030000001</v>
      </c>
      <c r="C319">
        <v>3002955.4750000001</v>
      </c>
      <c r="D319">
        <v>1171364.4739999999</v>
      </c>
      <c r="E319">
        <v>11661915.539999999</v>
      </c>
      <c r="F319">
        <v>26655796.530000001</v>
      </c>
      <c r="G319">
        <v>85663789.310000002</v>
      </c>
      <c r="H319">
        <v>15374936.130000001</v>
      </c>
      <c r="I319">
        <v>34403111.100000001</v>
      </c>
      <c r="J319">
        <v>3250085.1630000002</v>
      </c>
      <c r="K319">
        <v>5589374.5360000003</v>
      </c>
      <c r="L319">
        <v>851971.08499999996</v>
      </c>
      <c r="M319">
        <v>7959423.432</v>
      </c>
      <c r="N319">
        <v>689319.84069999994</v>
      </c>
      <c r="O319">
        <v>507599.64909999998</v>
      </c>
      <c r="P319">
        <v>679726.71409999998</v>
      </c>
      <c r="Q319" t="s">
        <v>42</v>
      </c>
      <c r="R319">
        <v>221258425</v>
      </c>
    </row>
    <row r="320" spans="2:41" x14ac:dyDescent="0.2">
      <c r="B320">
        <v>28826351.32</v>
      </c>
      <c r="C320">
        <v>8112504.5750000002</v>
      </c>
      <c r="D320">
        <v>3563174.8930000002</v>
      </c>
      <c r="E320">
        <v>1392326.2509999999</v>
      </c>
      <c r="F320">
        <v>8866365.6239999998</v>
      </c>
      <c r="G320">
        <v>8018823.7929999996</v>
      </c>
      <c r="H320">
        <v>24186723.640000001</v>
      </c>
      <c r="I320">
        <v>8650870.6970000006</v>
      </c>
      <c r="J320">
        <v>17491173.23</v>
      </c>
      <c r="K320">
        <v>4369077.1909999996</v>
      </c>
      <c r="L320">
        <v>5871208.182</v>
      </c>
      <c r="M320">
        <v>1194768.9779999999</v>
      </c>
      <c r="N320">
        <v>3496592.0490000001</v>
      </c>
      <c r="O320">
        <v>518151.32030000002</v>
      </c>
      <c r="P320">
        <v>594591.78489999997</v>
      </c>
      <c r="Q320" t="s">
        <v>42</v>
      </c>
      <c r="R320">
        <v>125152703.5</v>
      </c>
    </row>
    <row r="321" spans="2:18" x14ac:dyDescent="0.2">
      <c r="B321">
        <v>15201406.949999999</v>
      </c>
      <c r="C321">
        <v>5157356.3430000003</v>
      </c>
      <c r="D321">
        <v>35408016.119999997</v>
      </c>
      <c r="E321">
        <v>4705625.8480000002</v>
      </c>
      <c r="F321">
        <v>6168529.3080000002</v>
      </c>
      <c r="G321">
        <v>9980429.8849999998</v>
      </c>
      <c r="H321">
        <v>7952061.2410000004</v>
      </c>
      <c r="I321">
        <v>10616110.890000001</v>
      </c>
      <c r="J321">
        <v>4467886.9800000004</v>
      </c>
      <c r="K321">
        <v>8127104.733</v>
      </c>
      <c r="L321">
        <v>2777594.764</v>
      </c>
      <c r="M321">
        <v>3524445.0469999998</v>
      </c>
      <c r="N321">
        <v>1506891.71</v>
      </c>
      <c r="O321">
        <v>1186358.4890000001</v>
      </c>
      <c r="P321">
        <v>949767.08010000002</v>
      </c>
      <c r="Q321" t="s">
        <v>42</v>
      </c>
      <c r="R321">
        <v>117729585.40000001</v>
      </c>
    </row>
    <row r="322" spans="2:18" x14ac:dyDescent="0.2">
      <c r="B322">
        <v>25302801.73</v>
      </c>
      <c r="C322">
        <v>4259579.7130000005</v>
      </c>
      <c r="D322">
        <v>11626775.060000001</v>
      </c>
      <c r="E322">
        <v>49990769.049999997</v>
      </c>
      <c r="F322">
        <v>11126736.48</v>
      </c>
      <c r="G322">
        <v>8361708.7470000004</v>
      </c>
      <c r="H322">
        <v>4258792.63</v>
      </c>
      <c r="I322">
        <v>5692050.5060000001</v>
      </c>
      <c r="J322">
        <v>7176133.9819999998</v>
      </c>
      <c r="K322">
        <v>4347262.91</v>
      </c>
      <c r="L322">
        <v>3722297.2250000001</v>
      </c>
      <c r="M322">
        <v>2660373.4909999999</v>
      </c>
      <c r="N322">
        <v>2078784.558</v>
      </c>
      <c r="O322">
        <v>1130050.0149999999</v>
      </c>
      <c r="P322">
        <v>1365657.1270000001</v>
      </c>
      <c r="Q322" t="s">
        <v>42</v>
      </c>
      <c r="R322">
        <v>143099773.19999999</v>
      </c>
    </row>
    <row r="323" spans="2:18" x14ac:dyDescent="0.2">
      <c r="B323">
        <v>14644359.65</v>
      </c>
      <c r="C323">
        <v>5637764.0580000002</v>
      </c>
      <c r="D323">
        <v>4915278.7819999997</v>
      </c>
      <c r="E323">
        <v>18634688.629999999</v>
      </c>
      <c r="F323">
        <v>52776405.649999999</v>
      </c>
      <c r="G323">
        <v>8674777.1720000003</v>
      </c>
      <c r="H323">
        <v>2163727.1719999998</v>
      </c>
      <c r="I323">
        <v>1788277.175</v>
      </c>
      <c r="J323">
        <v>2004074.064</v>
      </c>
      <c r="K323">
        <v>3681591.58</v>
      </c>
      <c r="L323">
        <v>2253886.1170000001</v>
      </c>
      <c r="M323">
        <v>3119726.8450000002</v>
      </c>
      <c r="N323">
        <v>1173622.8600000001</v>
      </c>
      <c r="O323">
        <v>1140381.4709999999</v>
      </c>
      <c r="P323">
        <v>1923196.878</v>
      </c>
      <c r="Q323" t="s">
        <v>42</v>
      </c>
      <c r="R323">
        <v>124531758.09999999</v>
      </c>
    </row>
    <row r="324" spans="2:18" x14ac:dyDescent="0.2">
      <c r="B324">
        <v>15451542.65</v>
      </c>
      <c r="C324">
        <v>1914308.514</v>
      </c>
      <c r="D324">
        <v>5126518.5379999997</v>
      </c>
      <c r="E324">
        <v>22859136.649999999</v>
      </c>
      <c r="F324">
        <v>27784240.129999999</v>
      </c>
      <c r="G324">
        <v>47506292.829999998</v>
      </c>
      <c r="H324">
        <v>17696159.989999998</v>
      </c>
      <c r="I324">
        <v>4040056.6690000002</v>
      </c>
      <c r="J324">
        <v>2363248.6549999998</v>
      </c>
      <c r="K324">
        <v>1522112.939</v>
      </c>
      <c r="L324">
        <v>2775353.4730000002</v>
      </c>
      <c r="M324">
        <v>1101811.291</v>
      </c>
      <c r="N324">
        <v>2018716.754</v>
      </c>
      <c r="O324">
        <v>810317.81830000004</v>
      </c>
      <c r="P324">
        <v>1301586.064</v>
      </c>
      <c r="Q324" t="s">
        <v>42</v>
      </c>
      <c r="R324">
        <v>154271403</v>
      </c>
    </row>
    <row r="325" spans="2:18" x14ac:dyDescent="0.2">
      <c r="B325">
        <v>18239189.960000001</v>
      </c>
      <c r="C325">
        <v>4272679.2869999995</v>
      </c>
      <c r="D325">
        <v>1955490.0789999999</v>
      </c>
      <c r="E325">
        <v>4244295.7450000001</v>
      </c>
      <c r="F325">
        <v>11510227.470000001</v>
      </c>
      <c r="G325">
        <v>14664348.66</v>
      </c>
      <c r="H325">
        <v>12672835.560000001</v>
      </c>
      <c r="I325">
        <v>4242740.5140000004</v>
      </c>
      <c r="J325">
        <v>1061038.5049999999</v>
      </c>
      <c r="K325">
        <v>1151440.4129999999</v>
      </c>
      <c r="L325">
        <v>772615.76229999994</v>
      </c>
      <c r="M325">
        <v>1484572.2139999999</v>
      </c>
      <c r="N325">
        <v>488633.82209999999</v>
      </c>
      <c r="O325">
        <v>863231.4987</v>
      </c>
      <c r="P325">
        <v>1258738.615</v>
      </c>
      <c r="Q325" t="s">
        <v>42</v>
      </c>
      <c r="R325">
        <v>78882078.099999994</v>
      </c>
    </row>
    <row r="326" spans="2:18" x14ac:dyDescent="0.2">
      <c r="B326">
        <v>22540435.66</v>
      </c>
      <c r="C326">
        <v>3707099.5469999998</v>
      </c>
      <c r="D326">
        <v>1852390.257</v>
      </c>
      <c r="E326">
        <v>2565812.6129999999</v>
      </c>
      <c r="F326">
        <v>27973520.879999999</v>
      </c>
      <c r="G326">
        <v>15416726.68</v>
      </c>
      <c r="H326">
        <v>9536058.3870000001</v>
      </c>
      <c r="I326">
        <v>11420958.859999999</v>
      </c>
      <c r="J326">
        <v>1910793.135</v>
      </c>
      <c r="K326">
        <v>987669.06460000004</v>
      </c>
      <c r="L326">
        <v>704923.67009999999</v>
      </c>
      <c r="M326">
        <v>756117.81270000001</v>
      </c>
      <c r="N326">
        <v>1275395.3489999999</v>
      </c>
      <c r="O326">
        <v>401653.95699999999</v>
      </c>
      <c r="P326">
        <v>1514333.291</v>
      </c>
      <c r="Q326" t="s">
        <v>42</v>
      </c>
      <c r="R326">
        <v>102563889.2</v>
      </c>
    </row>
    <row r="327" spans="2:18" x14ac:dyDescent="0.2">
      <c r="B327">
        <v>8917368.4360000007</v>
      </c>
      <c r="C327">
        <v>6971464.1950000003</v>
      </c>
      <c r="D327">
        <v>3966964.7960000001</v>
      </c>
      <c r="E327">
        <v>2620358.4240000001</v>
      </c>
      <c r="F327">
        <v>4973133.42</v>
      </c>
      <c r="G327">
        <v>27282752.52</v>
      </c>
      <c r="H327">
        <v>7304033.7450000001</v>
      </c>
      <c r="I327">
        <v>4597391.8499999996</v>
      </c>
      <c r="J327">
        <v>3533750.1690000002</v>
      </c>
      <c r="K327">
        <v>900604.58539999998</v>
      </c>
      <c r="L327">
        <v>409985.65399999998</v>
      </c>
      <c r="M327">
        <v>140409.4111</v>
      </c>
      <c r="N327">
        <v>310624.73149999999</v>
      </c>
      <c r="O327">
        <v>332203.38390000002</v>
      </c>
      <c r="P327">
        <v>818880.45680000004</v>
      </c>
      <c r="Q327" t="s">
        <v>42</v>
      </c>
      <c r="R327">
        <v>73079925.780000001</v>
      </c>
    </row>
    <row r="328" spans="2:18" x14ac:dyDescent="0.2">
      <c r="B328">
        <v>10078917.9</v>
      </c>
      <c r="C328">
        <v>9582515</v>
      </c>
      <c r="D328">
        <v>10623326.050000001</v>
      </c>
      <c r="E328">
        <v>15287374.550000001</v>
      </c>
      <c r="F328">
        <v>8820340.8019999992</v>
      </c>
      <c r="G328">
        <v>14514730.470000001</v>
      </c>
      <c r="H328">
        <v>33457939.960000001</v>
      </c>
      <c r="I328">
        <v>8127570.1150000002</v>
      </c>
      <c r="J328">
        <v>3788632.6719999998</v>
      </c>
      <c r="K328">
        <v>3489738.4720000001</v>
      </c>
      <c r="L328">
        <v>1290807.156</v>
      </c>
      <c r="M328">
        <v>544497.07869999995</v>
      </c>
      <c r="N328">
        <v>214605.09729999999</v>
      </c>
      <c r="O328">
        <v>312638.50679999997</v>
      </c>
      <c r="P328">
        <v>1142860.8959999999</v>
      </c>
      <c r="Q328" t="s">
        <v>42</v>
      </c>
      <c r="R328">
        <v>121276494.7</v>
      </c>
    </row>
    <row r="329" spans="2:18" x14ac:dyDescent="0.2">
      <c r="B329">
        <v>10052605.720000001</v>
      </c>
      <c r="C329">
        <v>3758003.2659999998</v>
      </c>
      <c r="D329">
        <v>6567564.892</v>
      </c>
      <c r="E329">
        <v>19397695.510000002</v>
      </c>
      <c r="F329">
        <v>20039028.350000001</v>
      </c>
      <c r="G329">
        <v>10990005.27</v>
      </c>
      <c r="H329">
        <v>9637830.5690000001</v>
      </c>
      <c r="I329">
        <v>30411457.420000002</v>
      </c>
      <c r="J329">
        <v>11654355.67</v>
      </c>
      <c r="K329">
        <v>6044019.3949999996</v>
      </c>
      <c r="L329">
        <v>2545932.3820000002</v>
      </c>
      <c r="M329">
        <v>1625492.3970000001</v>
      </c>
      <c r="N329">
        <v>500968.84700000001</v>
      </c>
      <c r="O329">
        <v>226408.68340000001</v>
      </c>
      <c r="P329">
        <v>997897.59510000004</v>
      </c>
      <c r="Q329" t="s">
        <v>42</v>
      </c>
      <c r="R329">
        <v>134449266</v>
      </c>
    </row>
    <row r="330" spans="2:18" x14ac:dyDescent="0.2">
      <c r="B330">
        <v>19279475.140000001</v>
      </c>
      <c r="C330">
        <v>12357856.199999999</v>
      </c>
      <c r="D330">
        <v>7279771.7039999999</v>
      </c>
      <c r="E330">
        <v>6910211.2620000001</v>
      </c>
      <c r="F330">
        <v>16561234.35</v>
      </c>
      <c r="G330">
        <v>16851757.5</v>
      </c>
      <c r="H330">
        <v>7150428.5559999999</v>
      </c>
      <c r="I330">
        <v>3481964.352</v>
      </c>
      <c r="J330">
        <v>10185735.470000001</v>
      </c>
      <c r="K330">
        <v>7198874.3200000003</v>
      </c>
      <c r="L330">
        <v>2749033.7779999999</v>
      </c>
      <c r="M330">
        <v>2131484.1609999998</v>
      </c>
      <c r="N330">
        <v>814736.58479999995</v>
      </c>
      <c r="O330">
        <v>295158.11680000002</v>
      </c>
      <c r="P330">
        <v>818730.05989999999</v>
      </c>
      <c r="Q330" t="s">
        <v>42</v>
      </c>
      <c r="R330">
        <v>114066451.59999999</v>
      </c>
    </row>
    <row r="331" spans="2:18" x14ac:dyDescent="0.2">
      <c r="B331">
        <v>12739833.32</v>
      </c>
      <c r="C331">
        <v>4153071.2080000001</v>
      </c>
      <c r="D331">
        <v>8197006.8459999999</v>
      </c>
      <c r="E331">
        <v>11903261.35</v>
      </c>
      <c r="F331">
        <v>13482430.35</v>
      </c>
      <c r="G331">
        <v>18160165.57</v>
      </c>
      <c r="H331">
        <v>9334902.2640000004</v>
      </c>
      <c r="I331">
        <v>4596847.3969999999</v>
      </c>
      <c r="J331">
        <v>6098333.2589999996</v>
      </c>
      <c r="K331">
        <v>11419781.970000001</v>
      </c>
      <c r="L331">
        <v>5605018.1390000004</v>
      </c>
      <c r="M331">
        <v>2585238.773</v>
      </c>
      <c r="N331">
        <v>1505958.946</v>
      </c>
      <c r="O331">
        <v>470098.56679999997</v>
      </c>
      <c r="P331">
        <v>545632.32909999997</v>
      </c>
      <c r="Q331" t="s">
        <v>42</v>
      </c>
      <c r="R331">
        <v>110797580.3</v>
      </c>
    </row>
    <row r="332" spans="2:18" x14ac:dyDescent="0.2">
      <c r="B332">
        <v>5624121.2999999998</v>
      </c>
      <c r="C332">
        <v>1612097.6780000001</v>
      </c>
      <c r="D332">
        <v>10476190.49</v>
      </c>
      <c r="E332">
        <v>18054023.59</v>
      </c>
      <c r="F332">
        <v>22744915.469999999</v>
      </c>
      <c r="G332">
        <v>19554044.620000001</v>
      </c>
      <c r="H332">
        <v>24322619.98</v>
      </c>
      <c r="I332">
        <v>12107253.77</v>
      </c>
      <c r="J332">
        <v>4987815.5719999997</v>
      </c>
      <c r="K332">
        <v>6369865.5630000001</v>
      </c>
      <c r="L332">
        <v>12397205.890000001</v>
      </c>
      <c r="M332">
        <v>5526028.8329999996</v>
      </c>
      <c r="N332">
        <v>2266807.02</v>
      </c>
      <c r="O332">
        <v>910830.39540000004</v>
      </c>
      <c r="P332">
        <v>984466.36679999996</v>
      </c>
      <c r="Q332" t="s">
        <v>42</v>
      </c>
      <c r="R332">
        <v>147938286.5</v>
      </c>
    </row>
    <row r="333" spans="2:18" x14ac:dyDescent="0.2">
      <c r="B333">
        <v>4149174.6209999998</v>
      </c>
      <c r="C333">
        <v>2743086.07</v>
      </c>
      <c r="D333">
        <v>2025724.656</v>
      </c>
      <c r="E333">
        <v>16863155.52</v>
      </c>
      <c r="F333">
        <v>16876533.690000001</v>
      </c>
      <c r="G333">
        <v>12322169.73</v>
      </c>
      <c r="H333">
        <v>6889282.2029999997</v>
      </c>
      <c r="I333">
        <v>7305187.1430000002</v>
      </c>
      <c r="J333">
        <v>3615309.3820000002</v>
      </c>
      <c r="K333">
        <v>2260762.7340000002</v>
      </c>
      <c r="L333">
        <v>2262986.7570000002</v>
      </c>
      <c r="M333">
        <v>4125076.8820000002</v>
      </c>
      <c r="N333">
        <v>1808582.3419999999</v>
      </c>
      <c r="O333">
        <v>458060.29830000002</v>
      </c>
      <c r="P333">
        <v>383137.70919999998</v>
      </c>
      <c r="Q333" t="s">
        <v>42</v>
      </c>
      <c r="R333">
        <v>84088229.739999995</v>
      </c>
    </row>
    <row r="334" spans="2:18" x14ac:dyDescent="0.2">
      <c r="B334">
        <v>3992691.24</v>
      </c>
      <c r="C334">
        <v>1463787.4650000001</v>
      </c>
      <c r="D334">
        <v>2421613.6179999998</v>
      </c>
      <c r="E334">
        <v>11892534.41</v>
      </c>
      <c r="F334">
        <v>34301691.119999997</v>
      </c>
      <c r="G334">
        <v>21957493.920000002</v>
      </c>
      <c r="H334">
        <v>11028948.699999999</v>
      </c>
      <c r="I334">
        <v>5032122.4529999997</v>
      </c>
      <c r="J334">
        <v>3825771.2779999999</v>
      </c>
      <c r="K334">
        <v>2781793.0449999999</v>
      </c>
      <c r="L334">
        <v>773073.41390000004</v>
      </c>
      <c r="M334">
        <v>1600679.419</v>
      </c>
      <c r="N334">
        <v>2651100.0440000002</v>
      </c>
      <c r="O334">
        <v>1072131.5290000001</v>
      </c>
      <c r="P334">
        <v>1212862.926</v>
      </c>
      <c r="Q334" t="s">
        <v>42</v>
      </c>
      <c r="R334">
        <v>106008294.59999999</v>
      </c>
    </row>
    <row r="335" spans="2:18" x14ac:dyDescent="0.2">
      <c r="B335">
        <v>8095563.4210000001</v>
      </c>
      <c r="C335">
        <v>866688.72620000003</v>
      </c>
      <c r="D335">
        <v>1289494.591</v>
      </c>
      <c r="E335">
        <v>5305666.18</v>
      </c>
      <c r="F335">
        <v>14285317.939999999</v>
      </c>
      <c r="G335">
        <v>17277833.030000001</v>
      </c>
      <c r="H335">
        <v>10269974.460000001</v>
      </c>
      <c r="I335">
        <v>4634176.1040000003</v>
      </c>
      <c r="J335">
        <v>2550166.247</v>
      </c>
      <c r="K335">
        <v>2124702.2749999999</v>
      </c>
      <c r="L335">
        <v>1012695.357</v>
      </c>
      <c r="M335">
        <v>627701.19799999997</v>
      </c>
      <c r="N335">
        <v>898895.41870000004</v>
      </c>
      <c r="O335">
        <v>1203910.7790000001</v>
      </c>
      <c r="P335">
        <v>1234705.7520000001</v>
      </c>
      <c r="Q335" t="s">
        <v>42</v>
      </c>
      <c r="R335">
        <v>71677491.480000004</v>
      </c>
    </row>
    <row r="336" spans="2:18" x14ac:dyDescent="0.2">
      <c r="B336">
        <v>24647433.059999999</v>
      </c>
      <c r="C336">
        <v>649122.36109999998</v>
      </c>
      <c r="D336">
        <v>2264637.1669999999</v>
      </c>
      <c r="E336">
        <v>7169468.0810000002</v>
      </c>
      <c r="F336">
        <v>23065394.199999999</v>
      </c>
      <c r="G336">
        <v>26701298.989999998</v>
      </c>
      <c r="H336">
        <v>17477050.350000001</v>
      </c>
      <c r="I336">
        <v>12252217.66</v>
      </c>
      <c r="J336">
        <v>4797242.8210000005</v>
      </c>
      <c r="K336">
        <v>2089284.723</v>
      </c>
      <c r="L336">
        <v>1961336.2279999999</v>
      </c>
      <c r="M336">
        <v>1665150.7</v>
      </c>
      <c r="N336">
        <v>767432.36930000002</v>
      </c>
      <c r="O336">
        <v>943384.89399999997</v>
      </c>
      <c r="P336">
        <v>1978619.004</v>
      </c>
      <c r="Q336" t="s">
        <v>42</v>
      </c>
      <c r="R336">
        <v>128429072.59999999</v>
      </c>
    </row>
    <row r="337" spans="2:19" x14ac:dyDescent="0.2">
      <c r="B337">
        <v>4812064.4330000002</v>
      </c>
      <c r="C337">
        <v>1351652.3</v>
      </c>
      <c r="D337">
        <v>1484724.97</v>
      </c>
      <c r="E337">
        <v>2867252.5819999999</v>
      </c>
      <c r="F337">
        <v>9047382.4149999991</v>
      </c>
      <c r="G337">
        <v>19589942.579999998</v>
      </c>
      <c r="H337">
        <v>14114051.34</v>
      </c>
      <c r="I337">
        <v>8703087.1940000001</v>
      </c>
      <c r="J337">
        <v>5091918.4440000001</v>
      </c>
      <c r="K337">
        <v>1813307.4650000001</v>
      </c>
      <c r="L337">
        <v>1490284.8929999999</v>
      </c>
      <c r="M337">
        <v>1118733.054</v>
      </c>
      <c r="N337">
        <v>491665.46370000002</v>
      </c>
      <c r="O337">
        <v>264954.24699999997</v>
      </c>
      <c r="P337">
        <v>1759014.602</v>
      </c>
      <c r="Q337" t="s">
        <v>42</v>
      </c>
      <c r="R337">
        <v>74000035.980000004</v>
      </c>
    </row>
    <row r="338" spans="2:19" x14ac:dyDescent="0.2">
      <c r="B338">
        <v>7908539.1689999998</v>
      </c>
      <c r="C338">
        <v>2096984.429</v>
      </c>
      <c r="D338">
        <v>4482158.909</v>
      </c>
      <c r="E338">
        <v>5223773.3959999997</v>
      </c>
      <c r="F338">
        <v>3515457.7719999999</v>
      </c>
      <c r="G338">
        <v>4999069.7680000002</v>
      </c>
      <c r="H338">
        <v>6635937.6600000001</v>
      </c>
      <c r="I338">
        <v>5058830.1349999998</v>
      </c>
      <c r="J338">
        <v>3616028.74</v>
      </c>
      <c r="K338">
        <v>1693171.166</v>
      </c>
      <c r="L338">
        <v>1087019.4410000001</v>
      </c>
      <c r="M338">
        <v>356190.62849999999</v>
      </c>
      <c r="N338">
        <v>360630.1667</v>
      </c>
      <c r="O338">
        <v>180711.67379999999</v>
      </c>
      <c r="P338">
        <v>820683.92460000003</v>
      </c>
      <c r="Q338" t="s">
        <v>42</v>
      </c>
      <c r="R338">
        <v>48035186.979999997</v>
      </c>
    </row>
    <row r="339" spans="2:19" x14ac:dyDescent="0.2">
      <c r="B339">
        <v>4950804.6229999997</v>
      </c>
      <c r="C339">
        <v>1284717.6569999999</v>
      </c>
      <c r="D339">
        <v>3122258.2969999998</v>
      </c>
      <c r="E339">
        <v>44149977.270000003</v>
      </c>
      <c r="F339">
        <v>19683491.739999998</v>
      </c>
      <c r="G339">
        <v>5617869.1529999999</v>
      </c>
      <c r="H339">
        <v>4113232.568</v>
      </c>
      <c r="I339">
        <v>4082930.389</v>
      </c>
      <c r="J339">
        <v>4063161.9559999998</v>
      </c>
      <c r="K339">
        <v>2757029.0630000001</v>
      </c>
      <c r="L339">
        <v>2339013.415</v>
      </c>
      <c r="M339">
        <v>844653.99199999997</v>
      </c>
      <c r="N339">
        <v>503938.15889999998</v>
      </c>
      <c r="O339">
        <v>299398.00719999999</v>
      </c>
      <c r="P339">
        <v>708097.77910000004</v>
      </c>
      <c r="Q339" t="s">
        <v>42</v>
      </c>
      <c r="R339">
        <v>98520574.060000002</v>
      </c>
    </row>
    <row r="340" spans="2:19" x14ac:dyDescent="0.2">
      <c r="B340">
        <v>12926372.93</v>
      </c>
      <c r="C340">
        <v>1349908.118</v>
      </c>
      <c r="D340">
        <v>2915708.81</v>
      </c>
      <c r="E340">
        <v>4342058.1770000001</v>
      </c>
      <c r="F340">
        <v>22718082.690000001</v>
      </c>
      <c r="G340">
        <v>11117162.439999999</v>
      </c>
      <c r="H340">
        <v>3111113.7820000001</v>
      </c>
      <c r="I340">
        <v>1700605.8219999999</v>
      </c>
      <c r="J340">
        <v>2576298.4249999998</v>
      </c>
      <c r="K340">
        <v>2535383.9029999999</v>
      </c>
      <c r="L340">
        <v>2146337.6749999998</v>
      </c>
      <c r="M340">
        <v>1639011.88</v>
      </c>
      <c r="N340">
        <v>707660.29709999997</v>
      </c>
      <c r="O340">
        <v>334135.79399999999</v>
      </c>
      <c r="P340">
        <v>968332.00199999998</v>
      </c>
      <c r="Q340" t="s">
        <v>42</v>
      </c>
      <c r="R340">
        <v>71088172.739999995</v>
      </c>
    </row>
    <row r="341" spans="2:19" x14ac:dyDescent="0.2">
      <c r="B341">
        <v>11762361.289999999</v>
      </c>
      <c r="C341">
        <v>2212711.7050000001</v>
      </c>
      <c r="D341">
        <v>4484050.4610000001</v>
      </c>
      <c r="E341">
        <v>38136430.850000001</v>
      </c>
      <c r="F341">
        <v>11385119.630000001</v>
      </c>
      <c r="G341">
        <v>16801550.739999998</v>
      </c>
      <c r="H341">
        <v>5025828.0870000003</v>
      </c>
      <c r="I341">
        <v>1815585.7879999999</v>
      </c>
      <c r="J341">
        <v>1191417.085</v>
      </c>
      <c r="K341">
        <v>1600300.3319999999</v>
      </c>
      <c r="L341">
        <v>1282196.5959999999</v>
      </c>
      <c r="M341">
        <v>1111957.4609999999</v>
      </c>
      <c r="N341">
        <v>947963.55209999997</v>
      </c>
      <c r="O341">
        <v>336909.36320000002</v>
      </c>
      <c r="P341">
        <v>643044.76439999999</v>
      </c>
      <c r="Q341" t="s">
        <v>42</v>
      </c>
      <c r="R341">
        <v>98737427.709999993</v>
      </c>
    </row>
    <row r="342" spans="2:19" x14ac:dyDescent="0.2">
      <c r="B342">
        <v>12412556.15</v>
      </c>
      <c r="C342">
        <v>1272488.852</v>
      </c>
      <c r="D342">
        <v>2817770.4569999999</v>
      </c>
      <c r="E342">
        <v>13606263.57</v>
      </c>
      <c r="F342">
        <v>69984403.340000004</v>
      </c>
      <c r="G342">
        <v>14632417.85</v>
      </c>
      <c r="H342">
        <v>8147440.4709999999</v>
      </c>
      <c r="I342">
        <v>2764327.0950000002</v>
      </c>
      <c r="J342">
        <v>923215.5919</v>
      </c>
      <c r="K342">
        <v>812910.76710000006</v>
      </c>
      <c r="L342">
        <v>1063534.243</v>
      </c>
      <c r="M342">
        <v>802476.47939999995</v>
      </c>
      <c r="N342">
        <v>755755.31090000004</v>
      </c>
      <c r="O342">
        <v>429510.07659999997</v>
      </c>
      <c r="P342">
        <v>603966.19420000003</v>
      </c>
      <c r="Q342" t="s">
        <v>42</v>
      </c>
      <c r="R342">
        <v>131029036.40000001</v>
      </c>
    </row>
    <row r="343" spans="2:19" x14ac:dyDescent="0.2">
      <c r="B343">
        <v>0.22077184999999999</v>
      </c>
      <c r="C343">
        <v>2.6106697000000002E-2</v>
      </c>
      <c r="D343">
        <v>9.6481269999999994E-3</v>
      </c>
      <c r="E343">
        <v>9.6481269999999994E-3</v>
      </c>
      <c r="F343">
        <v>4.8808173000000003E-2</v>
      </c>
      <c r="G343">
        <v>0.27752553899999999</v>
      </c>
      <c r="H343">
        <v>0.16572077199999999</v>
      </c>
      <c r="I343">
        <v>6.9807037000000002E-2</v>
      </c>
      <c r="J343">
        <v>4.5970487999999997E-2</v>
      </c>
      <c r="K343">
        <v>2.3836548999999999E-2</v>
      </c>
      <c r="L343">
        <v>1.2485812000000001E-2</v>
      </c>
      <c r="M343">
        <v>1.8728716999999999E-2</v>
      </c>
      <c r="N343">
        <v>1.9863790999999999E-2</v>
      </c>
      <c r="O343">
        <v>1.1918275000000001E-2</v>
      </c>
      <c r="P343">
        <v>3.9160044999999997E-2</v>
      </c>
      <c r="Q343" t="s">
        <v>42</v>
      </c>
      <c r="R343">
        <v>187847546.30000001</v>
      </c>
    </row>
    <row r="344" spans="2:19" x14ac:dyDescent="0.2">
      <c r="B344">
        <v>0.18383440100000001</v>
      </c>
      <c r="C344">
        <v>4.3371119E-2</v>
      </c>
      <c r="D344">
        <v>7.9842286999999998E-2</v>
      </c>
      <c r="E344">
        <v>1.7742730000000002E-2</v>
      </c>
      <c r="F344">
        <v>5.1256777000000003E-2</v>
      </c>
      <c r="G344">
        <v>0.10793494300000001</v>
      </c>
      <c r="H344">
        <v>0.30901922100000001</v>
      </c>
      <c r="I344">
        <v>0.10892065099999999</v>
      </c>
      <c r="J344">
        <v>4.3863972000000001E-2</v>
      </c>
      <c r="K344">
        <v>2.316412E-2</v>
      </c>
      <c r="L344">
        <v>3.9428290000000001E-3</v>
      </c>
      <c r="M344">
        <v>4.4356830000000002E-3</v>
      </c>
      <c r="N344">
        <v>7.3928040000000002E-3</v>
      </c>
      <c r="O344">
        <v>4.9285359999999999E-3</v>
      </c>
      <c r="P344">
        <v>1.0349926000000001E-2</v>
      </c>
      <c r="Q344" t="s">
        <v>42</v>
      </c>
      <c r="R344">
        <v>178425687.59999999</v>
      </c>
    </row>
    <row r="345" spans="2:19" x14ac:dyDescent="0.2">
      <c r="B345">
        <v>0.105125523</v>
      </c>
      <c r="C345">
        <v>3.7133891000000002E-2</v>
      </c>
      <c r="D345">
        <v>7.2698744999999995E-2</v>
      </c>
      <c r="E345">
        <v>0.22332636</v>
      </c>
      <c r="F345">
        <v>8.6820084000000006E-2</v>
      </c>
      <c r="G345">
        <v>7.1129707E-2</v>
      </c>
      <c r="H345">
        <v>0.119769874</v>
      </c>
      <c r="I345">
        <v>0.20554393300000001</v>
      </c>
      <c r="J345">
        <v>4.2364016999999997E-2</v>
      </c>
      <c r="K345">
        <v>2.1443515E-2</v>
      </c>
      <c r="L345">
        <v>7.3221759999999997E-3</v>
      </c>
      <c r="M345">
        <v>1.569038E-3</v>
      </c>
      <c r="N345">
        <v>1.569038E-3</v>
      </c>
      <c r="O345">
        <v>1.569038E-3</v>
      </c>
      <c r="P345">
        <v>2.6150629999999999E-3</v>
      </c>
      <c r="Q345" t="s">
        <v>42</v>
      </c>
      <c r="R345">
        <v>144659283.30000001</v>
      </c>
    </row>
    <row r="346" spans="2:19" x14ac:dyDescent="0.2">
      <c r="B346">
        <v>0.114878893</v>
      </c>
      <c r="C346">
        <v>2.6297577999999999E-2</v>
      </c>
      <c r="D346">
        <v>3.183391E-2</v>
      </c>
      <c r="E346">
        <v>0.141868512</v>
      </c>
      <c r="F346">
        <v>0.19723183399999999</v>
      </c>
      <c r="G346">
        <v>0.103806228</v>
      </c>
      <c r="H346">
        <v>8.8581314999999994E-2</v>
      </c>
      <c r="I346">
        <v>9.5501730000000007E-2</v>
      </c>
      <c r="J346">
        <v>0.13356401400000001</v>
      </c>
      <c r="K346">
        <v>3.7370241999999998E-2</v>
      </c>
      <c r="L346">
        <v>2.0069204E-2</v>
      </c>
      <c r="M346">
        <v>3.4602080000000002E-3</v>
      </c>
      <c r="N346">
        <v>1.3840829999999999E-3</v>
      </c>
      <c r="O346">
        <v>6.9204200000000003E-4</v>
      </c>
      <c r="P346">
        <v>3.4602080000000002E-3</v>
      </c>
      <c r="Q346" t="s">
        <v>42</v>
      </c>
      <c r="R346">
        <v>143250320.40000001</v>
      </c>
    </row>
    <row r="347" spans="2:19" x14ac:dyDescent="0.2">
      <c r="B347">
        <v>8.9176309999999995E-2</v>
      </c>
      <c r="C347">
        <v>4.0844112000000002E-2</v>
      </c>
      <c r="D347">
        <v>2.7910142999999998E-2</v>
      </c>
      <c r="E347">
        <v>3.0633084000000001E-2</v>
      </c>
      <c r="F347">
        <v>0.239618788</v>
      </c>
      <c r="G347">
        <v>0.204220558</v>
      </c>
      <c r="H347">
        <v>9.0537780999999998E-2</v>
      </c>
      <c r="I347">
        <v>7.4200136E-2</v>
      </c>
      <c r="J347">
        <v>9.1899251000000001E-2</v>
      </c>
      <c r="K347">
        <v>7.6242342000000005E-2</v>
      </c>
      <c r="L347">
        <v>2.9271612999999998E-2</v>
      </c>
      <c r="M347">
        <v>2.722941E-3</v>
      </c>
      <c r="N347">
        <v>6.8073500000000002E-4</v>
      </c>
      <c r="O347">
        <v>0</v>
      </c>
      <c r="P347">
        <v>2.042206E-3</v>
      </c>
      <c r="Q347" t="s">
        <v>42</v>
      </c>
      <c r="R347">
        <v>79955482.450000003</v>
      </c>
    </row>
    <row r="348" spans="2:19" x14ac:dyDescent="0.2">
      <c r="B348">
        <v>26475756.989999998</v>
      </c>
      <c r="C348">
        <v>8543176.4379999992</v>
      </c>
      <c r="D348">
        <v>5317258.2249999996</v>
      </c>
      <c r="E348">
        <v>6158316.2429999998</v>
      </c>
      <c r="F348">
        <v>18550466.710000001</v>
      </c>
      <c r="G348">
        <v>66360843.909999996</v>
      </c>
      <c r="H348">
        <v>26403567.27</v>
      </c>
      <c r="I348">
        <v>6246289.1409999998</v>
      </c>
      <c r="J348">
        <v>4452022.0530000003</v>
      </c>
      <c r="K348">
        <v>2614670.7110000001</v>
      </c>
      <c r="L348">
        <v>1381211.571</v>
      </c>
      <c r="M348">
        <v>627075.33600000001</v>
      </c>
      <c r="N348">
        <v>243482.24280000001</v>
      </c>
      <c r="O348">
        <v>69590.86318</v>
      </c>
      <c r="P348">
        <v>28750.495879999999</v>
      </c>
      <c r="Q348" t="s">
        <v>42</v>
      </c>
      <c r="R348">
        <v>173472478.19999999</v>
      </c>
    </row>
    <row r="349" spans="2:19" x14ac:dyDescent="0.2">
      <c r="B349">
        <v>9582882.2640000004</v>
      </c>
      <c r="C349">
        <v>5959562.6699999999</v>
      </c>
      <c r="D349">
        <v>11846579.789999999</v>
      </c>
      <c r="E349">
        <v>7277983.8049999997</v>
      </c>
      <c r="F349">
        <v>7632201.6459999997</v>
      </c>
      <c r="G349">
        <v>5048415.3990000002</v>
      </c>
      <c r="H349">
        <v>13136489.08</v>
      </c>
      <c r="I349">
        <v>16830940.949999999</v>
      </c>
      <c r="J349">
        <v>3617239.8309999998</v>
      </c>
      <c r="K349">
        <v>1348237.625</v>
      </c>
      <c r="L349">
        <v>878915.84569999995</v>
      </c>
      <c r="M349">
        <v>579351.56440000003</v>
      </c>
      <c r="N349">
        <v>115514.82919999999</v>
      </c>
      <c r="O349">
        <v>67596.036309999996</v>
      </c>
      <c r="P349">
        <v>39030.128960000002</v>
      </c>
      <c r="Q349" t="s">
        <v>42</v>
      </c>
      <c r="R349">
        <v>83960941.469999999</v>
      </c>
    </row>
    <row r="350" spans="2:19" x14ac:dyDescent="0.2">
      <c r="B350">
        <v>7871937.2659999998</v>
      </c>
      <c r="C350">
        <v>3905945.1869999999</v>
      </c>
      <c r="D350">
        <v>6500593.9550000001</v>
      </c>
      <c r="E350">
        <v>40228833.939999998</v>
      </c>
      <c r="F350">
        <v>19248027.52</v>
      </c>
      <c r="G350">
        <v>7732673.1140000001</v>
      </c>
      <c r="H350">
        <v>8567032.0869999994</v>
      </c>
      <c r="I350">
        <v>11257799.199999999</v>
      </c>
      <c r="J350">
        <v>8736115.9869999997</v>
      </c>
      <c r="K350">
        <v>2632694.1329999999</v>
      </c>
      <c r="L350">
        <v>1003785.8590000001</v>
      </c>
      <c r="M350">
        <v>836735.54399999999</v>
      </c>
      <c r="N350">
        <v>332987.39230000001</v>
      </c>
      <c r="O350">
        <v>153527.55729999999</v>
      </c>
      <c r="P350">
        <v>20745.382900000001</v>
      </c>
      <c r="Q350" t="s">
        <v>42</v>
      </c>
      <c r="R350">
        <v>119029434.09999999</v>
      </c>
    </row>
    <row r="351" spans="2:19" x14ac:dyDescent="0.2">
      <c r="B351" t="s">
        <v>43</v>
      </c>
    </row>
    <row r="352" spans="2:19" x14ac:dyDescent="0.2">
      <c r="B352">
        <v>1756.207762</v>
      </c>
      <c r="C352">
        <v>886.35983810000005</v>
      </c>
      <c r="D352">
        <v>956.99326880000001</v>
      </c>
      <c r="E352">
        <v>2135.987298</v>
      </c>
      <c r="F352">
        <v>965.49670400000002</v>
      </c>
      <c r="G352">
        <v>1466.768941</v>
      </c>
      <c r="H352">
        <v>1032.597546</v>
      </c>
      <c r="I352">
        <v>469.30041440000002</v>
      </c>
      <c r="J352">
        <v>666.37823470000001</v>
      </c>
      <c r="K352">
        <v>1459.2904129999999</v>
      </c>
      <c r="L352">
        <v>1033.5853959999999</v>
      </c>
      <c r="M352">
        <v>2461.3636550000001</v>
      </c>
      <c r="N352">
        <v>1650.0997709999999</v>
      </c>
      <c r="O352">
        <v>3236.3082220000001</v>
      </c>
      <c r="P352">
        <v>3054.0310439999998</v>
      </c>
      <c r="Q352">
        <v>1500</v>
      </c>
      <c r="R352">
        <v>4000</v>
      </c>
      <c r="S352">
        <v>4000</v>
      </c>
    </row>
    <row r="353" spans="2:16" x14ac:dyDescent="0.2">
      <c r="B353" t="s">
        <v>44</v>
      </c>
    </row>
    <row r="354" spans="2:16" x14ac:dyDescent="0.2">
      <c r="B354">
        <v>1140.0851399999999</v>
      </c>
      <c r="C354">
        <v>4969.0522559999999</v>
      </c>
      <c r="D354">
        <v>1424.4732690000001</v>
      </c>
      <c r="E354">
        <v>1818.5809260000001</v>
      </c>
      <c r="F354">
        <v>2251.768172</v>
      </c>
      <c r="G354">
        <v>389.1130852</v>
      </c>
      <c r="H354">
        <v>108.5917858</v>
      </c>
      <c r="I354">
        <v>95.88827757</v>
      </c>
      <c r="J354">
        <v>56.201938560000002</v>
      </c>
      <c r="K354">
        <v>67.125239690000001</v>
      </c>
      <c r="L354">
        <v>30.325586779999998</v>
      </c>
      <c r="M354">
        <v>51.13689729</v>
      </c>
      <c r="N354">
        <v>20.633513789999999</v>
      </c>
      <c r="O354">
        <v>17.628238899999999</v>
      </c>
      <c r="P354">
        <v>34.356061230000002</v>
      </c>
    </row>
    <row r="355" spans="2:16" x14ac:dyDescent="0.2">
      <c r="B355">
        <v>1800.2540550000001</v>
      </c>
      <c r="C355">
        <v>566.66512890000001</v>
      </c>
      <c r="D355">
        <v>552.1605677</v>
      </c>
      <c r="E355">
        <v>2741.05969</v>
      </c>
      <c r="F355">
        <v>914.96275760000003</v>
      </c>
      <c r="G355">
        <v>633.53149229999997</v>
      </c>
      <c r="H355">
        <v>585.04104989999996</v>
      </c>
      <c r="I355">
        <v>141.69026349999999</v>
      </c>
      <c r="J355">
        <v>38.61581297</v>
      </c>
      <c r="K355">
        <v>28.170044690000001</v>
      </c>
      <c r="L355">
        <v>22.42098893</v>
      </c>
      <c r="M355">
        <v>39.471901750000001</v>
      </c>
      <c r="N355">
        <v>13.931626980000001</v>
      </c>
      <c r="O355">
        <v>24.815192199999998</v>
      </c>
      <c r="P355">
        <v>35.758686900000001</v>
      </c>
    </row>
    <row r="356" spans="2:16" x14ac:dyDescent="0.2">
      <c r="B356">
        <v>13226.7894</v>
      </c>
      <c r="C356">
        <v>2881.0381910000001</v>
      </c>
      <c r="D356">
        <v>440.49410610000001</v>
      </c>
      <c r="E356">
        <v>535.64101100000005</v>
      </c>
      <c r="F356">
        <v>2330.3172880000002</v>
      </c>
      <c r="G356">
        <v>546.44430469999998</v>
      </c>
      <c r="H356">
        <v>313.01169629999998</v>
      </c>
      <c r="I356">
        <v>290.36236860000002</v>
      </c>
      <c r="J356">
        <v>75.110043140000002</v>
      </c>
      <c r="K356">
        <v>27.829137540000001</v>
      </c>
      <c r="L356">
        <v>30.8666707</v>
      </c>
      <c r="M356">
        <v>35.150965890000002</v>
      </c>
      <c r="N356">
        <v>38.921928800000003</v>
      </c>
      <c r="O356">
        <v>18.714737329999998</v>
      </c>
      <c r="P356">
        <v>68.921656049999996</v>
      </c>
    </row>
    <row r="357" spans="2:16" x14ac:dyDescent="0.2">
      <c r="B357">
        <v>607.20365200000003</v>
      </c>
      <c r="C357">
        <v>1779.9949570000001</v>
      </c>
      <c r="D357">
        <v>3717.060555</v>
      </c>
      <c r="E357">
        <v>1809.6749420000001</v>
      </c>
      <c r="F357">
        <v>651.86233589999995</v>
      </c>
      <c r="G357">
        <v>397.52067219999998</v>
      </c>
      <c r="H357">
        <v>1548.0324539999999</v>
      </c>
      <c r="I357">
        <v>526.25221790000001</v>
      </c>
      <c r="J357">
        <v>180.02083870000001</v>
      </c>
      <c r="K357">
        <v>141.64589910000001</v>
      </c>
      <c r="L357">
        <v>48.242948499999997</v>
      </c>
      <c r="M357">
        <v>20.49954722</v>
      </c>
      <c r="N357">
        <v>10.26681262</v>
      </c>
      <c r="O357">
        <v>7.7953667949999996</v>
      </c>
      <c r="P357">
        <v>20.08813323</v>
      </c>
    </row>
    <row r="358" spans="2:16" x14ac:dyDescent="0.2">
      <c r="B358">
        <v>460.36640310000001</v>
      </c>
      <c r="C358">
        <v>1322.0302790000001</v>
      </c>
      <c r="D358">
        <v>1230.0548590000001</v>
      </c>
      <c r="E358">
        <v>2588.0272890000001</v>
      </c>
      <c r="F358">
        <v>1011.827791</v>
      </c>
      <c r="G358">
        <v>326.61534289999997</v>
      </c>
      <c r="H358">
        <v>308.36422210000001</v>
      </c>
      <c r="I358">
        <v>949.55203489999997</v>
      </c>
      <c r="J358">
        <v>277.58517160000002</v>
      </c>
      <c r="K358">
        <v>134.09810970000001</v>
      </c>
      <c r="L358">
        <v>60.258588899999999</v>
      </c>
      <c r="M358">
        <v>35.599602249999997</v>
      </c>
      <c r="N358">
        <v>6.9873676480000002</v>
      </c>
      <c r="O358">
        <v>4.555128345</v>
      </c>
      <c r="P358">
        <v>10.210465579999999</v>
      </c>
    </row>
    <row r="359" spans="2:16" x14ac:dyDescent="0.2">
      <c r="B359">
        <v>796.39685029999998</v>
      </c>
      <c r="C359">
        <v>4943.941366</v>
      </c>
      <c r="D359">
        <v>3385.1004800000001</v>
      </c>
      <c r="E359">
        <v>1294.9325980000001</v>
      </c>
      <c r="F359">
        <v>660.61841949999996</v>
      </c>
      <c r="G359">
        <v>935.29347289999998</v>
      </c>
      <c r="H359">
        <v>538.44206770000005</v>
      </c>
      <c r="I359">
        <v>140.35786479999999</v>
      </c>
      <c r="J359">
        <v>162.4464571</v>
      </c>
      <c r="K359">
        <v>304.46125019999999</v>
      </c>
      <c r="L359">
        <v>103.61153</v>
      </c>
      <c r="M359">
        <v>45.372169960000001</v>
      </c>
      <c r="N359">
        <v>20.195607760000001</v>
      </c>
      <c r="O359">
        <v>12.17925292</v>
      </c>
      <c r="P359">
        <v>7.2811632319999999</v>
      </c>
    </row>
    <row r="360" spans="2:16" x14ac:dyDescent="0.2">
      <c r="B360">
        <v>83.054497420000004</v>
      </c>
      <c r="C360">
        <v>313.46852799999999</v>
      </c>
      <c r="D360">
        <v>1216.887645</v>
      </c>
      <c r="E360">
        <v>3122.587708</v>
      </c>
      <c r="F360">
        <v>1634.3134190000001</v>
      </c>
      <c r="G360">
        <v>567.11590469999999</v>
      </c>
      <c r="H360">
        <v>287.70947890000002</v>
      </c>
      <c r="I360">
        <v>282.71122029999998</v>
      </c>
      <c r="J360">
        <v>120.9099574</v>
      </c>
      <c r="K360">
        <v>68.490474460000001</v>
      </c>
      <c r="L360">
        <v>58.851892059999997</v>
      </c>
      <c r="M360">
        <v>77.005276300000006</v>
      </c>
      <c r="N360">
        <v>37.421352769999999</v>
      </c>
      <c r="O360">
        <v>12.53381701</v>
      </c>
      <c r="P360">
        <v>10.630835129999999</v>
      </c>
    </row>
    <row r="361" spans="2:16" x14ac:dyDescent="0.2">
      <c r="B361">
        <v>524.71095969999999</v>
      </c>
      <c r="C361">
        <v>216.99598520000001</v>
      </c>
      <c r="D361">
        <v>291.2456803</v>
      </c>
      <c r="E361">
        <v>654.09685420000005</v>
      </c>
      <c r="F361">
        <v>783.37609299999997</v>
      </c>
      <c r="G361">
        <v>658.55630099999996</v>
      </c>
      <c r="H361">
        <v>390.20024899999999</v>
      </c>
      <c r="I361">
        <v>144.88895460000001</v>
      </c>
      <c r="J361">
        <v>74.79552563</v>
      </c>
      <c r="K361">
        <v>58.553903579999997</v>
      </c>
      <c r="L361">
        <v>32.824918349999997</v>
      </c>
      <c r="M361">
        <v>21.719213159999999</v>
      </c>
      <c r="N361">
        <v>16.492805369999999</v>
      </c>
      <c r="O361">
        <v>19.794140970000001</v>
      </c>
      <c r="P361">
        <v>22.04510144</v>
      </c>
    </row>
    <row r="362" spans="2:16" x14ac:dyDescent="0.2">
      <c r="B362">
        <v>5775.2941449999998</v>
      </c>
      <c r="C362">
        <v>1040.5871460000001</v>
      </c>
      <c r="D362">
        <v>345.09752650000001</v>
      </c>
      <c r="E362">
        <v>477.80343290000002</v>
      </c>
      <c r="F362">
        <v>793.68820619999997</v>
      </c>
      <c r="G362">
        <v>729.4436647</v>
      </c>
      <c r="H362">
        <v>406.88807780000002</v>
      </c>
      <c r="I362">
        <v>240.79008139999999</v>
      </c>
      <c r="J362">
        <v>97.686941759999996</v>
      </c>
      <c r="K362">
        <v>39.261616619999998</v>
      </c>
      <c r="L362">
        <v>37.240400149999999</v>
      </c>
      <c r="M362">
        <v>18.81644455</v>
      </c>
      <c r="N362">
        <v>9.1721203960000004</v>
      </c>
      <c r="O362">
        <v>9.5783720559999992</v>
      </c>
      <c r="P362">
        <v>21.021197659999999</v>
      </c>
    </row>
    <row r="363" spans="2:16" x14ac:dyDescent="0.2">
      <c r="B363">
        <v>70.869874030000005</v>
      </c>
      <c r="C363">
        <v>2914.7813299999998</v>
      </c>
      <c r="D363">
        <v>1046.982702</v>
      </c>
      <c r="E363">
        <v>166.03642120000001</v>
      </c>
      <c r="F363">
        <v>160.8390551</v>
      </c>
      <c r="G363">
        <v>287.56999400000001</v>
      </c>
      <c r="H363">
        <v>234.90743119999999</v>
      </c>
      <c r="I363">
        <v>136.08854969999999</v>
      </c>
      <c r="J363">
        <v>101.8481235</v>
      </c>
      <c r="K363">
        <v>31.995840619999999</v>
      </c>
      <c r="L363">
        <v>30.135659059999998</v>
      </c>
      <c r="M363">
        <v>19.00020739</v>
      </c>
      <c r="N363">
        <v>10.87302568</v>
      </c>
      <c r="O363">
        <v>5.6228518940000001</v>
      </c>
      <c r="P363">
        <v>22.471211220000001</v>
      </c>
    </row>
    <row r="364" spans="2:16" x14ac:dyDescent="0.2">
      <c r="B364">
        <v>5196.7862720000003</v>
      </c>
      <c r="C364">
        <v>815.82891099999995</v>
      </c>
      <c r="D364">
        <v>1734.132089</v>
      </c>
      <c r="E364">
        <v>281.2670693</v>
      </c>
      <c r="F364">
        <v>76.694509479999994</v>
      </c>
      <c r="G364">
        <v>94.104663790000004</v>
      </c>
      <c r="H364">
        <v>128.87727380000001</v>
      </c>
      <c r="I364">
        <v>110.7631581</v>
      </c>
      <c r="J364">
        <v>76.720420290000007</v>
      </c>
      <c r="K364">
        <v>44.225916609999999</v>
      </c>
      <c r="L364">
        <v>25.174215019999998</v>
      </c>
      <c r="M364">
        <v>11.28920278</v>
      </c>
      <c r="N364">
        <v>10.05579329</v>
      </c>
      <c r="O364">
        <v>5.5001058839999999</v>
      </c>
      <c r="P364">
        <v>18.189537139999999</v>
      </c>
    </row>
    <row r="365" spans="2:16" x14ac:dyDescent="0.2">
      <c r="B365">
        <v>2567.932041</v>
      </c>
      <c r="C365">
        <v>6404.1275569999998</v>
      </c>
      <c r="D365">
        <v>983.55517599999996</v>
      </c>
      <c r="E365">
        <v>2294.894996</v>
      </c>
      <c r="F365">
        <v>445.87511439999997</v>
      </c>
      <c r="G365">
        <v>73.082948389999999</v>
      </c>
      <c r="H365">
        <v>33.246447269999997</v>
      </c>
      <c r="I365">
        <v>36.887298229999999</v>
      </c>
      <c r="J365">
        <v>37.752843140000003</v>
      </c>
      <c r="K365">
        <v>28.93219886</v>
      </c>
      <c r="L365">
        <v>25.956083540000002</v>
      </c>
      <c r="M365">
        <v>13.14394723</v>
      </c>
      <c r="N365">
        <v>8.0262054999999997</v>
      </c>
      <c r="O365">
        <v>4.8905865229999996</v>
      </c>
      <c r="P365">
        <v>9.7714417440000005</v>
      </c>
    </row>
    <row r="366" spans="2:16" x14ac:dyDescent="0.2">
      <c r="B366">
        <v>177.3461428</v>
      </c>
      <c r="C366">
        <v>1988.6601330000001</v>
      </c>
      <c r="D366">
        <v>1692.89158</v>
      </c>
      <c r="E366">
        <v>2710.228204</v>
      </c>
      <c r="F366">
        <v>279.68625370000001</v>
      </c>
      <c r="G366">
        <v>366.66840280000002</v>
      </c>
      <c r="H366">
        <v>113.14035490000001</v>
      </c>
      <c r="I366">
        <v>35.687332980000001</v>
      </c>
      <c r="J366">
        <v>24.894591999999999</v>
      </c>
      <c r="K366">
        <v>28.74222129</v>
      </c>
      <c r="L366">
        <v>25.056611</v>
      </c>
      <c r="M366">
        <v>17.894431229999999</v>
      </c>
      <c r="N366">
        <v>16.169349969999999</v>
      </c>
      <c r="O366">
        <v>5.0759217850000002</v>
      </c>
      <c r="P366">
        <v>9.9051977440000005</v>
      </c>
    </row>
    <row r="367" spans="2:16" x14ac:dyDescent="0.2">
      <c r="B367">
        <v>4750.826376</v>
      </c>
      <c r="C367">
        <v>8655.1263670000008</v>
      </c>
      <c r="D367">
        <v>969.46123390000002</v>
      </c>
      <c r="E367">
        <v>1161.049534</v>
      </c>
      <c r="F367">
        <v>1118.694291</v>
      </c>
      <c r="G367">
        <v>1769.616489</v>
      </c>
      <c r="H367">
        <v>740.11967319999997</v>
      </c>
      <c r="I367">
        <v>170.14623449999999</v>
      </c>
      <c r="J367">
        <v>78.810030260000005</v>
      </c>
      <c r="K367">
        <v>31.519963990000001</v>
      </c>
      <c r="L367">
        <v>12.57992471</v>
      </c>
      <c r="M367">
        <v>13.86996375</v>
      </c>
      <c r="N367">
        <v>14.05970784</v>
      </c>
      <c r="O367">
        <v>7.7035707990000004</v>
      </c>
      <c r="P367">
        <v>19.07043007</v>
      </c>
    </row>
    <row r="368" spans="2:16" x14ac:dyDescent="0.2">
      <c r="B368">
        <v>173.75231439999999</v>
      </c>
      <c r="C368">
        <v>1037.867561</v>
      </c>
      <c r="D368">
        <v>4496.0586929999999</v>
      </c>
      <c r="E368">
        <v>4476.3974740000003</v>
      </c>
      <c r="F368">
        <v>715.46514920000004</v>
      </c>
      <c r="G368">
        <v>348.09875110000002</v>
      </c>
      <c r="H368">
        <v>392.19569949999999</v>
      </c>
      <c r="I368">
        <v>420.28668090000002</v>
      </c>
      <c r="J368">
        <v>95.667050090000004</v>
      </c>
      <c r="K368">
        <v>30.74347277</v>
      </c>
      <c r="L368">
        <v>17.982651109999999</v>
      </c>
      <c r="M368">
        <v>5.8435077839999998</v>
      </c>
      <c r="N368">
        <v>3.5520013060000002</v>
      </c>
      <c r="O368">
        <v>2.24751704</v>
      </c>
      <c r="P368">
        <v>3.4661237800000002</v>
      </c>
    </row>
    <row r="369" spans="2:23" x14ac:dyDescent="0.2">
      <c r="B369">
        <v>449.9560697</v>
      </c>
      <c r="C369">
        <v>516.60935610000001</v>
      </c>
      <c r="D369">
        <v>248.6421369</v>
      </c>
      <c r="E369">
        <v>621.18175280000003</v>
      </c>
      <c r="F369">
        <v>2267.541471</v>
      </c>
      <c r="G369">
        <v>944.10345310000002</v>
      </c>
      <c r="H369">
        <v>198.37848009999999</v>
      </c>
      <c r="I369">
        <v>111.75346140000001</v>
      </c>
      <c r="J369">
        <v>107.3072124</v>
      </c>
      <c r="K369">
        <v>74.910888819999997</v>
      </c>
      <c r="L369">
        <v>19.72410485</v>
      </c>
      <c r="M369">
        <v>5.5064802530000003</v>
      </c>
      <c r="N369">
        <v>2.8538340980000001</v>
      </c>
      <c r="O369">
        <v>0</v>
      </c>
      <c r="P369">
        <v>1.379630275</v>
      </c>
    </row>
    <row r="370" spans="2:23" x14ac:dyDescent="0.2">
      <c r="B370">
        <v>350</v>
      </c>
      <c r="C370">
        <v>1180</v>
      </c>
      <c r="D370">
        <v>4550</v>
      </c>
      <c r="E370">
        <v>4440</v>
      </c>
      <c r="F370">
        <v>1190</v>
      </c>
      <c r="G370">
        <v>490</v>
      </c>
      <c r="H370">
        <v>560</v>
      </c>
      <c r="I370">
        <v>650</v>
      </c>
      <c r="J370">
        <v>130</v>
      </c>
      <c r="K370">
        <v>60</v>
      </c>
      <c r="L370">
        <v>30</v>
      </c>
      <c r="M370">
        <v>10</v>
      </c>
      <c r="N370">
        <v>10</v>
      </c>
      <c r="O370">
        <v>0</v>
      </c>
      <c r="P370">
        <v>10</v>
      </c>
      <c r="Q370" t="s">
        <v>45</v>
      </c>
      <c r="R370" t="s">
        <v>46</v>
      </c>
    </row>
    <row r="371" spans="2:23" x14ac:dyDescent="0.2">
      <c r="B371">
        <v>142.7915945</v>
      </c>
      <c r="C371">
        <v>235.6691782</v>
      </c>
      <c r="D371">
        <v>1089.5320360000001</v>
      </c>
      <c r="E371">
        <v>5937.9686940000001</v>
      </c>
      <c r="F371">
        <v>1311.2370289999999</v>
      </c>
      <c r="G371">
        <v>275.13329920000001</v>
      </c>
      <c r="H371">
        <v>210.6777137</v>
      </c>
      <c r="I371">
        <v>216.19945559999999</v>
      </c>
      <c r="J371">
        <v>168.25348740000001</v>
      </c>
      <c r="K371">
        <v>46.333393440000002</v>
      </c>
      <c r="L371">
        <v>16.279157300000001</v>
      </c>
      <c r="M371">
        <v>12.96489729</v>
      </c>
      <c r="N371">
        <v>7.787445613</v>
      </c>
      <c r="O371">
        <v>3.5743906550000002</v>
      </c>
      <c r="P371">
        <v>0</v>
      </c>
    </row>
    <row r="372" spans="2:23" x14ac:dyDescent="0.2">
      <c r="B372" t="s">
        <v>47</v>
      </c>
    </row>
    <row r="373" spans="2:23" x14ac:dyDescent="0.2">
      <c r="B373">
        <v>3629</v>
      </c>
      <c r="C373">
        <v>2945</v>
      </c>
      <c r="D373">
        <v>3591</v>
      </c>
      <c r="E373">
        <v>4141</v>
      </c>
      <c r="F373">
        <v>3626</v>
      </c>
      <c r="G373">
        <v>4306</v>
      </c>
      <c r="H373">
        <v>4010</v>
      </c>
      <c r="I373">
        <v>1873</v>
      </c>
      <c r="J373">
        <v>2278</v>
      </c>
      <c r="K373">
        <v>1406</v>
      </c>
      <c r="L373">
        <v>1325</v>
      </c>
      <c r="M373">
        <v>2642</v>
      </c>
      <c r="N373">
        <v>2296</v>
      </c>
      <c r="O373">
        <v>4730</v>
      </c>
      <c r="P373">
        <v>4829</v>
      </c>
      <c r="Q373">
        <v>2499</v>
      </c>
      <c r="R373">
        <v>3605.1</v>
      </c>
      <c r="S373">
        <v>3834</v>
      </c>
      <c r="T373" t="s">
        <v>42</v>
      </c>
      <c r="U373">
        <v>3160.7</v>
      </c>
    </row>
    <row r="374" spans="2:23" x14ac:dyDescent="0.2">
      <c r="B374" t="s">
        <v>42</v>
      </c>
      <c r="C374" s="1">
        <v>0.17</v>
      </c>
      <c r="D374" s="1">
        <v>0.15</v>
      </c>
      <c r="E374" s="1">
        <v>0.23</v>
      </c>
      <c r="F374" s="1">
        <v>0.15</v>
      </c>
      <c r="G374" s="1">
        <v>0.14000000000000001</v>
      </c>
      <c r="H374" s="1">
        <v>0.16</v>
      </c>
      <c r="I374" s="1">
        <v>0.17</v>
      </c>
      <c r="J374" s="1">
        <v>0.2</v>
      </c>
      <c r="K374" s="1">
        <v>0.3</v>
      </c>
      <c r="L374" s="1">
        <v>0.36</v>
      </c>
      <c r="M374" s="1">
        <v>0.28000000000000003</v>
      </c>
      <c r="N374" s="1">
        <v>0.18</v>
      </c>
      <c r="O374" s="1">
        <v>0.18</v>
      </c>
      <c r="P374" s="1">
        <v>0.1</v>
      </c>
      <c r="Q374" s="1">
        <v>0.21</v>
      </c>
      <c r="R374" s="1">
        <v>0.51</v>
      </c>
      <c r="S374" s="1">
        <v>0.3</v>
      </c>
      <c r="T374" t="s">
        <v>42</v>
      </c>
      <c r="U374">
        <v>12775</v>
      </c>
      <c r="V374" s="1">
        <v>0.22</v>
      </c>
      <c r="W374">
        <v>0.914149977</v>
      </c>
    </row>
    <row r="375" spans="2:23" x14ac:dyDescent="0.2">
      <c r="B375">
        <v>765.25864909999996</v>
      </c>
      <c r="C375">
        <v>496.81713339999999</v>
      </c>
      <c r="D375">
        <v>549.00296539999999</v>
      </c>
      <c r="E375">
        <v>960.54827020000005</v>
      </c>
      <c r="F375">
        <v>535.23822080000002</v>
      </c>
      <c r="G375">
        <v>612.91334429999995</v>
      </c>
      <c r="H375">
        <v>655.34102140000005</v>
      </c>
      <c r="I375">
        <v>325.84645799999998</v>
      </c>
      <c r="J375">
        <v>456.35057660000001</v>
      </c>
      <c r="K375">
        <v>415.0827018</v>
      </c>
      <c r="L375">
        <v>481.97693570000001</v>
      </c>
      <c r="M375">
        <v>752.12125209999999</v>
      </c>
      <c r="N375">
        <v>411.54003290000003</v>
      </c>
      <c r="O375">
        <v>847.81548599999996</v>
      </c>
      <c r="P375">
        <v>483.6955519</v>
      </c>
      <c r="Q375">
        <v>513.7976936</v>
      </c>
      <c r="R375">
        <v>1843.6438189999999</v>
      </c>
      <c r="S375">
        <v>1150.2</v>
      </c>
    </row>
    <row r="376" spans="2:23" x14ac:dyDescent="0.2">
      <c r="B376" t="s">
        <v>48</v>
      </c>
    </row>
    <row r="377" spans="2:23" x14ac:dyDescent="0.2">
      <c r="B377">
        <v>2.8098301999999999E-2</v>
      </c>
      <c r="C377">
        <v>8.8950365000000003E-2</v>
      </c>
      <c r="D377">
        <v>0.23383385100000001</v>
      </c>
      <c r="E377">
        <v>0.38728862400000003</v>
      </c>
      <c r="F377">
        <v>0.56223516200000001</v>
      </c>
      <c r="G377">
        <v>0.63220144</v>
      </c>
      <c r="H377">
        <v>0.70435157900000001</v>
      </c>
      <c r="I377">
        <v>0.848887748</v>
      </c>
      <c r="J377">
        <v>0.96902235599999997</v>
      </c>
      <c r="K377">
        <v>1.1383616519999999</v>
      </c>
      <c r="L377">
        <v>1.2318210599999999</v>
      </c>
      <c r="M377">
        <v>1.4452066619999999</v>
      </c>
      <c r="N377">
        <v>1.403855796</v>
      </c>
      <c r="O377">
        <v>1.3566260560000001</v>
      </c>
      <c r="P377">
        <v>1.8225866049999999</v>
      </c>
    </row>
    <row r="378" spans="2:23" x14ac:dyDescent="0.2">
      <c r="B378">
        <v>3.7773965999999999E-2</v>
      </c>
      <c r="C378">
        <v>7.9180711000000001E-2</v>
      </c>
      <c r="D378">
        <v>0.228031394</v>
      </c>
      <c r="E378">
        <v>0.33085802600000003</v>
      </c>
      <c r="F378">
        <v>0.48248502199999999</v>
      </c>
      <c r="G378">
        <v>0.67108446499999996</v>
      </c>
      <c r="H378">
        <v>0.82861438300000001</v>
      </c>
      <c r="I378">
        <v>0.85391744400000003</v>
      </c>
      <c r="J378">
        <v>0.97196752099999995</v>
      </c>
      <c r="K378">
        <v>1.046543204</v>
      </c>
      <c r="L378">
        <v>1.211815358</v>
      </c>
      <c r="M378">
        <v>1.406491996</v>
      </c>
      <c r="N378">
        <v>1.1713102390000001</v>
      </c>
      <c r="O378">
        <v>1.470779469</v>
      </c>
      <c r="P378">
        <v>1.5958965300000001</v>
      </c>
    </row>
    <row r="379" spans="2:23" x14ac:dyDescent="0.2">
      <c r="B379">
        <v>3.3802090999999999E-2</v>
      </c>
      <c r="C379">
        <v>0.134739627</v>
      </c>
      <c r="D379">
        <v>0.25756815599999999</v>
      </c>
      <c r="E379">
        <v>0.38417733300000001</v>
      </c>
      <c r="F379">
        <v>0.479309027</v>
      </c>
      <c r="G379">
        <v>0.61145219299999998</v>
      </c>
      <c r="H379">
        <v>0.785806012</v>
      </c>
      <c r="I379">
        <v>0.97908672699999999</v>
      </c>
      <c r="J379">
        <v>1.045964863</v>
      </c>
      <c r="K379">
        <v>1.1455787909999999</v>
      </c>
      <c r="L379">
        <v>1.2395724539999999</v>
      </c>
      <c r="M379">
        <v>1.7150218610000001</v>
      </c>
      <c r="N379">
        <v>2.033758674</v>
      </c>
      <c r="O379">
        <v>1.6727860459999999</v>
      </c>
      <c r="P379">
        <v>1.423109296</v>
      </c>
    </row>
    <row r="380" spans="2:23" x14ac:dyDescent="0.2">
      <c r="B380">
        <v>2.9428196E-2</v>
      </c>
      <c r="C380">
        <v>9.8627188000000005E-2</v>
      </c>
      <c r="D380">
        <v>0.23558357999999999</v>
      </c>
      <c r="E380">
        <v>0.38024560800000001</v>
      </c>
      <c r="F380">
        <v>0.466445375</v>
      </c>
      <c r="G380">
        <v>0.59992930700000002</v>
      </c>
      <c r="H380">
        <v>0.64284738399999997</v>
      </c>
      <c r="I380">
        <v>0.69693298599999998</v>
      </c>
      <c r="J380">
        <v>0.80857328500000003</v>
      </c>
      <c r="K380">
        <v>0.93479224100000002</v>
      </c>
      <c r="L380">
        <v>0.98371624300000005</v>
      </c>
      <c r="M380">
        <v>1.1100902319999999</v>
      </c>
      <c r="N380">
        <v>0.89625691500000004</v>
      </c>
      <c r="O380">
        <v>1.6190419739999999</v>
      </c>
      <c r="P380">
        <v>1.2896664550000001</v>
      </c>
    </row>
    <row r="381" spans="2:23" x14ac:dyDescent="0.2">
      <c r="B381">
        <v>3.1532787E-2</v>
      </c>
      <c r="C381">
        <v>0.113172734</v>
      </c>
      <c r="D381">
        <v>0.24018762299999999</v>
      </c>
      <c r="E381">
        <v>0.39289284899999999</v>
      </c>
      <c r="F381">
        <v>0.54301159700000001</v>
      </c>
      <c r="G381">
        <v>0.63974694700000001</v>
      </c>
      <c r="H381">
        <v>0.71219186199999995</v>
      </c>
      <c r="I381">
        <v>0.74585136799999996</v>
      </c>
      <c r="J381">
        <v>0.78238122899999996</v>
      </c>
      <c r="K381">
        <v>0.90146914700000003</v>
      </c>
      <c r="L381">
        <v>1.0948500249999999</v>
      </c>
      <c r="M381">
        <v>0.92357504999999995</v>
      </c>
      <c r="N381">
        <v>1.072474776</v>
      </c>
      <c r="O381">
        <v>1.892101509</v>
      </c>
      <c r="P381">
        <v>1.416936706</v>
      </c>
    </row>
    <row r="382" spans="2:23" x14ac:dyDescent="0.2">
      <c r="B382">
        <v>3.3327848E-2</v>
      </c>
      <c r="C382">
        <v>0.133008776</v>
      </c>
      <c r="D382">
        <v>0.25604884</v>
      </c>
      <c r="E382">
        <v>0.39670786000000002</v>
      </c>
      <c r="F382">
        <v>0.56382238500000004</v>
      </c>
      <c r="G382">
        <v>0.67988364700000004</v>
      </c>
      <c r="H382">
        <v>0.80502076199999995</v>
      </c>
      <c r="I382">
        <v>0.93651840099999994</v>
      </c>
      <c r="J382">
        <v>1.006467236</v>
      </c>
      <c r="K382">
        <v>1.0344345909999999</v>
      </c>
      <c r="L382">
        <v>1.142940509</v>
      </c>
      <c r="M382">
        <v>1.0969760900000001</v>
      </c>
      <c r="N382">
        <v>1.5081782880000001</v>
      </c>
      <c r="O382">
        <v>1.440500871</v>
      </c>
      <c r="P382">
        <v>1.309022423</v>
      </c>
    </row>
    <row r="383" spans="2:23" x14ac:dyDescent="0.2">
      <c r="B383">
        <v>2.3417064000000001E-2</v>
      </c>
      <c r="C383">
        <v>0.115008316</v>
      </c>
      <c r="D383">
        <v>0.27688895600000002</v>
      </c>
      <c r="E383">
        <v>0.459929374</v>
      </c>
      <c r="F383">
        <v>0.56925742599999996</v>
      </c>
      <c r="G383">
        <v>0.69299112299999999</v>
      </c>
      <c r="H383">
        <v>0.76798241</v>
      </c>
      <c r="I383">
        <v>0.85736804499999997</v>
      </c>
      <c r="J383">
        <v>0.913345976</v>
      </c>
      <c r="K383">
        <v>0.98701144799999996</v>
      </c>
      <c r="L383">
        <v>1.022179787</v>
      </c>
      <c r="M383">
        <v>1.104971366</v>
      </c>
      <c r="N383">
        <v>1.048272624</v>
      </c>
      <c r="O383">
        <v>1.070253326</v>
      </c>
      <c r="P383">
        <v>1.3495686819999999</v>
      </c>
    </row>
    <row r="384" spans="2:23" x14ac:dyDescent="0.2">
      <c r="B384">
        <v>1.9380752000000001E-2</v>
      </c>
      <c r="C384">
        <v>0.10145982200000001</v>
      </c>
      <c r="D384">
        <v>0.24414475499999999</v>
      </c>
      <c r="E384">
        <v>0.37814567100000002</v>
      </c>
      <c r="F384">
        <v>0.52699222899999998</v>
      </c>
      <c r="G384">
        <v>0.65206661499999996</v>
      </c>
      <c r="H384">
        <v>0.76360385099999994</v>
      </c>
      <c r="I384">
        <v>0.84666801899999999</v>
      </c>
      <c r="J384">
        <v>0.93351983299999997</v>
      </c>
      <c r="K384">
        <v>0.97143749400000001</v>
      </c>
      <c r="L384">
        <v>1.0011509190000001</v>
      </c>
      <c r="M384">
        <v>1.1495346909999999</v>
      </c>
      <c r="N384">
        <v>1.2116872009999999</v>
      </c>
      <c r="O384">
        <v>1.281049807</v>
      </c>
      <c r="P384">
        <v>1.179917849</v>
      </c>
    </row>
    <row r="385" spans="2:41" x14ac:dyDescent="0.2">
      <c r="B385">
        <v>1.8495648999999999E-2</v>
      </c>
      <c r="C385">
        <v>8.7193363999999995E-2</v>
      </c>
      <c r="D385">
        <v>0.279247415</v>
      </c>
      <c r="E385">
        <v>0.43718783300000003</v>
      </c>
      <c r="F385">
        <v>0.58248880300000005</v>
      </c>
      <c r="G385">
        <v>0.68663239899999995</v>
      </c>
      <c r="H385">
        <v>0.78823631599999999</v>
      </c>
      <c r="I385">
        <v>0.87099972599999997</v>
      </c>
      <c r="J385">
        <v>0.970100191</v>
      </c>
      <c r="K385">
        <v>1.1027085160000001</v>
      </c>
      <c r="L385">
        <v>1.1056714510000001</v>
      </c>
      <c r="M385">
        <v>1.2369484479999999</v>
      </c>
      <c r="N385">
        <v>1.2354868450000001</v>
      </c>
      <c r="O385">
        <v>1.749460306</v>
      </c>
      <c r="P385">
        <v>1.230626606</v>
      </c>
    </row>
    <row r="386" spans="2:41" x14ac:dyDescent="0.2">
      <c r="B386">
        <v>2.2553568E-2</v>
      </c>
      <c r="C386">
        <v>8.3533376000000006E-2</v>
      </c>
      <c r="D386">
        <v>0.21397105999999999</v>
      </c>
      <c r="E386">
        <v>0.40660791499999999</v>
      </c>
      <c r="F386">
        <v>0.57580060799999999</v>
      </c>
      <c r="G386">
        <v>0.68906324200000002</v>
      </c>
      <c r="H386">
        <v>0.80522349299999996</v>
      </c>
      <c r="I386">
        <v>0.98197084899999998</v>
      </c>
      <c r="J386">
        <v>0.96832022399999995</v>
      </c>
      <c r="K386">
        <v>1.262557586</v>
      </c>
      <c r="L386">
        <v>1.2472124309999999</v>
      </c>
      <c r="M386">
        <v>1.2466489679999999</v>
      </c>
      <c r="N386">
        <v>1.389705798</v>
      </c>
      <c r="O386">
        <v>1.6380326970000001</v>
      </c>
      <c r="P386">
        <v>1.2469683009999999</v>
      </c>
    </row>
    <row r="387" spans="2:41" x14ac:dyDescent="0.2">
      <c r="B387">
        <v>2.0319990999999999E-2</v>
      </c>
      <c r="C387">
        <v>0.10850145999999999</v>
      </c>
      <c r="D387">
        <v>0.24195861900000001</v>
      </c>
      <c r="E387">
        <v>0.41645069600000001</v>
      </c>
      <c r="F387">
        <v>0.64661924500000001</v>
      </c>
      <c r="G387">
        <v>0.78533266300000004</v>
      </c>
      <c r="H387">
        <v>0.95014345300000003</v>
      </c>
      <c r="I387">
        <v>1.0306215750000001</v>
      </c>
      <c r="J387">
        <v>1.0640246280000001</v>
      </c>
      <c r="K387">
        <v>1.3283554529999999</v>
      </c>
      <c r="L387">
        <v>1.326541881</v>
      </c>
      <c r="M387">
        <v>1.5470371329999999</v>
      </c>
      <c r="N387">
        <v>1.5565858539999999</v>
      </c>
      <c r="O387">
        <v>1.5368162080000001</v>
      </c>
      <c r="P387">
        <v>1.7437159609999999</v>
      </c>
    </row>
    <row r="388" spans="2:41" x14ac:dyDescent="0.2">
      <c r="B388">
        <v>3.1689083999999999E-2</v>
      </c>
      <c r="C388">
        <v>0.11734314799999999</v>
      </c>
      <c r="D388">
        <v>0.221257593</v>
      </c>
      <c r="E388">
        <v>0.44114833799999997</v>
      </c>
      <c r="F388">
        <v>0.56523318099999997</v>
      </c>
      <c r="G388">
        <v>0.72191307000000005</v>
      </c>
      <c r="H388">
        <v>0.93679943799999998</v>
      </c>
      <c r="I388">
        <v>1.3365648569999999</v>
      </c>
      <c r="J388">
        <v>1.574484153</v>
      </c>
      <c r="K388">
        <v>1.6224372220000001</v>
      </c>
      <c r="L388">
        <v>1.692529159</v>
      </c>
      <c r="M388">
        <v>1.895356839</v>
      </c>
      <c r="N388">
        <v>1.9269976470000001</v>
      </c>
      <c r="O388">
        <v>1.9414515240000001</v>
      </c>
      <c r="P388">
        <v>1.96177442</v>
      </c>
    </row>
    <row r="389" spans="2:41" x14ac:dyDescent="0.2">
      <c r="B389">
        <v>2.7062065E-2</v>
      </c>
      <c r="C389">
        <v>9.5919641999999999E-2</v>
      </c>
      <c r="D389">
        <v>0.196687891</v>
      </c>
      <c r="E389">
        <v>0.37567857900000001</v>
      </c>
      <c r="F389">
        <v>0.53248356900000005</v>
      </c>
      <c r="G389">
        <v>0.68980872500000001</v>
      </c>
      <c r="H389">
        <v>0.83813980099999996</v>
      </c>
      <c r="I389">
        <v>0.92838321599999996</v>
      </c>
      <c r="J389">
        <v>1.269596435</v>
      </c>
      <c r="K389">
        <v>1.2671114489999999</v>
      </c>
      <c r="L389">
        <v>1.3283080629999999</v>
      </c>
      <c r="M389">
        <v>1.3877407589999999</v>
      </c>
      <c r="N389">
        <v>1.461337291</v>
      </c>
      <c r="O389">
        <v>1.764743441</v>
      </c>
      <c r="P389">
        <v>1.757660864</v>
      </c>
    </row>
    <row r="390" spans="2:41" x14ac:dyDescent="0.2">
      <c r="B390">
        <v>2.5225422000000001E-2</v>
      </c>
      <c r="C390">
        <v>0.13456103799999999</v>
      </c>
      <c r="D390">
        <v>0.22362502000000001</v>
      </c>
      <c r="E390">
        <v>0.39429725100000002</v>
      </c>
      <c r="F390">
        <v>0.54727595100000004</v>
      </c>
      <c r="G390">
        <v>0.69453373399999996</v>
      </c>
      <c r="H390">
        <v>0.76282845600000004</v>
      </c>
      <c r="I390">
        <v>0.99709786499999997</v>
      </c>
      <c r="J390">
        <v>1.142014088</v>
      </c>
      <c r="K390">
        <v>1.2663642900000001</v>
      </c>
      <c r="L390">
        <v>1.4441065390000001</v>
      </c>
      <c r="M390">
        <v>1.7110011249999999</v>
      </c>
      <c r="N390">
        <v>1.9030163040000001</v>
      </c>
      <c r="O390">
        <v>1.7945568460000001</v>
      </c>
      <c r="P390">
        <v>1.7766869240000001</v>
      </c>
    </row>
    <row r="391" spans="2:41" x14ac:dyDescent="0.2">
      <c r="B391">
        <v>3.3300215000000001E-2</v>
      </c>
      <c r="C391">
        <v>0.109915022</v>
      </c>
      <c r="D391">
        <v>0.26589982299999998</v>
      </c>
      <c r="E391">
        <v>0.48098001200000001</v>
      </c>
      <c r="F391">
        <v>0.53885808499999999</v>
      </c>
      <c r="G391">
        <v>0.63233835000000005</v>
      </c>
      <c r="H391">
        <v>0.69664412799999997</v>
      </c>
      <c r="I391">
        <v>0.78559349499999998</v>
      </c>
      <c r="J391">
        <v>0.84670904400000002</v>
      </c>
      <c r="K391">
        <v>0.96047921300000005</v>
      </c>
      <c r="L391">
        <v>1.166773547</v>
      </c>
      <c r="M391">
        <v>1.3694739359999999</v>
      </c>
      <c r="N391">
        <v>1.6232018939999999</v>
      </c>
      <c r="O391">
        <v>1.6847912089999999</v>
      </c>
      <c r="P391">
        <v>1.738218</v>
      </c>
    </row>
    <row r="392" spans="2:41" x14ac:dyDescent="0.2">
      <c r="B392">
        <v>2.9279013E-2</v>
      </c>
      <c r="C392">
        <v>0.113887513</v>
      </c>
      <c r="D392">
        <v>0.25112267500000002</v>
      </c>
      <c r="E392">
        <v>0.40643369000000001</v>
      </c>
      <c r="F392">
        <v>0.51202235500000004</v>
      </c>
      <c r="G392">
        <v>0.59579568500000002</v>
      </c>
      <c r="H392">
        <v>0.67860015600000001</v>
      </c>
      <c r="I392">
        <v>0.72186286099999997</v>
      </c>
      <c r="J392">
        <v>0.81782518000000004</v>
      </c>
      <c r="K392">
        <v>0.874899121</v>
      </c>
      <c r="L392">
        <v>0.97760769599999997</v>
      </c>
      <c r="M392">
        <v>1.044707584</v>
      </c>
      <c r="N392">
        <v>1.1519333899999999</v>
      </c>
      <c r="O392">
        <v>1.389053393</v>
      </c>
      <c r="P392">
        <v>1.6261733949999999</v>
      </c>
    </row>
    <row r="393" spans="2:41" x14ac:dyDescent="0.2">
      <c r="B393">
        <v>2.9279013E-2</v>
      </c>
      <c r="C393">
        <v>0.113887513</v>
      </c>
      <c r="D393">
        <v>0.25112267500000002</v>
      </c>
      <c r="E393">
        <v>0.40643369000000001</v>
      </c>
      <c r="F393">
        <v>0.51202235500000004</v>
      </c>
      <c r="G393">
        <v>0.59579568500000002</v>
      </c>
      <c r="H393">
        <v>0.67860015600000001</v>
      </c>
      <c r="I393">
        <v>0.72186286099999997</v>
      </c>
      <c r="J393">
        <v>0.81782518000000004</v>
      </c>
      <c r="K393">
        <v>0.874899121</v>
      </c>
      <c r="L393">
        <v>0.97760769599999997</v>
      </c>
      <c r="M393">
        <v>1.044707584</v>
      </c>
      <c r="N393">
        <v>1.1519333899999999</v>
      </c>
      <c r="O393">
        <v>1.389053393</v>
      </c>
      <c r="P393">
        <v>1.6261733949999999</v>
      </c>
    </row>
    <row r="394" spans="2:41" x14ac:dyDescent="0.2">
      <c r="B394">
        <v>2.9279013E-2</v>
      </c>
      <c r="C394">
        <v>0.113887513</v>
      </c>
      <c r="D394">
        <v>0.25112267500000002</v>
      </c>
      <c r="E394">
        <v>0.40643369000000001</v>
      </c>
      <c r="F394">
        <v>0.51202235500000004</v>
      </c>
      <c r="G394">
        <v>0.59579568500000002</v>
      </c>
      <c r="H394">
        <v>0.67860015600000001</v>
      </c>
      <c r="I394">
        <v>0.72186286099999997</v>
      </c>
      <c r="J394">
        <v>0.81782518000000004</v>
      </c>
      <c r="K394">
        <v>0.874899121</v>
      </c>
      <c r="L394">
        <v>0.97760769599999997</v>
      </c>
      <c r="M394">
        <v>1.044707584</v>
      </c>
      <c r="N394">
        <v>1.1519333899999999</v>
      </c>
      <c r="O394">
        <v>1.389053393</v>
      </c>
      <c r="P394">
        <v>1.6261733949999999</v>
      </c>
    </row>
    <row r="395" spans="2:41" x14ac:dyDescent="0.2">
      <c r="B395" t="s">
        <v>49</v>
      </c>
    </row>
    <row r="396" spans="2:41" x14ac:dyDescent="0.2">
      <c r="B396">
        <v>0.80156997399999996</v>
      </c>
      <c r="C396">
        <v>1.3087779260000001</v>
      </c>
      <c r="D396" s="2">
        <v>0.88700000000000001</v>
      </c>
      <c r="E396" s="2">
        <v>0.96299999999999997</v>
      </c>
      <c r="F396">
        <v>0.66069537300000003</v>
      </c>
      <c r="G396">
        <v>1.363870605</v>
      </c>
      <c r="H396">
        <v>0.93734663900000004</v>
      </c>
      <c r="I396">
        <v>1.263771226</v>
      </c>
      <c r="J396">
        <v>1.0361090150000001</v>
      </c>
      <c r="K396">
        <v>1.218350075</v>
      </c>
      <c r="L396">
        <v>0.770514845</v>
      </c>
      <c r="M396">
        <v>1.31695717</v>
      </c>
      <c r="N396">
        <v>0.565789349</v>
      </c>
      <c r="O396">
        <v>0.64625486399999998</v>
      </c>
      <c r="P396">
        <v>1.4475777780000001</v>
      </c>
      <c r="Q396">
        <v>1.095249208</v>
      </c>
      <c r="R396">
        <v>1.4759994009999999</v>
      </c>
      <c r="S396">
        <v>0.14905569799999999</v>
      </c>
      <c r="T396">
        <v>0.87097416800000005</v>
      </c>
      <c r="U396">
        <v>1.0491986369999999</v>
      </c>
      <c r="V396">
        <v>1.431904869</v>
      </c>
      <c r="W396">
        <v>1.629112326</v>
      </c>
      <c r="X396">
        <v>1.4675960459999999</v>
      </c>
      <c r="Y396">
        <v>1.4998822730000001</v>
      </c>
      <c r="Z396">
        <v>0.65158360800000004</v>
      </c>
      <c r="AA396">
        <v>0.64470445300000001</v>
      </c>
      <c r="AB396">
        <v>0.407246675</v>
      </c>
      <c r="AC396">
        <v>0.43967159300000003</v>
      </c>
      <c r="AD396">
        <v>0.43967159300000003</v>
      </c>
      <c r="AE396">
        <v>0.43967159300000003</v>
      </c>
      <c r="AF396">
        <v>0.43967159300000003</v>
      </c>
      <c r="AG396">
        <v>0.43967159300000003</v>
      </c>
      <c r="AH396">
        <v>0.43967159300000003</v>
      </c>
      <c r="AI396">
        <v>0.43967159300000003</v>
      </c>
      <c r="AJ396">
        <v>0.4</v>
      </c>
      <c r="AK396">
        <v>0.4</v>
      </c>
      <c r="AL396">
        <v>0.4</v>
      </c>
      <c r="AM396">
        <v>0.4</v>
      </c>
      <c r="AN396">
        <v>0.4</v>
      </c>
      <c r="AO396">
        <v>0.4</v>
      </c>
    </row>
    <row r="397" spans="2:41" x14ac:dyDescent="0.2">
      <c r="B397" t="s">
        <v>197</v>
      </c>
      <c r="D397" s="2"/>
      <c r="E397" s="2"/>
    </row>
    <row r="398" spans="2:41" x14ac:dyDescent="0.2">
      <c r="B398">
        <v>3</v>
      </c>
      <c r="D398" s="2"/>
      <c r="E398" s="2"/>
    </row>
    <row r="399" spans="2:41" x14ac:dyDescent="0.2">
      <c r="B399" t="s">
        <v>50</v>
      </c>
    </row>
    <row r="400" spans="2:41" x14ac:dyDescent="0.2"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2:16" x14ac:dyDescent="0.2">
      <c r="B401" s="2">
        <v>0</v>
      </c>
      <c r="C401">
        <v>1</v>
      </c>
      <c r="D401">
        <v>0</v>
      </c>
      <c r="E401" s="2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2:16" x14ac:dyDescent="0.2">
      <c r="B402" s="2">
        <v>0</v>
      </c>
      <c r="C402">
        <v>0</v>
      </c>
      <c r="D402">
        <v>1</v>
      </c>
      <c r="E402">
        <v>0</v>
      </c>
      <c r="F402" s="2">
        <v>0</v>
      </c>
      <c r="G402" s="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2:16" x14ac:dyDescent="0.2">
      <c r="B403" s="2">
        <v>0</v>
      </c>
      <c r="C403" s="2">
        <v>0</v>
      </c>
      <c r="D403">
        <v>0</v>
      </c>
      <c r="E403">
        <v>1</v>
      </c>
      <c r="F403">
        <v>0</v>
      </c>
      <c r="G403">
        <v>0</v>
      </c>
      <c r="H403" s="2">
        <v>0</v>
      </c>
      <c r="I403" s="2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2:16" x14ac:dyDescent="0.2">
      <c r="B404" s="2">
        <v>0</v>
      </c>
      <c r="C404" s="2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 s="2">
        <v>0</v>
      </c>
      <c r="J404" s="2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2:16" x14ac:dyDescent="0.2">
      <c r="B405" s="2">
        <v>0</v>
      </c>
      <c r="C405" s="2">
        <v>0</v>
      </c>
      <c r="D405" s="2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 s="2">
        <v>0</v>
      </c>
      <c r="K405" s="2">
        <v>0</v>
      </c>
      <c r="L405" s="2">
        <v>0</v>
      </c>
      <c r="M405">
        <v>0</v>
      </c>
      <c r="N405">
        <v>0</v>
      </c>
      <c r="O405">
        <v>0</v>
      </c>
      <c r="P405">
        <v>0</v>
      </c>
    </row>
    <row r="406" spans="2:16" x14ac:dyDescent="0.2">
      <c r="B406" s="2">
        <v>0</v>
      </c>
      <c r="C406" s="2">
        <v>0</v>
      </c>
      <c r="D406" s="2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 s="2">
        <v>0</v>
      </c>
      <c r="M406" s="2">
        <v>0</v>
      </c>
      <c r="N406" s="2">
        <v>0</v>
      </c>
      <c r="O406">
        <v>0</v>
      </c>
      <c r="P406">
        <v>0</v>
      </c>
    </row>
    <row r="407" spans="2:16" x14ac:dyDescent="0.2">
      <c r="B407" s="2">
        <v>0</v>
      </c>
      <c r="C407" s="2">
        <v>0</v>
      </c>
      <c r="D407" s="2">
        <v>0</v>
      </c>
      <c r="E407" s="2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 s="2">
        <v>0</v>
      </c>
      <c r="N407" s="2">
        <v>0</v>
      </c>
      <c r="O407" s="2">
        <v>0</v>
      </c>
      <c r="P407">
        <v>0</v>
      </c>
    </row>
    <row r="408" spans="2:16" x14ac:dyDescent="0.2">
      <c r="B408" s="2">
        <v>0</v>
      </c>
      <c r="C408" s="2">
        <v>0</v>
      </c>
      <c r="D408" s="2">
        <v>0</v>
      </c>
      <c r="E408" s="2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 s="2">
        <v>0</v>
      </c>
      <c r="O408" s="2">
        <v>0</v>
      </c>
      <c r="P408">
        <v>0</v>
      </c>
    </row>
    <row r="409" spans="2:16" x14ac:dyDescent="0.2"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 s="2">
        <v>0</v>
      </c>
      <c r="P409">
        <v>0</v>
      </c>
    </row>
    <row r="410" spans="2:16" x14ac:dyDescent="0.2"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</row>
    <row r="411" spans="2:16" x14ac:dyDescent="0.2"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</row>
    <row r="412" spans="2:16" x14ac:dyDescent="0.2"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</row>
    <row r="413" spans="2:16" x14ac:dyDescent="0.2"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</row>
    <row r="414" spans="2:16" x14ac:dyDescent="0.2"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</row>
    <row r="415" spans="2:16" x14ac:dyDescent="0.2">
      <c r="B415" t="s">
        <v>50</v>
      </c>
    </row>
    <row r="416" spans="2:16" x14ac:dyDescent="0.2">
      <c r="B416">
        <v>1</v>
      </c>
      <c r="C416" s="2">
        <v>1.0569319999999999E-13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2:16" x14ac:dyDescent="0.2">
      <c r="B417" s="2">
        <v>7.1349949999999996E-5</v>
      </c>
      <c r="C417">
        <v>0.99985729999999995</v>
      </c>
      <c r="D417" s="2">
        <v>7.1349949999999996E-5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2:16" x14ac:dyDescent="0.2">
      <c r="B418" s="2">
        <v>1.0570260000000001E-13</v>
      </c>
      <c r="C418">
        <v>5.3419069999999999E-3</v>
      </c>
      <c r="D418">
        <v>0.98931619999999998</v>
      </c>
      <c r="E418">
        <v>5.3419069999999999E-3</v>
      </c>
      <c r="F418" s="2">
        <v>1.0569319999999999E-13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2:16" x14ac:dyDescent="0.2">
      <c r="B419" s="2">
        <v>1.851185E-19</v>
      </c>
      <c r="C419" s="2">
        <v>9.5417229999999997E-9</v>
      </c>
      <c r="D419">
        <v>2.7477430000000001E-2</v>
      </c>
      <c r="E419">
        <v>0.94504509999999997</v>
      </c>
      <c r="F419">
        <v>2.7477430000000001E-2</v>
      </c>
      <c r="G419" s="2">
        <v>9.5417229999999997E-9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2:16" x14ac:dyDescent="0.2">
      <c r="B420" s="2">
        <v>3.592025E-23</v>
      </c>
      <c r="C420" s="2">
        <v>1.0570260000000001E-13</v>
      </c>
      <c r="D420" s="2">
        <v>2.8140749999999998E-6</v>
      </c>
      <c r="E420">
        <v>6.2133029999999999E-2</v>
      </c>
      <c r="F420">
        <v>0.87572830000000002</v>
      </c>
      <c r="G420">
        <v>6.2133029999999999E-2</v>
      </c>
      <c r="H420" s="2">
        <v>2.8140749999999998E-6</v>
      </c>
      <c r="I420" s="2">
        <v>1.0569319999999999E-13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2:16" x14ac:dyDescent="0.2">
      <c r="B421" s="2">
        <v>1.0303809999999999E-25</v>
      </c>
      <c r="C421" s="2">
        <v>1.805646E-17</v>
      </c>
      <c r="D421" s="2">
        <v>2.7230989999999998E-10</v>
      </c>
      <c r="E421" s="2">
        <v>7.1349680000000004E-5</v>
      </c>
      <c r="F421">
        <v>9.9906289999999995E-2</v>
      </c>
      <c r="G421">
        <v>0.80004470000000005</v>
      </c>
      <c r="H421">
        <v>9.9906289999999995E-2</v>
      </c>
      <c r="I421" s="2">
        <v>7.1349680000000004E-5</v>
      </c>
      <c r="J421" s="2">
        <v>2.723098E-10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2:16" x14ac:dyDescent="0.2">
      <c r="B422" s="2">
        <v>1.4993119999999999E-27</v>
      </c>
      <c r="C422" s="2">
        <v>2.496859E-20</v>
      </c>
      <c r="D422" s="2">
        <v>1.0570260000000001E-13</v>
      </c>
      <c r="E422" s="2">
        <v>4.0286719999999999E-8</v>
      </c>
      <c r="F422">
        <v>5.3648819999999996E-4</v>
      </c>
      <c r="G422">
        <v>0.13535150000000001</v>
      </c>
      <c r="H422">
        <v>0.72822390000000004</v>
      </c>
      <c r="I422">
        <v>0.13535150000000001</v>
      </c>
      <c r="J422">
        <v>5.3648819999999996E-4</v>
      </c>
      <c r="K422" s="2">
        <v>4.0286719999999999E-8</v>
      </c>
      <c r="L422" s="2">
        <v>1.0569319999999999E-13</v>
      </c>
      <c r="M422">
        <v>0</v>
      </c>
      <c r="N422">
        <v>0</v>
      </c>
      <c r="O422">
        <v>0</v>
      </c>
      <c r="P422">
        <v>0</v>
      </c>
    </row>
    <row r="423" spans="2:16" x14ac:dyDescent="0.2">
      <c r="B423" s="2">
        <v>6.1780389999999997E-29</v>
      </c>
      <c r="C423" s="2">
        <v>1.5264729999999999E-22</v>
      </c>
      <c r="D423" s="2">
        <v>1.6865299999999999E-16</v>
      </c>
      <c r="E423" s="2">
        <v>4.1742070000000002E-11</v>
      </c>
      <c r="F423" s="2">
        <v>1.167124E-6</v>
      </c>
      <c r="G423">
        <v>2.0652959999999999E-3</v>
      </c>
      <c r="H423">
        <v>0.1659996</v>
      </c>
      <c r="I423">
        <v>0.66386789999999996</v>
      </c>
      <c r="J423">
        <v>0.1659996</v>
      </c>
      <c r="K423">
        <v>2.0652959999999999E-3</v>
      </c>
      <c r="L423" s="2">
        <v>1.167124E-6</v>
      </c>
      <c r="M423" s="2">
        <v>4.1742049999999997E-11</v>
      </c>
      <c r="N423" s="2">
        <v>2.2204459999999999E-16</v>
      </c>
      <c r="O423">
        <v>0</v>
      </c>
      <c r="P423">
        <v>0</v>
      </c>
    </row>
    <row r="424" spans="2:16" x14ac:dyDescent="0.2">
      <c r="B424" s="2">
        <v>5.14222E-30</v>
      </c>
      <c r="C424" s="2">
        <v>2.6952790000000001E-24</v>
      </c>
      <c r="D424" s="2">
        <v>8.65362E-19</v>
      </c>
      <c r="E424" s="2">
        <v>1.057018E-13</v>
      </c>
      <c r="F424" s="2">
        <v>3.0040030000000001E-9</v>
      </c>
      <c r="G424" s="2">
        <v>1.2538650000000001E-5</v>
      </c>
      <c r="H424">
        <v>5.3293660000000003E-3</v>
      </c>
      <c r="I424">
        <v>0.19090499999999999</v>
      </c>
      <c r="J424">
        <v>0.6075062</v>
      </c>
      <c r="K424">
        <v>0.19090499999999999</v>
      </c>
      <c r="L424">
        <v>5.3293660000000003E-3</v>
      </c>
      <c r="M424" s="2">
        <v>1.2538650000000001E-5</v>
      </c>
      <c r="N424" s="2">
        <v>3.0040030000000001E-9</v>
      </c>
      <c r="O424" s="2">
        <v>1.0569319999999999E-13</v>
      </c>
      <c r="P424">
        <v>0</v>
      </c>
    </row>
    <row r="425" spans="2:16" x14ac:dyDescent="0.2">
      <c r="B425" s="2">
        <v>7.0259449999999998E-31</v>
      </c>
      <c r="C425" s="2">
        <v>1.030374E-25</v>
      </c>
      <c r="D425" s="2">
        <v>1.113597E-20</v>
      </c>
      <c r="E425" s="2">
        <v>6.318741E-16</v>
      </c>
      <c r="F425" s="2">
        <v>1.315536E-11</v>
      </c>
      <c r="G425" s="2">
        <v>7.0618029999999994E-8</v>
      </c>
      <c r="H425" s="2">
        <v>7.1279320000000002E-5</v>
      </c>
      <c r="I425">
        <v>1.0653660000000001E-2</v>
      </c>
      <c r="J425">
        <v>0.21001909999999999</v>
      </c>
      <c r="K425">
        <v>0.55851170000000006</v>
      </c>
      <c r="L425">
        <v>0.21001909999999999</v>
      </c>
      <c r="M425">
        <v>1.0653660000000001E-2</v>
      </c>
      <c r="N425" s="2">
        <v>7.1279320000000002E-5</v>
      </c>
      <c r="O425" s="2">
        <v>7.0618029999999994E-8</v>
      </c>
      <c r="P425">
        <v>1.3156036133800001E-11</v>
      </c>
    </row>
    <row r="426" spans="2:16" x14ac:dyDescent="0.2">
      <c r="B426" s="2">
        <v>1.378512E-31</v>
      </c>
      <c r="C426" s="2">
        <v>7.0058129999999994E-27</v>
      </c>
      <c r="D426" s="2">
        <v>2.9387489999999999E-22</v>
      </c>
      <c r="E426" s="2">
        <v>7.935252E-18</v>
      </c>
      <c r="F426" s="2">
        <v>1.056947E-13</v>
      </c>
      <c r="G426" s="2">
        <v>5.3009129999999998E-10</v>
      </c>
      <c r="H426" s="2">
        <v>7.7464669999999996E-7</v>
      </c>
      <c r="I426">
        <v>2.6436059999999998E-4</v>
      </c>
      <c r="J426">
        <v>1.7932420000000001E-2</v>
      </c>
      <c r="K426">
        <v>0.22383749999999999</v>
      </c>
      <c r="L426">
        <v>0.51592979999999999</v>
      </c>
      <c r="M426">
        <v>0.22383749999999999</v>
      </c>
      <c r="N426">
        <v>1.7932420000000001E-2</v>
      </c>
      <c r="O426">
        <v>2.6436059999999998E-4</v>
      </c>
      <c r="P426">
        <v>7.7517689699319997E-7</v>
      </c>
    </row>
    <row r="427" spans="2:16" x14ac:dyDescent="0.2">
      <c r="B427" s="2">
        <v>3.5499119999999998E-32</v>
      </c>
      <c r="C427" s="2">
        <v>7.3875830000000002E-28</v>
      </c>
      <c r="D427" s="2">
        <v>1.3634249999999999E-23</v>
      </c>
      <c r="E427" s="2">
        <v>1.8510489999999999E-19</v>
      </c>
      <c r="F427" s="2">
        <v>1.510957E-15</v>
      </c>
      <c r="G427" s="2">
        <v>6.0196979999999999E-12</v>
      </c>
      <c r="H427" s="2">
        <v>9.5357019999999995E-9</v>
      </c>
      <c r="I427" s="2">
        <v>4.9715809999999997E-6</v>
      </c>
      <c r="J427">
        <v>7.2797650000000003E-4</v>
      </c>
      <c r="K427">
        <v>2.6744480000000001E-2</v>
      </c>
      <c r="L427">
        <v>0.23312189999999999</v>
      </c>
      <c r="M427">
        <v>0.47880129999999999</v>
      </c>
      <c r="N427">
        <v>0.23312189999999999</v>
      </c>
      <c r="O427">
        <v>2.6744480000000001E-2</v>
      </c>
      <c r="P427">
        <v>7.3295762272318347E-4</v>
      </c>
    </row>
    <row r="428" spans="2:16" x14ac:dyDescent="0.2">
      <c r="B428" s="2">
        <v>1.127077E-32</v>
      </c>
      <c r="C428" s="2">
        <v>1.095777E-28</v>
      </c>
      <c r="D428" s="2">
        <v>9.8999059999999994E-25</v>
      </c>
      <c r="E428" s="2">
        <v>7.1988169999999995E-21</v>
      </c>
      <c r="F428" s="2">
        <v>3.6054199999999997E-17</v>
      </c>
      <c r="G428" s="2">
        <v>1.056666E-13</v>
      </c>
      <c r="H428" s="2">
        <v>1.5383149999999999E-10</v>
      </c>
      <c r="I428" s="2">
        <v>9.5072010000000002E-8</v>
      </c>
      <c r="J428" s="2">
        <v>2.1652189999999998E-5</v>
      </c>
      <c r="K428">
        <v>1.617636E-3</v>
      </c>
      <c r="L428">
        <v>3.6524220000000003E-2</v>
      </c>
      <c r="M428">
        <v>0.23870050000000001</v>
      </c>
      <c r="N428">
        <v>0.4462718</v>
      </c>
      <c r="O428">
        <v>0.23870050000000001</v>
      </c>
      <c r="P428">
        <v>3.8163603415947198E-2</v>
      </c>
    </row>
    <row r="429" spans="2:16" x14ac:dyDescent="0.2">
      <c r="B429" s="2">
        <v>4.2184030000000001E-33</v>
      </c>
      <c r="C429" s="2">
        <v>2.1292009999999999E-29</v>
      </c>
      <c r="D429" s="2">
        <v>1.030168E-25</v>
      </c>
      <c r="E429" s="2">
        <v>4.2687189999999998E-22</v>
      </c>
      <c r="F429" s="2">
        <v>1.3403969999999999E-18</v>
      </c>
      <c r="G429" s="2">
        <v>2.803313E-15</v>
      </c>
      <c r="H429" s="2">
        <v>3.423029E-12</v>
      </c>
      <c r="I429" s="2">
        <v>2.1438919999999999E-9</v>
      </c>
      <c r="J429" s="2">
        <v>6.0981949999999998E-7</v>
      </c>
      <c r="K429" s="2">
        <v>7.0737989999999999E-5</v>
      </c>
      <c r="L429">
        <v>3.0664849999999999E-3</v>
      </c>
      <c r="M429">
        <v>4.6702859999999999E-2</v>
      </c>
      <c r="N429">
        <v>0.24135119999999999</v>
      </c>
      <c r="O429">
        <v>0.4176163</v>
      </c>
      <c r="P429">
        <v>0.29119189495681785</v>
      </c>
    </row>
    <row r="430" spans="2:16" x14ac:dyDescent="0.2">
      <c r="B430" s="2">
        <v>1.8009190000000001E-33</v>
      </c>
      <c r="C430" s="2">
        <v>5.140428E-30</v>
      </c>
      <c r="D430" s="2">
        <v>1.436227E-26</v>
      </c>
      <c r="E430" s="2">
        <v>3.590588E-23</v>
      </c>
      <c r="F430" s="2">
        <v>7.2847890000000001E-20</v>
      </c>
      <c r="G430" s="2">
        <v>1.0815039999999999E-16</v>
      </c>
      <c r="H430" s="2">
        <v>1.055944E-13</v>
      </c>
      <c r="I430" s="2">
        <v>6.0936200000000002E-11</v>
      </c>
      <c r="J430" s="2">
        <v>1.8747340000000002E-8</v>
      </c>
      <c r="K430" s="2">
        <v>2.7952660000000001E-6</v>
      </c>
      <c r="L430">
        <v>1.8585579999999999E-4</v>
      </c>
      <c r="M430">
        <v>5.1532380000000001E-3</v>
      </c>
      <c r="N430">
        <v>5.6793929999999999E-2</v>
      </c>
      <c r="O430">
        <v>0.24174799999999999</v>
      </c>
      <c r="P430">
        <v>0.69611603787438192</v>
      </c>
    </row>
    <row r="431" spans="2:16" x14ac:dyDescent="0.2">
      <c r="D431" s="2"/>
      <c r="E431" s="2"/>
    </row>
    <row r="432" spans="2:16" x14ac:dyDescent="0.2">
      <c r="B432" t="s">
        <v>50</v>
      </c>
    </row>
    <row r="433" spans="2:16" x14ac:dyDescent="0.2">
      <c r="B433">
        <v>0.97778089999999995</v>
      </c>
      <c r="C433">
        <v>2.2219119999999998E-2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2:16" x14ac:dyDescent="0.2">
      <c r="B434" s="2">
        <v>3.0137719999999999E-5</v>
      </c>
      <c r="C434">
        <v>0.86426979999999998</v>
      </c>
      <c r="D434">
        <v>0.13570009999999999</v>
      </c>
      <c r="E434" s="2">
        <v>6.3459519999999998E-10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2:16" x14ac:dyDescent="0.2">
      <c r="B435" s="2">
        <v>2.3076209999999998E-9</v>
      </c>
      <c r="C435">
        <v>4.9717290000000003E-3</v>
      </c>
      <c r="D435">
        <v>0.79805789999999999</v>
      </c>
      <c r="E435">
        <v>0.19695879999999999</v>
      </c>
      <c r="F435" s="2">
        <v>1.151676E-5</v>
      </c>
      <c r="G435" s="2">
        <v>8.0158099999999997E-14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2:16" x14ac:dyDescent="0.2">
      <c r="B436" s="2">
        <v>9.7205369999999996E-12</v>
      </c>
      <c r="C436" s="2">
        <v>7.5558690000000001E-6</v>
      </c>
      <c r="D436">
        <v>3.5321409999999998E-2</v>
      </c>
      <c r="E436">
        <v>0.74429219999999996</v>
      </c>
      <c r="F436">
        <v>0.2199353</v>
      </c>
      <c r="G436">
        <v>4.4354350000000003E-4</v>
      </c>
      <c r="H436" s="2">
        <v>3.9520289999999997E-9</v>
      </c>
      <c r="I436" s="2">
        <v>4.4408919999999998E-16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2:16" x14ac:dyDescent="0.2">
      <c r="B437" s="2">
        <v>3.5242460000000001E-13</v>
      </c>
      <c r="C437" s="2">
        <v>5.3278859999999999E-8</v>
      </c>
      <c r="D437">
        <v>4.0843759999999998E-4</v>
      </c>
      <c r="E437">
        <v>9.4731830000000003E-2</v>
      </c>
      <c r="F437">
        <v>0.67977860000000001</v>
      </c>
      <c r="G437">
        <v>0.2225578</v>
      </c>
      <c r="H437">
        <v>2.5225040000000001E-3</v>
      </c>
      <c r="I437" s="2">
        <v>8.1494200000000002E-7</v>
      </c>
      <c r="J437" s="2">
        <v>1.121547E-11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2:16" x14ac:dyDescent="0.2">
      <c r="B438" s="2">
        <v>4.2484279999999999E-14</v>
      </c>
      <c r="C438" s="2">
        <v>1.475791E-9</v>
      </c>
      <c r="D438" s="2">
        <v>7.5840499999999998E-6</v>
      </c>
      <c r="E438">
        <v>3.9319020000000001E-3</v>
      </c>
      <c r="F438">
        <v>0.16719490000000001</v>
      </c>
      <c r="G438">
        <v>0.60875460000000003</v>
      </c>
      <c r="H438">
        <v>0.21357770000000001</v>
      </c>
      <c r="I438">
        <v>6.5170749999999998E-3</v>
      </c>
      <c r="J438" s="2">
        <v>1.6189459999999999E-5</v>
      </c>
      <c r="K438" s="2">
        <v>3.9324750000000001E-9</v>
      </c>
      <c r="L438" s="2">
        <v>1.3511410000000001E-13</v>
      </c>
      <c r="M438">
        <v>0</v>
      </c>
      <c r="N438">
        <v>0</v>
      </c>
      <c r="O438">
        <v>0</v>
      </c>
      <c r="P438">
        <v>0</v>
      </c>
    </row>
    <row r="439" spans="2:16" x14ac:dyDescent="0.2">
      <c r="B439" s="2">
        <v>1.057112E-14</v>
      </c>
      <c r="C439" s="2">
        <v>1.087538E-10</v>
      </c>
      <c r="D439" s="2">
        <v>2.9970670000000002E-7</v>
      </c>
      <c r="E439">
        <v>1.692796E-4</v>
      </c>
      <c r="F439">
        <v>1.6097940000000002E-2</v>
      </c>
      <c r="G439">
        <v>0.23541619999999999</v>
      </c>
      <c r="H439">
        <v>0.53837740000000001</v>
      </c>
      <c r="I439">
        <v>0.1984475</v>
      </c>
      <c r="J439">
        <v>1.139037E-2</v>
      </c>
      <c r="K439">
        <v>1.008762E-4</v>
      </c>
      <c r="L439" s="2">
        <v>1.5258869999999999E-7</v>
      </c>
      <c r="M439" s="2">
        <v>4.8382079999999997E-11</v>
      </c>
      <c r="N439" s="2">
        <v>4.2188470000000001E-15</v>
      </c>
      <c r="O439">
        <v>0</v>
      </c>
      <c r="P439">
        <v>0</v>
      </c>
    </row>
    <row r="440" spans="2:16" x14ac:dyDescent="0.2">
      <c r="B440" s="2">
        <v>4.1930939999999997E-15</v>
      </c>
      <c r="C440" s="2">
        <v>1.5938119999999999E-11</v>
      </c>
      <c r="D440" s="2">
        <v>2.320543E-8</v>
      </c>
      <c r="E440" s="2">
        <v>1.070609E-5</v>
      </c>
      <c r="F440">
        <v>1.3387189999999999E-3</v>
      </c>
      <c r="G440">
        <v>4.0766080000000003E-2</v>
      </c>
      <c r="H440">
        <v>0.28824090000000002</v>
      </c>
      <c r="I440">
        <v>0.47265859999999998</v>
      </c>
      <c r="J440">
        <v>0.1806749</v>
      </c>
      <c r="K440">
        <v>1.5977359999999999E-2</v>
      </c>
      <c r="L440">
        <v>3.3100239999999997E-4</v>
      </c>
      <c r="M440" s="2">
        <v>1.7174629999999999E-6</v>
      </c>
      <c r="N440" s="2">
        <v>2.5275570000000002E-9</v>
      </c>
      <c r="O440" s="2">
        <v>1.249001E-12</v>
      </c>
      <c r="P440">
        <v>2.2204459999999999E-16</v>
      </c>
    </row>
    <row r="441" spans="2:16" x14ac:dyDescent="0.2">
      <c r="B441" s="2">
        <v>2.2804420000000001E-15</v>
      </c>
      <c r="C441" s="2">
        <v>3.8174199999999997E-12</v>
      </c>
      <c r="D441" s="2">
        <v>3.080782E-9</v>
      </c>
      <c r="E441" s="2">
        <v>1.044428E-6</v>
      </c>
      <c r="F441">
        <v>1.3187E-4</v>
      </c>
      <c r="G441">
        <v>5.6393390000000002E-3</v>
      </c>
      <c r="H441">
        <v>7.6692250000000003E-2</v>
      </c>
      <c r="I441">
        <v>0.32173030000000002</v>
      </c>
      <c r="J441">
        <v>0.41314420000000002</v>
      </c>
      <c r="K441">
        <v>0.16233690000000001</v>
      </c>
      <c r="L441">
        <v>1.9576440000000001E-2</v>
      </c>
      <c r="M441">
        <v>7.3843710000000003E-4</v>
      </c>
      <c r="N441" s="2">
        <v>9.1485739999999997E-6</v>
      </c>
      <c r="O441" s="2">
        <v>4.0409859999999998E-8</v>
      </c>
      <c r="P441">
        <v>7.1136203419999998E-11</v>
      </c>
    </row>
    <row r="442" spans="2:16" x14ac:dyDescent="0.2">
      <c r="B442" s="2">
        <v>1.5488470000000001E-15</v>
      </c>
      <c r="C442" s="2">
        <v>1.3094679999999999E-12</v>
      </c>
      <c r="D442" s="2">
        <v>6.2373020000000004E-10</v>
      </c>
      <c r="E442" s="2">
        <v>1.5106049999999999E-7</v>
      </c>
      <c r="F442" s="2">
        <v>1.69523E-5</v>
      </c>
      <c r="G442">
        <v>8.1484519999999998E-4</v>
      </c>
      <c r="H442">
        <v>1.5790869999999999E-2</v>
      </c>
      <c r="I442">
        <v>0.1184954</v>
      </c>
      <c r="J442">
        <v>0.33695009999999997</v>
      </c>
      <c r="K442">
        <v>0.36009479999999999</v>
      </c>
      <c r="L442">
        <v>0.144566</v>
      </c>
      <c r="M442">
        <v>2.1954399999999999E-2</v>
      </c>
      <c r="N442">
        <v>1.2859620000000001E-3</v>
      </c>
      <c r="O442" s="2">
        <v>3.0166510000000001E-5</v>
      </c>
      <c r="P442">
        <v>3.0165782793580303E-7</v>
      </c>
    </row>
    <row r="443" spans="2:16" x14ac:dyDescent="0.2">
      <c r="B443" s="2">
        <v>1.2361900000000001E-15</v>
      </c>
      <c r="C443" s="2">
        <v>5.8757570000000005E-13</v>
      </c>
      <c r="D443" s="2">
        <v>1.7566219999999999E-10</v>
      </c>
      <c r="E443" s="2">
        <v>3.0545130000000002E-8</v>
      </c>
      <c r="F443" s="2">
        <v>2.8733999999999999E-6</v>
      </c>
      <c r="G443">
        <v>1.371705E-4</v>
      </c>
      <c r="H443">
        <v>3.1512290000000002E-3</v>
      </c>
      <c r="I443">
        <v>3.3455319999999997E-2</v>
      </c>
      <c r="J443">
        <v>0.15968650000000001</v>
      </c>
      <c r="K443">
        <v>0.33729819999999999</v>
      </c>
      <c r="L443">
        <v>0.3132007</v>
      </c>
      <c r="M443">
        <v>0.12792799999999999</v>
      </c>
      <c r="N443">
        <v>2.3171899999999999E-2</v>
      </c>
      <c r="O443">
        <v>1.894644E-3</v>
      </c>
      <c r="P443">
        <v>7.3388145806373183E-5</v>
      </c>
    </row>
    <row r="444" spans="2:16" x14ac:dyDescent="0.2">
      <c r="B444" s="2">
        <v>1.112592E-15</v>
      </c>
      <c r="C444" s="2">
        <v>3.2360850000000001E-13</v>
      </c>
      <c r="D444" s="2">
        <v>6.4168249999999994E-11</v>
      </c>
      <c r="E444" s="2">
        <v>8.1615499999999994E-9</v>
      </c>
      <c r="F444" s="2">
        <v>6.2878369999999997E-7</v>
      </c>
      <c r="G444" s="2">
        <v>2.785718E-5</v>
      </c>
      <c r="H444">
        <v>6.7840429999999996E-4</v>
      </c>
      <c r="I444">
        <v>8.7514410000000004E-3</v>
      </c>
      <c r="J444">
        <v>5.813699E-2</v>
      </c>
      <c r="K444">
        <v>0.19504959999999999</v>
      </c>
      <c r="L444">
        <v>0.32670320000000003</v>
      </c>
      <c r="M444">
        <v>0.27193729999999999</v>
      </c>
      <c r="N444">
        <v>0.1126669</v>
      </c>
      <c r="O444">
        <v>2.342402E-2</v>
      </c>
      <c r="P444">
        <v>2.6236233244640705E-3</v>
      </c>
    </row>
    <row r="445" spans="2:16" x14ac:dyDescent="0.2">
      <c r="B445" s="2">
        <v>1.0969809999999999E-15</v>
      </c>
      <c r="C445" s="2">
        <v>2.089575E-13</v>
      </c>
      <c r="D445" s="2">
        <v>2.8831660000000001E-11</v>
      </c>
      <c r="E445" s="2">
        <v>2.7456769999999998E-9</v>
      </c>
      <c r="F445" s="2">
        <v>1.7236690000000001E-7</v>
      </c>
      <c r="G445" s="2">
        <v>6.8367500000000002E-6</v>
      </c>
      <c r="H445">
        <v>1.649527E-4</v>
      </c>
      <c r="I445">
        <v>2.3433820000000002E-3</v>
      </c>
      <c r="J445">
        <v>1.9088529999999999E-2</v>
      </c>
      <c r="K445">
        <v>8.7368310000000005E-2</v>
      </c>
      <c r="L445">
        <v>0.22155639999999999</v>
      </c>
      <c r="M445">
        <v>0.30873390000000001</v>
      </c>
      <c r="N445">
        <v>0.2357284</v>
      </c>
      <c r="O445">
        <v>9.8849800000000002E-2</v>
      </c>
      <c r="P445">
        <v>2.6159344518565147E-2</v>
      </c>
    </row>
    <row r="446" spans="2:16" x14ac:dyDescent="0.2">
      <c r="B446" s="2">
        <v>1.1604259999999999E-15</v>
      </c>
      <c r="C446" s="2">
        <v>1.5294530000000001E-13</v>
      </c>
      <c r="D446" s="2">
        <v>1.5301230000000001E-11</v>
      </c>
      <c r="E446" s="2">
        <v>1.117584E-9</v>
      </c>
      <c r="F446" s="2">
        <v>5.7411490000000001E-8</v>
      </c>
      <c r="G446" s="2">
        <v>2.0031310000000002E-6</v>
      </c>
      <c r="H446" s="2">
        <v>4.5980070000000002E-5</v>
      </c>
      <c r="I446">
        <v>6.7505780000000001E-4</v>
      </c>
      <c r="J446">
        <v>6.1888200000000003E-3</v>
      </c>
      <c r="K446">
        <v>3.4747319999999998E-2</v>
      </c>
      <c r="L446">
        <v>0.1177212</v>
      </c>
      <c r="M446">
        <v>0.2382215</v>
      </c>
      <c r="N446">
        <v>0.28628490000000001</v>
      </c>
      <c r="O446">
        <v>0.20401549999999999</v>
      </c>
      <c r="P446">
        <v>0.11209756119487561</v>
      </c>
    </row>
    <row r="447" spans="2:16" x14ac:dyDescent="0.2">
      <c r="B447" s="2">
        <v>1.296887E-15</v>
      </c>
      <c r="C447" s="2">
        <v>1.2372880000000001E-13</v>
      </c>
      <c r="D447" s="2">
        <v>9.2964489999999999E-12</v>
      </c>
      <c r="E447" s="2">
        <v>5.3287510000000001E-10</v>
      </c>
      <c r="F447" s="2">
        <v>2.2598479999999999E-8</v>
      </c>
      <c r="G447" s="2">
        <v>6.8878180000000002E-7</v>
      </c>
      <c r="H447" s="2">
        <v>1.468823E-5</v>
      </c>
      <c r="I447">
        <v>2.139004E-4</v>
      </c>
      <c r="J447">
        <v>2.0824609999999999E-3</v>
      </c>
      <c r="K447">
        <v>1.331266E-2</v>
      </c>
      <c r="L447">
        <v>5.5078950000000002E-2</v>
      </c>
      <c r="M447">
        <v>0.14587939999999999</v>
      </c>
      <c r="N447">
        <v>0.2455176</v>
      </c>
      <c r="O447">
        <v>0.26155149999999999</v>
      </c>
      <c r="P447">
        <v>0.27634824140055297</v>
      </c>
    </row>
    <row r="448" spans="2:16" x14ac:dyDescent="0.2">
      <c r="B448" t="s">
        <v>51</v>
      </c>
    </row>
    <row r="449" spans="2:51" x14ac:dyDescent="0.2">
      <c r="B449">
        <v>50</v>
      </c>
    </row>
    <row r="450" spans="2:51" x14ac:dyDescent="0.2">
      <c r="B450" t="s">
        <v>52</v>
      </c>
    </row>
    <row r="451" spans="2:51" x14ac:dyDescent="0.2">
      <c r="B451">
        <v>356.30169999999998</v>
      </c>
      <c r="C451">
        <v>191.3244</v>
      </c>
      <c r="D451">
        <v>175.99860000000001</v>
      </c>
      <c r="E451">
        <v>272.32119999999998</v>
      </c>
      <c r="F451">
        <v>300.42899999999997</v>
      </c>
      <c r="G451">
        <v>379.95339999999999</v>
      </c>
      <c r="H451">
        <v>1060.6808000000001</v>
      </c>
      <c r="I451">
        <v>1871.7529999999999</v>
      </c>
      <c r="J451">
        <v>3406.3110000000001</v>
      </c>
      <c r="K451">
        <v>8008.7790000000005</v>
      </c>
      <c r="L451">
        <v>14866.69</v>
      </c>
      <c r="M451">
        <v>28191.33</v>
      </c>
      <c r="N451">
        <v>47829.85</v>
      </c>
      <c r="O451">
        <v>75761.34</v>
      </c>
      <c r="P451">
        <v>118991.21</v>
      </c>
      <c r="Q451">
        <v>160278.74</v>
      </c>
      <c r="R451">
        <v>187798.99</v>
      </c>
      <c r="S451">
        <v>195005.81</v>
      </c>
      <c r="T451">
        <v>161925.57</v>
      </c>
      <c r="U451">
        <v>120952.47</v>
      </c>
      <c r="V451">
        <v>81832.509999999995</v>
      </c>
      <c r="W451">
        <v>58525.5</v>
      </c>
      <c r="X451">
        <v>48529.8</v>
      </c>
      <c r="Y451">
        <v>53112.68</v>
      </c>
      <c r="Z451">
        <v>63932.6</v>
      </c>
      <c r="AA451">
        <v>85089.87</v>
      </c>
      <c r="AB451">
        <v>99836.23</v>
      </c>
      <c r="AC451">
        <v>108665.82</v>
      </c>
      <c r="AD451">
        <v>106007.88</v>
      </c>
      <c r="AE451">
        <v>95931.45</v>
      </c>
      <c r="AF451">
        <v>84187.29</v>
      </c>
      <c r="AG451">
        <v>68509.41</v>
      </c>
      <c r="AH451">
        <v>54431.39</v>
      </c>
      <c r="AI451">
        <v>41751.01</v>
      </c>
      <c r="AJ451">
        <v>29627.829000000002</v>
      </c>
      <c r="AK451">
        <v>23569.507000000001</v>
      </c>
      <c r="AL451">
        <v>16344.513000000001</v>
      </c>
      <c r="AM451">
        <v>12779.3747</v>
      </c>
      <c r="AN451">
        <v>8947.8269</v>
      </c>
      <c r="AO451">
        <v>6733.8239000000003</v>
      </c>
      <c r="AP451">
        <v>5031.3190000000004</v>
      </c>
      <c r="AQ451">
        <v>3361.0409</v>
      </c>
      <c r="AR451">
        <v>2788.0421000000001</v>
      </c>
      <c r="AS451">
        <v>1906.3801000000001</v>
      </c>
      <c r="AT451">
        <v>1438.2577000000001</v>
      </c>
      <c r="AU451">
        <v>870.67470000000003</v>
      </c>
      <c r="AV451">
        <v>733.15530000000001</v>
      </c>
      <c r="AW451">
        <v>561.25170000000003</v>
      </c>
      <c r="AX451">
        <v>392.63940000000002</v>
      </c>
      <c r="AY451">
        <v>298.4975</v>
      </c>
    </row>
    <row r="452" spans="2:51" x14ac:dyDescent="0.2">
      <c r="B452" t="s">
        <v>53</v>
      </c>
      <c r="C452">
        <v>11415.09</v>
      </c>
      <c r="D452">
        <v>43058.02</v>
      </c>
      <c r="E452">
        <v>123591.19</v>
      </c>
      <c r="F452">
        <v>279269.95</v>
      </c>
      <c r="G452">
        <v>187798.99</v>
      </c>
      <c r="H452">
        <v>195005.81</v>
      </c>
      <c r="I452">
        <v>161925.57</v>
      </c>
      <c r="J452">
        <v>120952.47</v>
      </c>
      <c r="K452">
        <v>81832.509999999995</v>
      </c>
      <c r="L452">
        <v>58525.5</v>
      </c>
      <c r="M452" s="2">
        <v>48500</v>
      </c>
      <c r="N452" s="2">
        <v>53100</v>
      </c>
      <c r="O452" s="2">
        <v>63900</v>
      </c>
      <c r="P452" s="2">
        <v>85100</v>
      </c>
      <c r="Q452" s="2">
        <v>99800</v>
      </c>
      <c r="R452" s="2">
        <v>215000</v>
      </c>
      <c r="S452" s="2">
        <v>180000</v>
      </c>
      <c r="T452" s="2">
        <v>123000</v>
      </c>
      <c r="U452" s="2">
        <v>71400</v>
      </c>
      <c r="V452">
        <v>39914.019999999997</v>
      </c>
      <c r="W452">
        <v>21727.2016</v>
      </c>
      <c r="X452">
        <v>11765.142900000001</v>
      </c>
      <c r="Y452">
        <v>3361.0409</v>
      </c>
      <c r="Z452">
        <v>9582.8129000000008</v>
      </c>
    </row>
    <row r="453" spans="2:51" x14ac:dyDescent="0.2">
      <c r="B453" t="s">
        <v>54</v>
      </c>
    </row>
    <row r="454" spans="2:51" x14ac:dyDescent="0.2">
      <c r="B454" s="2">
        <v>1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</row>
    <row r="455" spans="2:51" x14ac:dyDescent="0.2">
      <c r="B455" s="2">
        <v>0.99</v>
      </c>
      <c r="C455" s="2">
        <v>9.4900000000000002E-3</v>
      </c>
      <c r="D455" s="2">
        <v>2.2200000000000001E-5</v>
      </c>
      <c r="E455" s="2">
        <v>2.2200000000000001E-5</v>
      </c>
      <c r="F455" s="2">
        <v>3.4400000000000001E-7</v>
      </c>
      <c r="G455" s="2">
        <v>8.8900000000000005E-9</v>
      </c>
      <c r="H455" s="2">
        <v>6.4199999999999995E-10</v>
      </c>
      <c r="I455" s="2">
        <v>3.83E-11</v>
      </c>
      <c r="J455" s="2">
        <v>1.8899999999999998E-12</v>
      </c>
      <c r="K455" s="2">
        <v>7.6700000000000004E-14</v>
      </c>
      <c r="L455" s="2">
        <v>2.55E-15</v>
      </c>
      <c r="M455" s="2">
        <v>1.11E-16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</row>
    <row r="456" spans="2:51" x14ac:dyDescent="0.2">
      <c r="B456" s="2">
        <v>0.18</v>
      </c>
      <c r="C456" s="2">
        <v>0.23400000000000001</v>
      </c>
      <c r="D456" s="2">
        <v>0.27100000000000002</v>
      </c>
      <c r="E456" s="2">
        <v>0.19600000000000001</v>
      </c>
      <c r="F456" s="2">
        <v>7.46E-2</v>
      </c>
      <c r="G456" s="2">
        <v>2.41E-2</v>
      </c>
      <c r="H456">
        <v>1.1827654E-2</v>
      </c>
      <c r="I456">
        <v>5.1483179999999998E-3</v>
      </c>
      <c r="J456">
        <v>1.985807E-3</v>
      </c>
      <c r="K456">
        <v>6.7874700000000005E-4</v>
      </c>
      <c r="L456">
        <v>2.0557600000000001E-4</v>
      </c>
      <c r="M456" s="2">
        <v>5.52E-5</v>
      </c>
      <c r="N456" s="2">
        <v>1.31E-5</v>
      </c>
      <c r="O456" s="2">
        <v>2.7599999999999998E-6</v>
      </c>
      <c r="P456" s="2">
        <v>5.1600000000000001E-7</v>
      </c>
      <c r="Q456" s="2">
        <v>9.4500000000000006E-8</v>
      </c>
      <c r="R456" s="2">
        <v>5.14E-9</v>
      </c>
      <c r="S456" s="2">
        <v>6.6399999999999998E-11</v>
      </c>
      <c r="T456" s="2">
        <v>5.3199999999999995E-13</v>
      </c>
      <c r="U456" s="2">
        <v>2.6599999999999998E-15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</row>
    <row r="457" spans="2:51" x14ac:dyDescent="0.2">
      <c r="B457" s="2">
        <v>1.66E-3</v>
      </c>
      <c r="C457" s="2">
        <v>9.1299999999999992E-3</v>
      </c>
      <c r="D457" s="2">
        <v>3.7699999999999997E-2</v>
      </c>
      <c r="E457" s="2">
        <v>0.105</v>
      </c>
      <c r="F457" s="2">
        <v>0.14000000000000001</v>
      </c>
      <c r="G457" s="2">
        <v>0.11799999999999999</v>
      </c>
      <c r="H457" s="2">
        <v>0.127</v>
      </c>
      <c r="I457" s="2">
        <v>0.123</v>
      </c>
      <c r="J457" s="2">
        <v>0.108</v>
      </c>
      <c r="K457">
        <v>8.5342971000000004E-2</v>
      </c>
      <c r="L457">
        <v>6.1163852999999997E-2</v>
      </c>
      <c r="M457">
        <v>3.9625368000000001E-2</v>
      </c>
      <c r="N457">
        <v>2.3206067E-2</v>
      </c>
      <c r="O457">
        <v>1.2285068E-2</v>
      </c>
      <c r="P457">
        <v>5.8789389999999997E-3</v>
      </c>
      <c r="Q457">
        <v>3.1615749999999998E-3</v>
      </c>
      <c r="R457">
        <v>7.99915E-4</v>
      </c>
      <c r="S457" s="2">
        <v>7.7899999999999996E-5</v>
      </c>
      <c r="T457" s="2">
        <v>5.1000000000000003E-6</v>
      </c>
      <c r="U457" s="2">
        <v>2.2399999999999999E-7</v>
      </c>
      <c r="V457" s="2">
        <v>6.6100000000000001E-9</v>
      </c>
      <c r="W457" s="2">
        <v>1.3100000000000001E-10</v>
      </c>
      <c r="X457" s="2">
        <v>1.7300000000000001E-12</v>
      </c>
      <c r="Y457" s="2">
        <v>1.5299999999999999E-14</v>
      </c>
      <c r="Z457" s="2">
        <v>0</v>
      </c>
    </row>
    <row r="458" spans="2:51" x14ac:dyDescent="0.2">
      <c r="B458" s="2">
        <v>2.2299999999999998E-6</v>
      </c>
      <c r="C458" s="2">
        <v>3.4499999999999998E-5</v>
      </c>
      <c r="D458" s="2">
        <v>3.8200000000000002E-4</v>
      </c>
      <c r="E458" s="2">
        <v>2.8900000000000002E-3</v>
      </c>
      <c r="F458" s="2">
        <v>9.0100000000000006E-3</v>
      </c>
      <c r="G458" s="2">
        <v>1.4200000000000001E-2</v>
      </c>
      <c r="H458" s="2">
        <v>2.58E-2</v>
      </c>
      <c r="I458" s="2">
        <v>4.2700000000000002E-2</v>
      </c>
      <c r="J458" s="2">
        <v>6.4100000000000004E-2</v>
      </c>
      <c r="K458" s="2">
        <v>8.7300000000000003E-2</v>
      </c>
      <c r="L458">
        <v>0.107985505</v>
      </c>
      <c r="M458">
        <v>0.121217889</v>
      </c>
      <c r="N458">
        <v>0.123525185</v>
      </c>
      <c r="O458">
        <v>0.114269917</v>
      </c>
      <c r="P458">
        <v>9.5961196999999998E-2</v>
      </c>
      <c r="Q458">
        <v>0.101110882</v>
      </c>
      <c r="R458">
        <v>6.4927078999999999E-2</v>
      </c>
      <c r="S458">
        <v>1.9725952000000001E-2</v>
      </c>
      <c r="T458">
        <v>4.1035680000000001E-3</v>
      </c>
      <c r="U458">
        <v>5.8414899999999995E-4</v>
      </c>
      <c r="V458" s="2">
        <v>5.6900000000000001E-5</v>
      </c>
      <c r="W458" s="2">
        <v>3.7799999999999998E-6</v>
      </c>
      <c r="X458" s="2">
        <v>1.72E-7</v>
      </c>
      <c r="Y458" s="2">
        <v>5.3199999999999998E-9</v>
      </c>
      <c r="Z458" s="2">
        <v>1.1399999999999999E-10</v>
      </c>
    </row>
    <row r="459" spans="2:51" x14ac:dyDescent="0.2">
      <c r="B459" s="2">
        <v>2.7100000000000001E-8</v>
      </c>
      <c r="C459" s="2">
        <v>5.2200000000000004E-7</v>
      </c>
      <c r="D459" s="2">
        <v>7.6499999999999996E-6</v>
      </c>
      <c r="E459" s="2">
        <v>8.2000000000000001E-5</v>
      </c>
      <c r="F459" s="2">
        <v>3.57E-4</v>
      </c>
      <c r="G459" s="2">
        <v>7.36E-4</v>
      </c>
      <c r="H459" s="2">
        <v>1.72E-3</v>
      </c>
      <c r="I459" s="2">
        <v>3.7299999999999998E-3</v>
      </c>
      <c r="J459" s="2">
        <v>7.4700000000000001E-3</v>
      </c>
      <c r="K459" s="2">
        <v>1.38E-2</v>
      </c>
      <c r="L459" s="2">
        <v>2.3599999999999999E-2</v>
      </c>
      <c r="M459">
        <v>3.7274810999999998E-2</v>
      </c>
      <c r="N459">
        <v>5.4378942999999999E-2</v>
      </c>
      <c r="O459">
        <v>7.3305192000000005E-2</v>
      </c>
      <c r="P459">
        <v>9.1312009999999999E-2</v>
      </c>
      <c r="Q459">
        <v>0.160683414</v>
      </c>
      <c r="R459">
        <v>0.21765195200000001</v>
      </c>
      <c r="S459">
        <v>0.16675665200000001</v>
      </c>
      <c r="T459">
        <v>9.3721299999999994E-2</v>
      </c>
      <c r="U459">
        <v>3.8633431000000003E-2</v>
      </c>
      <c r="V459">
        <v>1.1677831E-2</v>
      </c>
      <c r="W459">
        <v>2.5876879999999999E-3</v>
      </c>
      <c r="X459">
        <v>4.2021099999999998E-4</v>
      </c>
      <c r="Y459" s="2">
        <v>5.0000000000000002E-5</v>
      </c>
      <c r="Z459" s="2">
        <v>4.6500000000000004E-6</v>
      </c>
    </row>
    <row r="460" spans="2:51" x14ac:dyDescent="0.2">
      <c r="B460" s="2">
        <v>8.2800000000000004E-10</v>
      </c>
      <c r="C460" s="2">
        <v>1.7500000000000001E-8</v>
      </c>
      <c r="D460" s="2">
        <v>2.9200000000000002E-7</v>
      </c>
      <c r="E460" s="2">
        <v>3.7299999999999999E-6</v>
      </c>
      <c r="F460" s="2">
        <v>1.9300000000000002E-5</v>
      </c>
      <c r="G460" s="2">
        <v>4.5899999999999998E-5</v>
      </c>
      <c r="H460" s="2">
        <v>1.2300000000000001E-4</v>
      </c>
      <c r="I460" s="2">
        <v>3.1E-4</v>
      </c>
      <c r="J460" s="2">
        <v>7.2800000000000002E-4</v>
      </c>
      <c r="K460" s="2">
        <v>1.6000000000000001E-3</v>
      </c>
      <c r="L460" s="2">
        <v>3.2699999999999999E-3</v>
      </c>
      <c r="M460" s="2">
        <v>6.2700000000000004E-3</v>
      </c>
      <c r="N460">
        <v>1.122592E-2</v>
      </c>
      <c r="O460">
        <v>1.8785278999999998E-2</v>
      </c>
      <c r="P460">
        <v>2.9377785E-2</v>
      </c>
      <c r="Q460">
        <v>7.0216606000000001E-2</v>
      </c>
      <c r="R460">
        <v>0.14928418600000001</v>
      </c>
      <c r="S460">
        <v>0.19759977500000001</v>
      </c>
      <c r="T460">
        <v>0.20043524800000001</v>
      </c>
      <c r="U460">
        <v>0.15580370900000001</v>
      </c>
      <c r="V460">
        <v>9.2806707000000002E-2</v>
      </c>
      <c r="W460">
        <v>4.2358646999999999E-2</v>
      </c>
      <c r="X460">
        <v>1.4811937000000001E-2</v>
      </c>
      <c r="Y460">
        <v>3.9675190000000001E-3</v>
      </c>
      <c r="Z460">
        <v>9.5866199999999999E-4</v>
      </c>
    </row>
    <row r="461" spans="2:51" x14ac:dyDescent="0.2">
      <c r="B461" s="2">
        <v>5.2999999999999998E-11</v>
      </c>
      <c r="C461" s="2">
        <v>1.1599999999999999E-9</v>
      </c>
      <c r="D461" s="2">
        <v>2.0599999999999999E-8</v>
      </c>
      <c r="E461" s="2">
        <v>2.8799999999999998E-7</v>
      </c>
      <c r="F461" s="2">
        <v>1.64E-6</v>
      </c>
      <c r="G461" s="2">
        <v>4.2400000000000001E-6</v>
      </c>
      <c r="H461" s="2">
        <v>1.2300000000000001E-5</v>
      </c>
      <c r="I461" s="2">
        <v>3.3800000000000002E-5</v>
      </c>
      <c r="J461" s="2">
        <v>8.7100000000000003E-5</v>
      </c>
      <c r="K461" s="2">
        <v>2.12E-4</v>
      </c>
      <c r="L461" s="2">
        <v>4.8500000000000003E-4</v>
      </c>
      <c r="M461" s="2">
        <v>1.0399999999999999E-3</v>
      </c>
      <c r="N461" s="2">
        <v>2.1199999999999999E-3</v>
      </c>
      <c r="O461">
        <v>4.0525709999999996E-3</v>
      </c>
      <c r="P461">
        <v>7.2959449999999999E-3</v>
      </c>
      <c r="Q461">
        <v>2.1165228000000001E-2</v>
      </c>
      <c r="R461">
        <v>6.0018578000000003E-2</v>
      </c>
      <c r="S461">
        <v>0.112301599</v>
      </c>
      <c r="T461">
        <v>0.16588472900000001</v>
      </c>
      <c r="U461">
        <v>0.193449022</v>
      </c>
      <c r="V461">
        <v>0.17810416500000001</v>
      </c>
      <c r="W461">
        <v>0.12945679500000001</v>
      </c>
      <c r="X461">
        <v>7.4285303999999996E-2</v>
      </c>
      <c r="Y461">
        <v>3.3649677000000003E-2</v>
      </c>
      <c r="Z461">
        <v>1.6336399000000001E-2</v>
      </c>
    </row>
    <row r="462" spans="2:51" x14ac:dyDescent="0.2">
      <c r="B462" s="2">
        <v>1.1100000000000001E-11</v>
      </c>
      <c r="C462" s="2">
        <v>2.24E-10</v>
      </c>
      <c r="D462" s="2">
        <v>3.8099999999999999E-9</v>
      </c>
      <c r="E462" s="2">
        <v>5.2399999999999999E-8</v>
      </c>
      <c r="F462" s="2">
        <v>2.9900000000000002E-7</v>
      </c>
      <c r="G462" s="2">
        <v>7.8199999999999999E-7</v>
      </c>
      <c r="H462" s="2">
        <v>2.3199999999999998E-6</v>
      </c>
      <c r="I462" s="2">
        <v>6.5300000000000002E-6</v>
      </c>
      <c r="J462" s="2">
        <v>1.7399999999999999E-5</v>
      </c>
      <c r="K462" s="2">
        <v>4.3999999999999999E-5</v>
      </c>
      <c r="L462" s="2">
        <v>1.06E-4</v>
      </c>
      <c r="M462" s="2">
        <v>2.4000000000000001E-4</v>
      </c>
      <c r="N462" s="2">
        <v>5.1699999999999999E-4</v>
      </c>
      <c r="O462">
        <v>1.058055E-3</v>
      </c>
      <c r="P462">
        <v>2.0514980000000001E-3</v>
      </c>
      <c r="Q462">
        <v>6.6261050000000002E-3</v>
      </c>
      <c r="R462">
        <v>2.2217206E-2</v>
      </c>
      <c r="S462">
        <v>5.1214137999999999E-2</v>
      </c>
      <c r="T462">
        <v>9.5720020000000003E-2</v>
      </c>
      <c r="U462">
        <v>0.145060566</v>
      </c>
      <c r="V462">
        <v>0.17825592800000001</v>
      </c>
      <c r="W462">
        <v>0.177620793</v>
      </c>
      <c r="X462">
        <v>0.14351546900000001</v>
      </c>
      <c r="Y462">
        <v>9.4026716999999996E-2</v>
      </c>
      <c r="Z462">
        <v>8.1699130999999994E-2</v>
      </c>
    </row>
    <row r="463" spans="2:51" x14ac:dyDescent="0.2">
      <c r="B463" s="2">
        <v>1.41E-11</v>
      </c>
      <c r="C463" s="2">
        <v>2.1999999999999999E-10</v>
      </c>
      <c r="D463" s="2">
        <v>3.0300000000000001E-9</v>
      </c>
      <c r="E463" s="2">
        <v>3.4900000000000001E-8</v>
      </c>
      <c r="F463" s="2">
        <v>1.7599999999999999E-7</v>
      </c>
      <c r="G463" s="2">
        <v>4.27E-7</v>
      </c>
      <c r="H463" s="2">
        <v>1.1999999999999999E-6</v>
      </c>
      <c r="I463" s="2">
        <v>3.1999999999999999E-6</v>
      </c>
      <c r="J463" s="2">
        <v>8.1899999999999995E-6</v>
      </c>
      <c r="K463" s="2">
        <v>2.0000000000000002E-5</v>
      </c>
      <c r="L463" s="2">
        <v>4.6699999999999997E-5</v>
      </c>
      <c r="M463" s="2">
        <v>1.0399999999999999E-4</v>
      </c>
      <c r="N463" s="2">
        <v>2.22E-4</v>
      </c>
      <c r="O463">
        <v>4.529E-4</v>
      </c>
      <c r="P463">
        <v>8.8199000000000003E-4</v>
      </c>
      <c r="Q463">
        <v>2.8999360000000001E-3</v>
      </c>
      <c r="R463">
        <v>1.0186588E-2</v>
      </c>
      <c r="S463">
        <v>2.5417433999999999E-2</v>
      </c>
      <c r="T463">
        <v>5.2999644999999998E-2</v>
      </c>
      <c r="U463">
        <v>9.2356586000000004E-2</v>
      </c>
      <c r="V463">
        <v>0.13450183900000001</v>
      </c>
      <c r="W463">
        <v>0.16370506700000001</v>
      </c>
      <c r="X463">
        <v>0.16652285</v>
      </c>
      <c r="Y463">
        <v>0.14156755500000001</v>
      </c>
      <c r="Z463">
        <v>0.20810120200000001</v>
      </c>
    </row>
    <row r="464" spans="2:51" x14ac:dyDescent="0.2">
      <c r="B464" s="2">
        <v>2.4299999999999999E-11</v>
      </c>
      <c r="C464" s="2">
        <v>3.0199999999999999E-10</v>
      </c>
      <c r="D464" s="2">
        <v>3.4299999999999999E-9</v>
      </c>
      <c r="E464" s="2">
        <v>3.33E-8</v>
      </c>
      <c r="F464" s="2">
        <v>1.49E-7</v>
      </c>
      <c r="G464" s="2">
        <v>3.34E-7</v>
      </c>
      <c r="H464" s="2">
        <v>8.8100000000000001E-7</v>
      </c>
      <c r="I464" s="2">
        <v>2.2299999999999998E-6</v>
      </c>
      <c r="J464" s="2">
        <v>5.4299999999999997E-6</v>
      </c>
      <c r="K464" s="2">
        <v>1.27E-5</v>
      </c>
      <c r="L464" s="2">
        <v>2.8600000000000001E-5</v>
      </c>
      <c r="M464" s="2">
        <v>6.1799999999999998E-5</v>
      </c>
      <c r="N464" s="2">
        <v>1.2799999999999999E-4</v>
      </c>
      <c r="O464" s="2">
        <v>2.5700000000000001E-4</v>
      </c>
      <c r="P464" s="2">
        <v>4.9299999999999995E-4</v>
      </c>
      <c r="Q464">
        <v>1.6072390000000001E-3</v>
      </c>
      <c r="R464">
        <v>5.6727959999999999E-3</v>
      </c>
      <c r="S464">
        <v>1.4542307000000001E-2</v>
      </c>
      <c r="T464">
        <v>3.1884033999999999E-2</v>
      </c>
      <c r="U464">
        <v>5.9789887E-2</v>
      </c>
      <c r="V464">
        <v>9.5897088000000005E-2</v>
      </c>
      <c r="W464">
        <v>0.131556698</v>
      </c>
      <c r="X464">
        <v>0.15436714100000001</v>
      </c>
      <c r="Y464">
        <v>0.154929241</v>
      </c>
      <c r="Z464">
        <v>0.348763235</v>
      </c>
    </row>
    <row r="465" spans="2:26" x14ac:dyDescent="0.2">
      <c r="B465" s="2">
        <v>5.09E-11</v>
      </c>
      <c r="C465" s="2">
        <v>5.1199999999999999E-10</v>
      </c>
      <c r="D465" s="2">
        <v>4.8699999999999999E-9</v>
      </c>
      <c r="E465" s="2">
        <v>4.0299999999999997E-8</v>
      </c>
      <c r="F465" s="2">
        <v>1.61E-7</v>
      </c>
      <c r="G465" s="2">
        <v>3.3500000000000002E-7</v>
      </c>
      <c r="H465" s="2">
        <v>8.3099999999999996E-7</v>
      </c>
      <c r="I465" s="2">
        <v>1.99E-6</v>
      </c>
      <c r="J465" s="2">
        <v>4.6E-6</v>
      </c>
      <c r="K465" s="2">
        <v>1.03E-5</v>
      </c>
      <c r="L465" s="2">
        <v>2.2200000000000001E-5</v>
      </c>
      <c r="M465" s="2">
        <v>4.6300000000000001E-5</v>
      </c>
      <c r="N465" s="2">
        <v>9.31E-5</v>
      </c>
      <c r="O465" s="2">
        <v>1.8100000000000001E-4</v>
      </c>
      <c r="P465" s="2">
        <v>3.4000000000000002E-4</v>
      </c>
      <c r="Q465">
        <v>1.0831390000000001E-3</v>
      </c>
      <c r="R465">
        <v>3.7533850000000001E-3</v>
      </c>
      <c r="S465">
        <v>9.5939839999999998E-3</v>
      </c>
      <c r="T465">
        <v>2.1360052000000001E-2</v>
      </c>
      <c r="U465">
        <v>4.1422900999999998E-2</v>
      </c>
      <c r="V465">
        <v>6.9971294000000003E-2</v>
      </c>
      <c r="W465">
        <v>0.102954544</v>
      </c>
      <c r="X465">
        <v>0.131953561</v>
      </c>
      <c r="Y465">
        <v>0.14731572600000001</v>
      </c>
      <c r="Z465">
        <v>0.46989056299999998</v>
      </c>
    </row>
    <row r="466" spans="2:26" x14ac:dyDescent="0.2">
      <c r="B466" s="2">
        <v>1.1800000000000001E-10</v>
      </c>
      <c r="C466" s="2">
        <v>9.8199999999999992E-10</v>
      </c>
      <c r="D466" s="2">
        <v>7.9500000000000001E-9</v>
      </c>
      <c r="E466" s="2">
        <v>5.69E-8</v>
      </c>
      <c r="F466" s="2">
        <v>2.04E-7</v>
      </c>
      <c r="G466" s="2">
        <v>3.96E-7</v>
      </c>
      <c r="H466" s="2">
        <v>9.2800000000000005E-7</v>
      </c>
      <c r="I466" s="2">
        <v>2.1100000000000001E-6</v>
      </c>
      <c r="J466" s="2">
        <v>4.6399999999999996E-6</v>
      </c>
      <c r="K466" s="2">
        <v>9.9000000000000001E-6</v>
      </c>
      <c r="L466" s="2">
        <v>2.05E-5</v>
      </c>
      <c r="M466" s="2">
        <v>4.1100000000000003E-5</v>
      </c>
      <c r="N466" s="2">
        <v>7.9800000000000002E-5</v>
      </c>
      <c r="O466" s="2">
        <v>1.4999999999999999E-4</v>
      </c>
      <c r="P466" s="2">
        <v>2.7500000000000002E-4</v>
      </c>
      <c r="Q466">
        <v>8.5008000000000002E-4</v>
      </c>
      <c r="R466">
        <v>2.856071E-3</v>
      </c>
      <c r="S466">
        <v>7.1557239999999996E-3</v>
      </c>
      <c r="T466">
        <v>1.5846849999999999E-2</v>
      </c>
      <c r="U466">
        <v>3.1020045999999999E-2</v>
      </c>
      <c r="V466">
        <v>5.3673089E-2</v>
      </c>
      <c r="W466">
        <v>8.2089790999999995E-2</v>
      </c>
      <c r="X466">
        <v>0.110979571</v>
      </c>
      <c r="Y466">
        <v>0.132623461</v>
      </c>
      <c r="Z466">
        <v>0.56232035800000002</v>
      </c>
    </row>
    <row r="467" spans="2:26" x14ac:dyDescent="0.2">
      <c r="B467" s="2">
        <v>2.8899999999999998E-10</v>
      </c>
      <c r="C467" s="2">
        <v>2.0099999999999999E-9</v>
      </c>
      <c r="D467" s="2">
        <v>1.4100000000000001E-8</v>
      </c>
      <c r="E467" s="2">
        <v>8.8500000000000005E-8</v>
      </c>
      <c r="F467" s="2">
        <v>2.8799999999999998E-7</v>
      </c>
      <c r="G467" s="2">
        <v>5.2200000000000004E-7</v>
      </c>
      <c r="H467" s="2">
        <v>1.1599999999999999E-6</v>
      </c>
      <c r="I467" s="2">
        <v>2.5000000000000002E-6</v>
      </c>
      <c r="J467" s="2">
        <v>5.2599999999999996E-6</v>
      </c>
      <c r="K467" s="2">
        <v>1.0699999999999999E-5</v>
      </c>
      <c r="L467" s="2">
        <v>2.1299999999999999E-5</v>
      </c>
      <c r="M467" s="2">
        <v>4.1100000000000003E-5</v>
      </c>
      <c r="N467" s="2">
        <v>7.7200000000000006E-5</v>
      </c>
      <c r="O467" s="2">
        <v>1.4100000000000001E-4</v>
      </c>
      <c r="P467" s="2">
        <v>2.5000000000000001E-4</v>
      </c>
      <c r="Q467">
        <v>7.4830800000000005E-4</v>
      </c>
      <c r="R467">
        <v>2.4220539999999999E-3</v>
      </c>
      <c r="S467">
        <v>5.8915759999999999E-3</v>
      </c>
      <c r="T467">
        <v>1.2820811E-2</v>
      </c>
      <c r="U467">
        <v>2.4959709E-2</v>
      </c>
      <c r="V467">
        <v>4.3471721999999997E-2</v>
      </c>
      <c r="W467">
        <v>6.7736108000000003E-2</v>
      </c>
      <c r="X467">
        <v>9.4423906000000002E-2</v>
      </c>
      <c r="Y467">
        <v>0.11775888599999999</v>
      </c>
      <c r="Z467">
        <v>0.62921567300000003</v>
      </c>
    </row>
    <row r="468" spans="2:26" x14ac:dyDescent="0.2">
      <c r="B468" s="2">
        <v>2.3600000000000001E-10</v>
      </c>
      <c r="C468" s="2">
        <v>1.3600000000000001E-9</v>
      </c>
      <c r="D468" s="2">
        <v>8.2800000000000004E-9</v>
      </c>
      <c r="E468" s="2">
        <v>4.58E-8</v>
      </c>
      <c r="F468" s="2">
        <v>1.36E-7</v>
      </c>
      <c r="G468" s="2">
        <v>2.34E-7</v>
      </c>
      <c r="H468" s="2">
        <v>4.9699999999999996E-7</v>
      </c>
      <c r="I468" s="2">
        <v>1.0300000000000001E-6</v>
      </c>
      <c r="J468" s="2">
        <v>2.0899999999999999E-6</v>
      </c>
      <c r="K468" s="2">
        <v>4.1500000000000001E-6</v>
      </c>
      <c r="L468" s="2">
        <v>8.0199999999999994E-6</v>
      </c>
      <c r="M468" s="2">
        <v>1.52E-5</v>
      </c>
      <c r="N468" s="2">
        <v>2.8E-5</v>
      </c>
      <c r="O468" s="2">
        <v>5.0500000000000001E-5</v>
      </c>
      <c r="P468" s="2">
        <v>8.8900000000000006E-5</v>
      </c>
      <c r="Q468">
        <v>2.6535799999999999E-4</v>
      </c>
      <c r="R468">
        <v>8.6649100000000005E-4</v>
      </c>
      <c r="S468">
        <v>2.1640240000000001E-3</v>
      </c>
      <c r="T468">
        <v>4.9218930000000001E-3</v>
      </c>
      <c r="U468">
        <v>1.0194751E-2</v>
      </c>
      <c r="V468">
        <v>1.9230809000000001E-2</v>
      </c>
      <c r="W468">
        <v>3.3036712000000003E-2</v>
      </c>
      <c r="X468">
        <v>5.1686364999999998E-2</v>
      </c>
      <c r="Y468">
        <v>7.3643837000000004E-2</v>
      </c>
      <c r="Z468">
        <v>0.80379094399999995</v>
      </c>
    </row>
    <row r="469" spans="2:26" x14ac:dyDescent="0.2">
      <c r="B469">
        <v>1234567</v>
      </c>
    </row>
    <row r="470" spans="2:26" x14ac:dyDescent="0.2">
      <c r="B470" t="s">
        <v>55</v>
      </c>
    </row>
    <row r="471" spans="2:26" x14ac:dyDescent="0.2">
      <c r="B471" t="s">
        <v>42</v>
      </c>
    </row>
    <row r="472" spans="2:26" x14ac:dyDescent="0.2">
      <c r="B472" t="s">
        <v>55</v>
      </c>
    </row>
    <row r="473" spans="2:26" x14ac:dyDescent="0.2">
      <c r="B473">
        <v>1234567</v>
      </c>
    </row>
  </sheetData>
  <conditionalFormatting sqref="D416:P430">
    <cfRule type="colorScale" priority="3">
      <colorScale>
        <cfvo type="min"/>
        <cfvo type="max"/>
        <color rgb="FFFCFCFF"/>
        <color rgb="FFF8696B"/>
      </colorScale>
    </cfRule>
  </conditionalFormatting>
  <conditionalFormatting sqref="D433:P447">
    <cfRule type="colorScale" priority="2">
      <colorScale>
        <cfvo type="min"/>
        <cfvo type="max"/>
        <color rgb="FFFCFCFF"/>
        <color rgb="FFF8696B"/>
      </colorScale>
    </cfRule>
  </conditionalFormatting>
  <conditionalFormatting sqref="D400:P4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5571-E613-CF48-897E-3E8D48E1C6A2}">
  <dimension ref="B1:BH471"/>
  <sheetViews>
    <sheetView topLeftCell="AT178" workbookViewId="0">
      <selection activeCell="B198" sqref="B198:BG200"/>
    </sheetView>
  </sheetViews>
  <sheetFormatPr baseColWidth="10" defaultRowHeight="16" x14ac:dyDescent="0.2"/>
  <sheetData>
    <row r="1" spans="2:60" x14ac:dyDescent="0.2">
      <c r="B1" t="s">
        <v>0</v>
      </c>
    </row>
    <row r="2" spans="2:60" x14ac:dyDescent="0.2">
      <c r="C2">
        <v>1964</v>
      </c>
    </row>
    <row r="3" spans="2:60" x14ac:dyDescent="0.2">
      <c r="B3" t="s">
        <v>1</v>
      </c>
    </row>
    <row r="4" spans="2:60" x14ac:dyDescent="0.2">
      <c r="C4">
        <v>1982</v>
      </c>
    </row>
    <row r="5" spans="2:60" x14ac:dyDescent="0.2">
      <c r="B5" t="s">
        <v>2</v>
      </c>
    </row>
    <row r="6" spans="2:60" x14ac:dyDescent="0.2">
      <c r="C6">
        <v>1994</v>
      </c>
    </row>
    <row r="7" spans="2:60" x14ac:dyDescent="0.2">
      <c r="B7" t="s">
        <v>3</v>
      </c>
    </row>
    <row r="8" spans="2:60" x14ac:dyDescent="0.2">
      <c r="B8">
        <v>2022</v>
      </c>
    </row>
    <row r="9" spans="2:60" x14ac:dyDescent="0.2">
      <c r="B9" t="s">
        <v>4</v>
      </c>
    </row>
    <row r="10" spans="2:60" x14ac:dyDescent="0.2">
      <c r="B10">
        <v>1</v>
      </c>
    </row>
    <row r="11" spans="2:60" x14ac:dyDescent="0.2">
      <c r="B11" t="s">
        <v>5</v>
      </c>
    </row>
    <row r="12" spans="2:60" x14ac:dyDescent="0.2">
      <c r="B12">
        <v>15</v>
      </c>
    </row>
    <row r="13" spans="2:60" x14ac:dyDescent="0.2">
      <c r="B13" t="s">
        <v>6</v>
      </c>
    </row>
    <row r="14" spans="2:60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60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60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</row>
    <row r="17" spans="2:60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</row>
    <row r="18" spans="2:60" x14ac:dyDescent="0.2">
      <c r="B18" t="s">
        <v>8</v>
      </c>
    </row>
    <row r="19" spans="2:60" x14ac:dyDescent="0.2"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2:60" x14ac:dyDescent="0.2"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2:60" x14ac:dyDescent="0.2"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2:60" x14ac:dyDescent="0.2"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2:60" x14ac:dyDescent="0.2"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2:60" x14ac:dyDescent="0.2"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2:60" x14ac:dyDescent="0.2"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2:60" x14ac:dyDescent="0.2"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2:60" x14ac:dyDescent="0.2"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2:60" x14ac:dyDescent="0.2"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2:60" x14ac:dyDescent="0.2"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2:60" x14ac:dyDescent="0.2"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2:60" x14ac:dyDescent="0.2"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2:60" x14ac:dyDescent="0.2"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2:16" x14ac:dyDescent="0.2"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2:16" x14ac:dyDescent="0.2"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2:16" x14ac:dyDescent="0.2"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2:16" x14ac:dyDescent="0.2"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2:16" x14ac:dyDescent="0.2"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2:16" x14ac:dyDescent="0.2"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2:16" x14ac:dyDescent="0.2"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2:16" x14ac:dyDescent="0.2"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2:16" x14ac:dyDescent="0.2"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2:16" x14ac:dyDescent="0.2"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2:16" x14ac:dyDescent="0.2"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2:16" x14ac:dyDescent="0.2"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2:16" x14ac:dyDescent="0.2"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2:16" x14ac:dyDescent="0.2">
      <c r="B46">
        <v>6.6E-3</v>
      </c>
      <c r="C46">
        <v>0.149613</v>
      </c>
      <c r="D46">
        <v>0.28829315</v>
      </c>
      <c r="E46">
        <v>0.48516767500000002</v>
      </c>
      <c r="F46">
        <v>0.60584149600000003</v>
      </c>
      <c r="G46">
        <v>0.729371624</v>
      </c>
      <c r="H46">
        <v>0.84409696499999998</v>
      </c>
      <c r="I46">
        <v>0.88269347099999995</v>
      </c>
      <c r="J46">
        <v>1.0163191540000001</v>
      </c>
      <c r="K46">
        <v>1.1243584170000001</v>
      </c>
      <c r="L46">
        <v>1.1410804450000001</v>
      </c>
      <c r="M46">
        <v>1.2315332560000001</v>
      </c>
      <c r="N46">
        <v>1.2218712199999999</v>
      </c>
      <c r="O46">
        <v>1.2947968000000001</v>
      </c>
      <c r="P46">
        <v>1.2516128019999999</v>
      </c>
    </row>
    <row r="47" spans="2:16" x14ac:dyDescent="0.2">
      <c r="B47">
        <v>6.6E-3</v>
      </c>
      <c r="C47">
        <v>0.179094</v>
      </c>
      <c r="D47">
        <v>0.39680313</v>
      </c>
      <c r="E47">
        <v>0.46469743200000002</v>
      </c>
      <c r="F47">
        <v>0.65119010099999997</v>
      </c>
      <c r="G47">
        <v>0.71367562500000004</v>
      </c>
      <c r="H47">
        <v>0.81854259799999995</v>
      </c>
      <c r="I47">
        <v>0.98578653500000002</v>
      </c>
      <c r="J47">
        <v>1.0304195469999999</v>
      </c>
      <c r="K47">
        <v>1.199785801</v>
      </c>
      <c r="L47">
        <v>1.236505467</v>
      </c>
      <c r="M47">
        <v>1.2692402199999999</v>
      </c>
      <c r="N47">
        <v>1.193139554</v>
      </c>
      <c r="O47">
        <v>1.3574297799999999</v>
      </c>
      <c r="P47">
        <v>1.4313864999999999</v>
      </c>
    </row>
    <row r="48" spans="2:16" x14ac:dyDescent="0.2">
      <c r="B48">
        <v>6.6E-3</v>
      </c>
      <c r="C48">
        <v>0.33130999999999999</v>
      </c>
      <c r="D48">
        <v>0.49472775000000002</v>
      </c>
      <c r="E48">
        <v>0.61207145399999996</v>
      </c>
      <c r="F48">
        <v>0.65181736899999998</v>
      </c>
      <c r="G48">
        <v>0.77485801799999998</v>
      </c>
      <c r="H48">
        <v>0.93447572700000003</v>
      </c>
      <c r="I48">
        <v>1.062411234</v>
      </c>
      <c r="J48">
        <v>1.19773405</v>
      </c>
      <c r="K48">
        <v>1.24041873</v>
      </c>
      <c r="L48">
        <v>1.4233353900000001</v>
      </c>
      <c r="M48">
        <v>1.53983216</v>
      </c>
      <c r="N48">
        <v>1.57572931</v>
      </c>
      <c r="O48">
        <v>1.60870209</v>
      </c>
      <c r="P48">
        <v>1.50768835</v>
      </c>
    </row>
    <row r="49" spans="2:16" x14ac:dyDescent="0.2">
      <c r="B49">
        <v>6.6E-3</v>
      </c>
      <c r="C49">
        <v>0.23309099999999999</v>
      </c>
      <c r="D49">
        <v>0.400050503</v>
      </c>
      <c r="E49">
        <v>0.65162642199999998</v>
      </c>
      <c r="F49">
        <v>0.73239009600000005</v>
      </c>
      <c r="G49">
        <v>0.74580283599999997</v>
      </c>
      <c r="H49">
        <v>0.72697250000000002</v>
      </c>
      <c r="I49">
        <v>1.07004583</v>
      </c>
      <c r="J49">
        <v>1.3798941499999999</v>
      </c>
      <c r="K49">
        <v>1.3248626699999999</v>
      </c>
      <c r="L49">
        <v>1.3350201159999999</v>
      </c>
      <c r="M49">
        <v>1.4090071500000001</v>
      </c>
      <c r="N49">
        <v>1.397040133</v>
      </c>
      <c r="O49">
        <v>1.2778383900000001</v>
      </c>
      <c r="P49">
        <v>1.3697934899999999</v>
      </c>
    </row>
    <row r="50" spans="2:16" x14ac:dyDescent="0.2">
      <c r="B50">
        <v>6.6E-3</v>
      </c>
      <c r="C50">
        <v>0.15348000000000001</v>
      </c>
      <c r="D50">
        <v>0.38561153399999998</v>
      </c>
      <c r="E50">
        <v>0.50526448899999998</v>
      </c>
      <c r="F50">
        <v>0.72852211200000005</v>
      </c>
      <c r="G50">
        <v>0.84324485699999996</v>
      </c>
      <c r="H50">
        <v>0.84729560900000001</v>
      </c>
      <c r="I50">
        <v>0.96959189300000004</v>
      </c>
      <c r="J50">
        <v>1.231843043</v>
      </c>
      <c r="K50">
        <v>1.2963015950000001</v>
      </c>
      <c r="L50">
        <v>1.4006776999999999</v>
      </c>
      <c r="M50">
        <v>1.4019511099999999</v>
      </c>
      <c r="N50">
        <v>1.3922330999999999</v>
      </c>
      <c r="O50">
        <v>1.094947991</v>
      </c>
      <c r="P50">
        <v>1.3055071600000001</v>
      </c>
    </row>
    <row r="51" spans="2:16" x14ac:dyDescent="0.2">
      <c r="B51">
        <v>6.6E-3</v>
      </c>
      <c r="C51">
        <v>0.29288900000000001</v>
      </c>
      <c r="D51">
        <v>0.335606389</v>
      </c>
      <c r="E51">
        <v>0.44507442699999999</v>
      </c>
      <c r="F51">
        <v>0.684364427</v>
      </c>
      <c r="G51">
        <v>0.79676502800000004</v>
      </c>
      <c r="H51">
        <v>0.94837943999999996</v>
      </c>
      <c r="I51">
        <v>0.95551914199999999</v>
      </c>
      <c r="J51">
        <v>1.02546574</v>
      </c>
      <c r="K51">
        <v>1.0996979069999999</v>
      </c>
      <c r="L51">
        <v>1.418002059</v>
      </c>
      <c r="M51">
        <v>1.48923278</v>
      </c>
      <c r="N51">
        <v>1.52059129</v>
      </c>
      <c r="O51">
        <v>1.70190128</v>
      </c>
      <c r="P51">
        <v>1.60196253</v>
      </c>
    </row>
    <row r="52" spans="2:16" x14ac:dyDescent="0.2">
      <c r="B52">
        <v>6.6E-3</v>
      </c>
      <c r="C52">
        <v>0.18718399999999999</v>
      </c>
      <c r="D52">
        <v>0.32671750999999999</v>
      </c>
      <c r="E52">
        <v>0.47686995100000001</v>
      </c>
      <c r="F52">
        <v>0.55904552100000005</v>
      </c>
      <c r="G52">
        <v>0.74756441299999998</v>
      </c>
      <c r="H52">
        <v>0.88880778500000002</v>
      </c>
      <c r="I52">
        <v>1.074088782</v>
      </c>
      <c r="J52">
        <v>1.09517763</v>
      </c>
      <c r="K52">
        <v>1.2356582039999999</v>
      </c>
      <c r="L52">
        <v>1.286725055</v>
      </c>
      <c r="M52">
        <v>1.3997346399999999</v>
      </c>
      <c r="N52">
        <v>1.56127113</v>
      </c>
      <c r="O52">
        <v>1.36341636</v>
      </c>
      <c r="P52">
        <v>1.3377541470000001</v>
      </c>
    </row>
    <row r="53" spans="2:16" x14ac:dyDescent="0.2">
      <c r="B53">
        <v>6.6E-3</v>
      </c>
      <c r="C53">
        <v>0.19053600000000001</v>
      </c>
      <c r="D53">
        <v>0.369383672</v>
      </c>
      <c r="E53">
        <v>0.58930249599999995</v>
      </c>
      <c r="F53">
        <v>0.61837613899999999</v>
      </c>
      <c r="G53">
        <v>0.62162803099999997</v>
      </c>
      <c r="H53">
        <v>0.77956834100000005</v>
      </c>
      <c r="I53">
        <v>1.040015819</v>
      </c>
      <c r="J53">
        <v>1.1692864000000001</v>
      </c>
      <c r="K53">
        <v>1.27585814</v>
      </c>
      <c r="L53">
        <v>1.3161312439999999</v>
      </c>
      <c r="M53">
        <v>1.4277181000000001</v>
      </c>
      <c r="N53">
        <v>1.4483634700000001</v>
      </c>
      <c r="O53">
        <v>1.4369743399999999</v>
      </c>
      <c r="P53">
        <v>1.5283707769999999</v>
      </c>
    </row>
    <row r="54" spans="2:16" x14ac:dyDescent="0.2">
      <c r="B54">
        <v>6.6E-3</v>
      </c>
      <c r="C54">
        <v>0.187805</v>
      </c>
      <c r="D54">
        <v>0.40445582000000002</v>
      </c>
      <c r="E54">
        <v>0.50701592600000001</v>
      </c>
      <c r="F54">
        <v>0.64339166299999995</v>
      </c>
      <c r="G54">
        <v>0.70229428299999996</v>
      </c>
      <c r="H54">
        <v>0.72863191599999999</v>
      </c>
      <c r="I54">
        <v>0.89366223199999995</v>
      </c>
      <c r="J54">
        <v>1.0377291630000001</v>
      </c>
      <c r="K54">
        <v>1.2527238300000001</v>
      </c>
      <c r="L54">
        <v>1.223967714</v>
      </c>
      <c r="M54">
        <v>1.42241993</v>
      </c>
      <c r="N54">
        <v>0.99486979600000003</v>
      </c>
      <c r="O54">
        <v>0.61644297000000003</v>
      </c>
      <c r="P54">
        <v>1.23864456</v>
      </c>
    </row>
    <row r="55" spans="2:16" x14ac:dyDescent="0.2">
      <c r="B55">
        <v>6.6E-3</v>
      </c>
      <c r="C55">
        <v>0.21770800000000001</v>
      </c>
      <c r="D55">
        <v>0.35296691499999999</v>
      </c>
      <c r="E55">
        <v>0.52565662700000004</v>
      </c>
      <c r="F55">
        <v>0.62991624999999996</v>
      </c>
      <c r="G55">
        <v>0.73173843199999999</v>
      </c>
      <c r="H55">
        <v>0.77970764199999998</v>
      </c>
      <c r="I55">
        <v>0.80663755599999998</v>
      </c>
      <c r="J55">
        <v>0.96790506899999995</v>
      </c>
      <c r="K55">
        <v>1.0148428819999999</v>
      </c>
      <c r="L55">
        <v>1.25287595</v>
      </c>
      <c r="M55">
        <v>1.286417827</v>
      </c>
      <c r="N55">
        <v>1.1081370800000001</v>
      </c>
      <c r="O55">
        <v>1.0838821000000001</v>
      </c>
      <c r="P55">
        <v>1.35876186</v>
      </c>
    </row>
    <row r="56" spans="2:16" x14ac:dyDescent="0.2">
      <c r="B56">
        <v>6.4999999999999997E-3</v>
      </c>
      <c r="C56">
        <v>0.22672500000000001</v>
      </c>
      <c r="D56">
        <v>0.32898713000000002</v>
      </c>
      <c r="E56">
        <v>0.50477653899999997</v>
      </c>
      <c r="F56">
        <v>0.66791167900000004</v>
      </c>
      <c r="G56">
        <v>0.78550354499999997</v>
      </c>
      <c r="H56">
        <v>0.96381427799999997</v>
      </c>
      <c r="I56">
        <v>0.98564040900000005</v>
      </c>
      <c r="J56">
        <v>1.061105349</v>
      </c>
      <c r="K56">
        <v>1.1328634900000001</v>
      </c>
      <c r="L56">
        <v>1.31951532</v>
      </c>
      <c r="M56">
        <v>1.4111078699999999</v>
      </c>
      <c r="N56">
        <v>1.5682545000000001</v>
      </c>
      <c r="O56">
        <v>1.4723921900000001</v>
      </c>
      <c r="P56">
        <v>1.4949214799999999</v>
      </c>
    </row>
    <row r="57" spans="2:16" x14ac:dyDescent="0.2">
      <c r="B57">
        <v>6.7000000000000002E-3</v>
      </c>
      <c r="C57">
        <v>0.231265</v>
      </c>
      <c r="D57">
        <v>0.38494263299999998</v>
      </c>
      <c r="E57">
        <v>0.50982239100000004</v>
      </c>
      <c r="F57">
        <v>0.66734292299999998</v>
      </c>
      <c r="G57">
        <v>0.79884399800000006</v>
      </c>
      <c r="H57">
        <v>0.91085177500000003</v>
      </c>
      <c r="I57">
        <v>1.0257405319999999</v>
      </c>
      <c r="J57">
        <v>1.11296386</v>
      </c>
      <c r="K57">
        <v>1.10152103</v>
      </c>
      <c r="L57">
        <v>1.2835165900000001</v>
      </c>
      <c r="M57">
        <v>1.44217266</v>
      </c>
      <c r="N57">
        <v>1.57874939</v>
      </c>
      <c r="O57">
        <v>1.2897122089999999</v>
      </c>
      <c r="P57">
        <v>1.56780282</v>
      </c>
    </row>
    <row r="58" spans="2:16" x14ac:dyDescent="0.2">
      <c r="B58">
        <v>6.4999999999999997E-3</v>
      </c>
      <c r="C58">
        <v>0.27606999999999998</v>
      </c>
      <c r="D58">
        <v>0.48924121300000001</v>
      </c>
      <c r="E58">
        <v>0.548784202</v>
      </c>
      <c r="F58">
        <v>0.65156124400000004</v>
      </c>
      <c r="G58">
        <v>0.76883900900000002</v>
      </c>
      <c r="H58">
        <v>0.86300357699999997</v>
      </c>
      <c r="I58">
        <v>0.95278432000000002</v>
      </c>
      <c r="J58">
        <v>1.0856497089999999</v>
      </c>
      <c r="K58">
        <v>1.20152919</v>
      </c>
      <c r="L58">
        <v>1.2115767</v>
      </c>
      <c r="M58">
        <v>1.1944533100000001</v>
      </c>
      <c r="N58">
        <v>1.3740637419999999</v>
      </c>
      <c r="O58">
        <v>1.3546630040000001</v>
      </c>
      <c r="P58">
        <v>1.7094415700000001</v>
      </c>
    </row>
    <row r="59" spans="2:16" x14ac:dyDescent="0.2">
      <c r="B59">
        <v>6.7000000000000002E-3</v>
      </c>
      <c r="C59">
        <v>0.13478499999999999</v>
      </c>
      <c r="D59">
        <v>0.408485451</v>
      </c>
      <c r="E59">
        <v>0.58389089800000005</v>
      </c>
      <c r="F59">
        <v>0.64124721299999998</v>
      </c>
      <c r="G59">
        <v>0.759872306</v>
      </c>
      <c r="H59">
        <v>0.88763152499999998</v>
      </c>
      <c r="I59">
        <v>0.92437661100000001</v>
      </c>
      <c r="J59">
        <v>1.035504964</v>
      </c>
      <c r="K59">
        <v>1.176251988</v>
      </c>
      <c r="L59">
        <v>1.126812073</v>
      </c>
      <c r="M59">
        <v>1.1667789529999999</v>
      </c>
      <c r="N59">
        <v>1.3094972570000001</v>
      </c>
      <c r="O59">
        <v>1.2536242049999999</v>
      </c>
      <c r="P59">
        <v>1.184688376</v>
      </c>
    </row>
    <row r="60" spans="2:16" x14ac:dyDescent="0.2">
      <c r="B60">
        <v>6.6E-3</v>
      </c>
      <c r="C60">
        <v>0.28263899999999997</v>
      </c>
      <c r="D60">
        <v>0.35106987299999998</v>
      </c>
      <c r="E60">
        <v>0.50822721199999998</v>
      </c>
      <c r="F60">
        <v>0.64109120500000005</v>
      </c>
      <c r="G60">
        <v>0.74170981300000005</v>
      </c>
      <c r="H60">
        <v>0.88013402100000004</v>
      </c>
      <c r="I60">
        <v>0.95995541600000001</v>
      </c>
      <c r="J60">
        <v>1.0616913210000001</v>
      </c>
      <c r="K60">
        <v>1.074204224</v>
      </c>
      <c r="L60">
        <v>1.2162803040000001</v>
      </c>
      <c r="M60">
        <v>1.2679849000000001</v>
      </c>
      <c r="N60">
        <v>1.2174879199999999</v>
      </c>
      <c r="O60">
        <v>1.0755048039999999</v>
      </c>
      <c r="P60">
        <v>1.3422823960000001</v>
      </c>
    </row>
    <row r="61" spans="2:16" x14ac:dyDescent="0.2">
      <c r="B61">
        <v>6.6E-3</v>
      </c>
      <c r="C61">
        <v>0.174065</v>
      </c>
      <c r="D61">
        <v>0.30552192</v>
      </c>
      <c r="E61">
        <v>0.44837701400000002</v>
      </c>
      <c r="F61">
        <v>0.60639937499999996</v>
      </c>
      <c r="G61">
        <v>0.755330685</v>
      </c>
      <c r="H61">
        <v>0.85766536500000001</v>
      </c>
      <c r="I61">
        <v>0.95863133499999997</v>
      </c>
      <c r="J61">
        <v>1.060309814</v>
      </c>
      <c r="K61">
        <v>1.1166167199999999</v>
      </c>
      <c r="L61">
        <v>1.1901030269999999</v>
      </c>
      <c r="M61">
        <v>1.2182009540000001</v>
      </c>
      <c r="N61">
        <v>1.279676942</v>
      </c>
      <c r="O61">
        <v>1.384136684</v>
      </c>
      <c r="P61">
        <v>1.41707779</v>
      </c>
    </row>
    <row r="62" spans="2:16" x14ac:dyDescent="0.2">
      <c r="B62">
        <v>6.6333329999999999E-3</v>
      </c>
      <c r="C62">
        <v>0.154728</v>
      </c>
      <c r="D62">
        <v>0.34900604699999999</v>
      </c>
      <c r="E62">
        <v>0.50743312200000001</v>
      </c>
      <c r="F62">
        <v>0.64234526400000003</v>
      </c>
      <c r="G62">
        <v>0.78293435600000005</v>
      </c>
      <c r="H62">
        <v>0.96053357299999997</v>
      </c>
      <c r="I62">
        <v>1.100323808</v>
      </c>
      <c r="J62">
        <v>1.1921782999999999</v>
      </c>
      <c r="K62">
        <v>1.26649122</v>
      </c>
      <c r="L62">
        <v>1.32689268</v>
      </c>
      <c r="M62">
        <v>1.4877258090000001</v>
      </c>
      <c r="N62">
        <v>1.4437879039999999</v>
      </c>
      <c r="O62">
        <v>1.72854413</v>
      </c>
      <c r="P62">
        <v>1.5117810300000001</v>
      </c>
    </row>
    <row r="63" spans="2:16" x14ac:dyDescent="0.2">
      <c r="B63">
        <v>6.6111110000000002E-3</v>
      </c>
      <c r="C63">
        <v>0.2076326</v>
      </c>
      <c r="D63">
        <v>0.32822214500000002</v>
      </c>
      <c r="E63">
        <v>0.51871347000000001</v>
      </c>
      <c r="F63">
        <v>0.65268943199999996</v>
      </c>
      <c r="G63">
        <v>0.77393674899999998</v>
      </c>
      <c r="H63">
        <v>0.89990537800000003</v>
      </c>
      <c r="I63">
        <v>1.0542269799999999</v>
      </c>
      <c r="J63">
        <v>1.1165658999999999</v>
      </c>
      <c r="K63">
        <v>1.2888614</v>
      </c>
      <c r="L63">
        <v>1.4524206200000001</v>
      </c>
      <c r="M63">
        <v>1.5277045600000001</v>
      </c>
      <c r="N63">
        <v>1.5604298599999999</v>
      </c>
      <c r="O63">
        <v>1.87355184</v>
      </c>
      <c r="P63">
        <v>1.64468809</v>
      </c>
    </row>
    <row r="64" spans="2:16" x14ac:dyDescent="0.2">
      <c r="B64">
        <v>6.6044440000000001E-3</v>
      </c>
      <c r="C64">
        <v>0.135797</v>
      </c>
      <c r="D64">
        <v>0.33960644099999998</v>
      </c>
      <c r="E64">
        <v>0.52513007599999995</v>
      </c>
      <c r="F64">
        <v>0.70476810999999995</v>
      </c>
      <c r="G64">
        <v>0.87862653999999996</v>
      </c>
      <c r="H64">
        <v>0.99941708900000004</v>
      </c>
      <c r="I64">
        <v>1.1304915200000001</v>
      </c>
      <c r="J64">
        <v>1.39828687</v>
      </c>
      <c r="K64">
        <v>1.4792251999999999</v>
      </c>
      <c r="L64">
        <v>1.5578807400000001</v>
      </c>
      <c r="M64">
        <v>1.5761519799999999</v>
      </c>
      <c r="N64">
        <v>1.8069385200000001</v>
      </c>
      <c r="O64">
        <v>2.0257022899999999</v>
      </c>
      <c r="P64">
        <v>2.22207877</v>
      </c>
    </row>
    <row r="65" spans="2:17" x14ac:dyDescent="0.2">
      <c r="B65">
        <v>4.9767699999999998E-2</v>
      </c>
      <c r="C65">
        <v>0.17485600000000001</v>
      </c>
      <c r="D65">
        <v>0.38077297100000002</v>
      </c>
      <c r="E65">
        <v>0.48998927599999997</v>
      </c>
      <c r="F65">
        <v>0.66753034899999997</v>
      </c>
      <c r="G65">
        <v>0.909046943</v>
      </c>
      <c r="H65">
        <v>1.114264972</v>
      </c>
      <c r="I65">
        <v>1.2768558800000001</v>
      </c>
      <c r="J65">
        <v>1.37360813</v>
      </c>
      <c r="K65">
        <v>1.5857564900000001</v>
      </c>
      <c r="L65">
        <v>1.6790191999999999</v>
      </c>
      <c r="M65">
        <v>1.92345261</v>
      </c>
      <c r="N65">
        <v>1.94790431</v>
      </c>
      <c r="O65">
        <v>2.0770388099999999</v>
      </c>
      <c r="P65">
        <v>2.2711612200000002</v>
      </c>
    </row>
    <row r="66" spans="2:17" x14ac:dyDescent="0.2">
      <c r="B66">
        <v>3.0688206999999999E-2</v>
      </c>
      <c r="C66">
        <v>0.204737208</v>
      </c>
      <c r="D66">
        <v>0.290306334</v>
      </c>
      <c r="E66">
        <v>0.50827671799999996</v>
      </c>
      <c r="F66">
        <v>0.66555235000000001</v>
      </c>
      <c r="G66">
        <v>0.80944137599999999</v>
      </c>
      <c r="H66">
        <v>0.97145934199999995</v>
      </c>
      <c r="I66">
        <v>1.2237681199999999</v>
      </c>
      <c r="J66">
        <v>1.3421732</v>
      </c>
      <c r="K66">
        <v>1.51301507</v>
      </c>
      <c r="L66">
        <v>1.58174035</v>
      </c>
      <c r="M66">
        <v>1.6233379100000001</v>
      </c>
      <c r="N66">
        <v>2.0795694600000001</v>
      </c>
      <c r="O66">
        <v>1.70723085</v>
      </c>
      <c r="P66">
        <v>2.2422366299999998</v>
      </c>
    </row>
    <row r="67" spans="2:17" x14ac:dyDescent="0.2">
      <c r="B67">
        <v>2.9020117000000002E-2</v>
      </c>
      <c r="C67">
        <v>0.14197272499999999</v>
      </c>
      <c r="D67">
        <v>0.27060829199999997</v>
      </c>
      <c r="E67">
        <v>0.4094757</v>
      </c>
      <c r="F67">
        <v>0.64321348700000003</v>
      </c>
      <c r="G67">
        <v>0.82413792299999999</v>
      </c>
      <c r="H67">
        <v>0.97391986900000005</v>
      </c>
      <c r="I67">
        <v>1.1697351229999999</v>
      </c>
      <c r="J67">
        <v>1.3028178500000001</v>
      </c>
      <c r="K67">
        <v>1.50945146</v>
      </c>
      <c r="L67">
        <v>1.5988688200000001</v>
      </c>
      <c r="M67">
        <v>1.63667487</v>
      </c>
      <c r="N67">
        <v>1.68001259</v>
      </c>
      <c r="O67">
        <v>2.0311515600000001</v>
      </c>
      <c r="P67">
        <v>2.0621331700000001</v>
      </c>
    </row>
    <row r="68" spans="2:17" x14ac:dyDescent="0.2">
      <c r="B68">
        <v>9.4955100000000001E-2</v>
      </c>
      <c r="C68">
        <v>0.1439405</v>
      </c>
      <c r="D68">
        <v>0.28956505500000002</v>
      </c>
      <c r="E68">
        <v>0.442138315</v>
      </c>
      <c r="F68">
        <v>0.56446202099999998</v>
      </c>
      <c r="G68">
        <v>0.78057166099999997</v>
      </c>
      <c r="H68">
        <v>1.1301076400000001</v>
      </c>
      <c r="I68">
        <v>1.2814719800000001</v>
      </c>
      <c r="J68">
        <v>1.43958081</v>
      </c>
      <c r="K68">
        <v>1.68472541</v>
      </c>
      <c r="L68">
        <v>1.8273518799999999</v>
      </c>
      <c r="M68">
        <v>1.7857340799999999</v>
      </c>
      <c r="N68">
        <v>1.93390415</v>
      </c>
      <c r="O68">
        <v>2.1590829899999999</v>
      </c>
      <c r="P68">
        <v>2.1821825499999998</v>
      </c>
    </row>
    <row r="69" spans="2:17" x14ac:dyDescent="0.2">
      <c r="B69">
        <v>1.4342608999999999E-2</v>
      </c>
      <c r="C69">
        <v>0.19287000000000001</v>
      </c>
      <c r="D69">
        <v>0.31882131699999999</v>
      </c>
      <c r="E69">
        <v>0.45413167599999998</v>
      </c>
      <c r="F69">
        <v>0.616878649</v>
      </c>
      <c r="G69">
        <v>0.75125587400000005</v>
      </c>
      <c r="H69">
        <v>0.89385630599999999</v>
      </c>
      <c r="I69">
        <v>1.1563452000000001</v>
      </c>
      <c r="J69">
        <v>1.30671643</v>
      </c>
      <c r="K69">
        <v>1.386354753</v>
      </c>
      <c r="L69">
        <v>1.6691979400000001</v>
      </c>
      <c r="M69">
        <v>1.77334777</v>
      </c>
      <c r="N69">
        <v>1.70424223</v>
      </c>
      <c r="O69">
        <v>1.62338903</v>
      </c>
      <c r="P69">
        <v>2.2152338399999998</v>
      </c>
    </row>
    <row r="70" spans="2:17" x14ac:dyDescent="0.2">
      <c r="B70">
        <v>2.5182262E-2</v>
      </c>
      <c r="C70">
        <v>0.18132380300000001</v>
      </c>
      <c r="D70">
        <v>0.40399529099999998</v>
      </c>
      <c r="E70">
        <v>0.46221148099999998</v>
      </c>
      <c r="F70">
        <v>0.57057961999999995</v>
      </c>
      <c r="G70">
        <v>0.690256019</v>
      </c>
      <c r="H70">
        <v>0.78607375499999999</v>
      </c>
      <c r="I70">
        <v>0.88670813100000001</v>
      </c>
      <c r="J70">
        <v>1.1407205549999999</v>
      </c>
      <c r="K70">
        <v>1.1952961479999999</v>
      </c>
      <c r="L70">
        <v>1.3154064700000001</v>
      </c>
      <c r="M70">
        <v>1.67091711</v>
      </c>
      <c r="N70">
        <v>1.3892029100000001</v>
      </c>
      <c r="O70">
        <v>1.5591618199999999</v>
      </c>
      <c r="P70">
        <v>2.60007725</v>
      </c>
    </row>
    <row r="71" spans="2:17" x14ac:dyDescent="0.2">
      <c r="B71">
        <v>2.5182262E-2</v>
      </c>
      <c r="C71">
        <v>0.18132380300000001</v>
      </c>
      <c r="D71">
        <v>0.40855888600000001</v>
      </c>
      <c r="E71">
        <v>0.531116861</v>
      </c>
      <c r="F71">
        <v>0.55702500899999996</v>
      </c>
      <c r="G71">
        <v>0.64597199100000002</v>
      </c>
      <c r="H71">
        <v>0.73182072899999995</v>
      </c>
      <c r="I71">
        <v>0.79973596300000005</v>
      </c>
      <c r="J71">
        <v>0.94050463900000003</v>
      </c>
      <c r="K71">
        <v>1.0434106350000001</v>
      </c>
      <c r="L71">
        <v>1.1779871079999999</v>
      </c>
      <c r="M71">
        <v>0.78776003999999999</v>
      </c>
      <c r="N71">
        <v>0.91117820999999999</v>
      </c>
      <c r="O71">
        <v>1.683923327</v>
      </c>
      <c r="P71">
        <v>1.42947008</v>
      </c>
    </row>
    <row r="72" spans="2:17" x14ac:dyDescent="0.2">
      <c r="B72">
        <v>2.5182262E-2</v>
      </c>
      <c r="C72">
        <v>0.19111972099999999</v>
      </c>
      <c r="D72">
        <v>0.40830735899999998</v>
      </c>
      <c r="E72">
        <v>0.49851599499999999</v>
      </c>
      <c r="F72">
        <v>0.65028662000000004</v>
      </c>
      <c r="G72">
        <v>0.69372113400000002</v>
      </c>
      <c r="H72">
        <v>0.751851661</v>
      </c>
      <c r="I72">
        <v>0.82740700899999997</v>
      </c>
      <c r="J72">
        <v>0.89392201699999996</v>
      </c>
      <c r="K72">
        <v>0.91115468600000005</v>
      </c>
      <c r="L72">
        <v>1.0275039130000001</v>
      </c>
      <c r="M72">
        <v>0.96131835099999996</v>
      </c>
      <c r="N72">
        <v>0.31221233700000001</v>
      </c>
      <c r="O72">
        <v>0.70114785300000004</v>
      </c>
      <c r="P72">
        <v>0.68767493999999996</v>
      </c>
    </row>
    <row r="73" spans="2:17" x14ac:dyDescent="0.2">
      <c r="B73">
        <v>2.5182262E-2</v>
      </c>
      <c r="C73">
        <v>0.18622176200000001</v>
      </c>
      <c r="D73">
        <v>0.37724519299999998</v>
      </c>
      <c r="E73">
        <v>0.46675246799999998</v>
      </c>
      <c r="F73">
        <v>0.57318186599999998</v>
      </c>
      <c r="G73">
        <v>0.73369985000000004</v>
      </c>
      <c r="H73">
        <v>0.80881347100000001</v>
      </c>
      <c r="I73">
        <v>0.85316995100000004</v>
      </c>
      <c r="J73">
        <v>0.90635076800000003</v>
      </c>
      <c r="K73">
        <v>1.0388272270000001</v>
      </c>
      <c r="L73">
        <v>0.93559379600000003</v>
      </c>
      <c r="M73">
        <v>1.1100717659999999</v>
      </c>
      <c r="N73">
        <v>0.56831772999999997</v>
      </c>
      <c r="O73">
        <v>1.454110485</v>
      </c>
      <c r="P73">
        <v>1.1296406000000001</v>
      </c>
    </row>
    <row r="74" spans="2:17" x14ac:dyDescent="0.2">
      <c r="B74">
        <v>2.5182262E-2</v>
      </c>
      <c r="C74">
        <v>0.18622176200000001</v>
      </c>
      <c r="D74">
        <v>0.42191158099999998</v>
      </c>
      <c r="E74">
        <v>0.56524664599999996</v>
      </c>
      <c r="F74">
        <v>0.64322527600000001</v>
      </c>
      <c r="G74">
        <v>0.75939756199999997</v>
      </c>
      <c r="H74">
        <v>0.87848334299999997</v>
      </c>
      <c r="I74">
        <v>0.96227578499999999</v>
      </c>
      <c r="J74">
        <v>1.0067980059999999</v>
      </c>
      <c r="K74">
        <v>1.0646750519999999</v>
      </c>
      <c r="L74">
        <v>1.0349850410000001</v>
      </c>
      <c r="M74">
        <v>1.181891891</v>
      </c>
      <c r="N74">
        <v>0.75417247200000004</v>
      </c>
      <c r="O74">
        <v>1.454110485</v>
      </c>
      <c r="P74">
        <v>1.592853037</v>
      </c>
    </row>
    <row r="75" spans="2:17" x14ac:dyDescent="0.2">
      <c r="B75">
        <v>2.5182262E-2</v>
      </c>
      <c r="C75">
        <v>0.18622176200000001</v>
      </c>
      <c r="D75">
        <v>0.38727853299999998</v>
      </c>
      <c r="E75">
        <v>0.52157879600000001</v>
      </c>
      <c r="F75">
        <v>0.63198342600000001</v>
      </c>
      <c r="G75">
        <v>0.71557153600000001</v>
      </c>
      <c r="H75">
        <v>0.79921120300000004</v>
      </c>
      <c r="I75">
        <v>0.95508144399999995</v>
      </c>
      <c r="J75">
        <v>1.005954392</v>
      </c>
      <c r="K75">
        <v>1.0402579350000001</v>
      </c>
      <c r="L75">
        <v>1.18923468</v>
      </c>
      <c r="M75">
        <v>1.0724506680000001</v>
      </c>
      <c r="N75">
        <v>1.2083771459999999</v>
      </c>
      <c r="O75">
        <v>0.96073876999999996</v>
      </c>
      <c r="P75">
        <v>1.592853037</v>
      </c>
    </row>
    <row r="76" spans="2:17" x14ac:dyDescent="0.2">
      <c r="B76">
        <v>2.5182262E-2</v>
      </c>
      <c r="C76">
        <v>0.18622176200000001</v>
      </c>
      <c r="D76">
        <v>0.393063</v>
      </c>
      <c r="E76">
        <v>0.479856</v>
      </c>
      <c r="F76">
        <v>0.57371499999999997</v>
      </c>
      <c r="G76">
        <v>0.68978200000000001</v>
      </c>
      <c r="H76">
        <v>0.75687300000000002</v>
      </c>
      <c r="I76">
        <v>0.84131599999999995</v>
      </c>
      <c r="J76">
        <v>1.0106580000000001</v>
      </c>
      <c r="K76">
        <v>1.1298109999999999</v>
      </c>
      <c r="L76">
        <v>1.1597489999999999</v>
      </c>
      <c r="M76">
        <v>1.2693300000000001</v>
      </c>
      <c r="N76">
        <v>1.2144999999999999</v>
      </c>
      <c r="O76">
        <v>1.4</v>
      </c>
      <c r="P76">
        <v>1.408169</v>
      </c>
    </row>
    <row r="77" spans="2:17" x14ac:dyDescent="0.2">
      <c r="B77">
        <v>2.5182262E-2</v>
      </c>
      <c r="C77">
        <v>0.18622176200000001</v>
      </c>
      <c r="D77">
        <v>0.39375700000000002</v>
      </c>
      <c r="E77">
        <v>0.548346</v>
      </c>
      <c r="F77">
        <v>0.62629199999999996</v>
      </c>
      <c r="G77">
        <v>0.73193699999999995</v>
      </c>
      <c r="H77">
        <v>0.84151600000000004</v>
      </c>
      <c r="I77">
        <v>0.91081199999999995</v>
      </c>
      <c r="J77">
        <v>0.99766600000000005</v>
      </c>
      <c r="K77">
        <v>1.1259079999999999</v>
      </c>
      <c r="L77">
        <v>1.1419649999999999</v>
      </c>
      <c r="M77">
        <v>1.1716150000000001</v>
      </c>
      <c r="N77">
        <v>1.2553080000000001</v>
      </c>
      <c r="O77">
        <v>1.3325880000000001</v>
      </c>
      <c r="P77">
        <v>1.4724969999999999</v>
      </c>
    </row>
    <row r="78" spans="2:17" x14ac:dyDescent="0.2">
      <c r="B78" t="s">
        <v>9</v>
      </c>
    </row>
    <row r="79" spans="2:17" x14ac:dyDescent="0.2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2:17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3:17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3:17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3:17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3:17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3:17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3:17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3:17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3:17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3:17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3:17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3:17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3:17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3:17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3:17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3:17" x14ac:dyDescent="0.2"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3:17" x14ac:dyDescent="0.2"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2:60" x14ac:dyDescent="0.2"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2:60" x14ac:dyDescent="0.2"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2:60" x14ac:dyDescent="0.2"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2:60" x14ac:dyDescent="0.2">
      <c r="C132">
        <v>8.4881665999999995E-2</v>
      </c>
      <c r="D132">
        <v>0.195868126</v>
      </c>
      <c r="E132">
        <v>0.31376278800000001</v>
      </c>
      <c r="F132">
        <v>0.459295544</v>
      </c>
      <c r="G132">
        <v>0.58862360199999997</v>
      </c>
      <c r="H132">
        <v>0.69781833100000001</v>
      </c>
      <c r="I132">
        <v>0.79679873899999998</v>
      </c>
      <c r="J132">
        <v>0.91486126300000004</v>
      </c>
      <c r="K132">
        <v>1.0569570109999999</v>
      </c>
      <c r="L132">
        <v>1.147231476</v>
      </c>
      <c r="M132">
        <v>1.290106451</v>
      </c>
      <c r="N132">
        <v>1.3879178889999999</v>
      </c>
      <c r="O132">
        <v>1.4316667599999999</v>
      </c>
      <c r="P132">
        <v>1.4070027190000001</v>
      </c>
      <c r="Q132">
        <v>1.522866931</v>
      </c>
    </row>
    <row r="133" spans="2:60" x14ac:dyDescent="0.2">
      <c r="C133">
        <v>8.4881665999999995E-2</v>
      </c>
      <c r="D133">
        <v>0.195868126</v>
      </c>
      <c r="E133">
        <v>0.31376278800000001</v>
      </c>
      <c r="F133">
        <v>0.459295544</v>
      </c>
      <c r="G133">
        <v>0.58862360199999997</v>
      </c>
      <c r="H133">
        <v>0.69781833100000001</v>
      </c>
      <c r="I133">
        <v>0.79679873899999998</v>
      </c>
      <c r="J133">
        <v>0.91486126300000004</v>
      </c>
      <c r="K133">
        <v>1.0569570109999999</v>
      </c>
      <c r="L133">
        <v>1.147231476</v>
      </c>
      <c r="M133">
        <v>1.290106451</v>
      </c>
      <c r="N133">
        <v>1.3879178889999999</v>
      </c>
      <c r="O133">
        <v>1.4316667599999999</v>
      </c>
      <c r="P133">
        <v>1.4070027190000001</v>
      </c>
      <c r="Q133">
        <v>1.522866931</v>
      </c>
    </row>
    <row r="134" spans="2:60" x14ac:dyDescent="0.2">
      <c r="C134">
        <v>8.4881665999999995E-2</v>
      </c>
      <c r="D134">
        <v>0.195868126</v>
      </c>
      <c r="E134">
        <v>0.31376278800000001</v>
      </c>
      <c r="F134">
        <v>0.459295544</v>
      </c>
      <c r="G134">
        <v>0.58862360199999997</v>
      </c>
      <c r="H134">
        <v>0.69781833100000001</v>
      </c>
      <c r="I134">
        <v>0.79679873899999998</v>
      </c>
      <c r="J134">
        <v>0.91486126300000004</v>
      </c>
      <c r="K134">
        <v>1.0569570109999999</v>
      </c>
      <c r="L134">
        <v>1.147231476</v>
      </c>
      <c r="M134">
        <v>1.290106451</v>
      </c>
      <c r="N134">
        <v>1.3879178889999999</v>
      </c>
      <c r="O134">
        <v>1.4316667599999999</v>
      </c>
      <c r="P134">
        <v>1.4070027190000001</v>
      </c>
      <c r="Q134">
        <v>1.522866931</v>
      </c>
    </row>
    <row r="135" spans="2:60" x14ac:dyDescent="0.2">
      <c r="C135">
        <v>8.4881665999999995E-2</v>
      </c>
      <c r="D135">
        <v>0.195868126</v>
      </c>
      <c r="E135">
        <v>0.31376278800000001</v>
      </c>
      <c r="F135">
        <v>0.459295544</v>
      </c>
      <c r="G135">
        <v>0.58862360199999997</v>
      </c>
      <c r="H135">
        <v>0.69781833100000001</v>
      </c>
      <c r="I135">
        <v>0.79679873899999998</v>
      </c>
      <c r="J135">
        <v>0.91486126300000004</v>
      </c>
      <c r="K135">
        <v>1.0569570109999999</v>
      </c>
      <c r="L135">
        <v>1.147231476</v>
      </c>
      <c r="M135">
        <v>1.290106451</v>
      </c>
      <c r="N135">
        <v>1.3879178889999999</v>
      </c>
      <c r="O135">
        <v>1.4316667599999999</v>
      </c>
      <c r="P135">
        <v>1.4070027190000001</v>
      </c>
      <c r="Q135">
        <v>1.522866931</v>
      </c>
    </row>
    <row r="136" spans="2:60" x14ac:dyDescent="0.2">
      <c r="C136">
        <v>8.4881665999999995E-2</v>
      </c>
      <c r="D136">
        <v>0.195868126</v>
      </c>
      <c r="E136">
        <v>0.31376278800000001</v>
      </c>
      <c r="F136">
        <v>0.459295544</v>
      </c>
      <c r="G136">
        <v>0.58862360199999997</v>
      </c>
      <c r="H136">
        <v>0.69781833100000001</v>
      </c>
      <c r="I136">
        <v>0.79679873899999998</v>
      </c>
      <c r="J136">
        <v>0.91486126300000004</v>
      </c>
      <c r="K136">
        <v>1.0569570109999999</v>
      </c>
      <c r="L136">
        <v>1.147231476</v>
      </c>
      <c r="M136">
        <v>1.290106451</v>
      </c>
      <c r="N136">
        <v>1.3879178889999999</v>
      </c>
      <c r="O136">
        <v>1.4316667599999999</v>
      </c>
      <c r="P136">
        <v>1.4070027190000001</v>
      </c>
      <c r="Q136">
        <v>1.522866931</v>
      </c>
    </row>
    <row r="137" spans="2:60" x14ac:dyDescent="0.2">
      <c r="C137">
        <v>8.4881665999999995E-2</v>
      </c>
      <c r="D137">
        <v>0.195868126</v>
      </c>
      <c r="E137">
        <v>0.31376278800000001</v>
      </c>
      <c r="F137">
        <v>0.459295544</v>
      </c>
      <c r="G137">
        <v>0.58862360199999997</v>
      </c>
      <c r="H137">
        <v>0.69781833100000001</v>
      </c>
      <c r="I137">
        <v>0.79679873899999998</v>
      </c>
      <c r="J137">
        <v>0.91486126300000004</v>
      </c>
      <c r="K137">
        <v>1.0569570109999999</v>
      </c>
      <c r="L137">
        <v>1.147231476</v>
      </c>
      <c r="M137">
        <v>1.290106451</v>
      </c>
      <c r="N137">
        <v>1.3879178889999999</v>
      </c>
      <c r="O137">
        <v>1.4316667599999999</v>
      </c>
      <c r="P137">
        <v>1.4070027190000001</v>
      </c>
      <c r="Q137">
        <v>1.522866931</v>
      </c>
    </row>
    <row r="138" spans="2:60" x14ac:dyDescent="0.2">
      <c r="B138" t="s">
        <v>10</v>
      </c>
      <c r="C138">
        <v>1965</v>
      </c>
      <c r="D138">
        <v>1966</v>
      </c>
      <c r="E138">
        <v>1967</v>
      </c>
      <c r="F138">
        <v>1968</v>
      </c>
      <c r="G138">
        <v>1969</v>
      </c>
      <c r="H138">
        <v>1970</v>
      </c>
      <c r="I138">
        <v>1971</v>
      </c>
      <c r="J138">
        <v>1972</v>
      </c>
      <c r="K138">
        <v>1973</v>
      </c>
      <c r="L138">
        <v>1974</v>
      </c>
      <c r="M138">
        <v>1975</v>
      </c>
      <c r="N138">
        <v>1976</v>
      </c>
      <c r="O138">
        <v>1977</v>
      </c>
      <c r="P138">
        <v>1978</v>
      </c>
      <c r="Q138">
        <v>1979</v>
      </c>
      <c r="R138">
        <v>1980</v>
      </c>
      <c r="S138">
        <v>1981</v>
      </c>
      <c r="T138">
        <v>1982</v>
      </c>
      <c r="U138">
        <v>1983</v>
      </c>
      <c r="V138">
        <v>1984</v>
      </c>
      <c r="W138">
        <v>1985</v>
      </c>
      <c r="X138">
        <v>1986</v>
      </c>
      <c r="Y138">
        <v>1987</v>
      </c>
      <c r="Z138">
        <v>1988</v>
      </c>
      <c r="AA138">
        <v>1989</v>
      </c>
      <c r="AB138">
        <v>1990</v>
      </c>
      <c r="AC138">
        <v>1991</v>
      </c>
      <c r="AD138">
        <v>1992</v>
      </c>
      <c r="AE138">
        <v>1993</v>
      </c>
      <c r="AF138">
        <v>1994</v>
      </c>
      <c r="AG138">
        <v>1995</v>
      </c>
      <c r="AH138">
        <v>1996</v>
      </c>
      <c r="AI138">
        <v>1997</v>
      </c>
      <c r="AJ138">
        <v>1998</v>
      </c>
      <c r="AK138">
        <v>1999</v>
      </c>
      <c r="AL138">
        <v>2000</v>
      </c>
      <c r="AM138">
        <v>2001</v>
      </c>
      <c r="AN138">
        <v>2002</v>
      </c>
      <c r="AO138">
        <v>2003</v>
      </c>
      <c r="AP138">
        <v>2004</v>
      </c>
      <c r="AQ138">
        <v>2005</v>
      </c>
      <c r="AR138">
        <v>2006</v>
      </c>
      <c r="AS138">
        <v>2007</v>
      </c>
      <c r="AT138">
        <v>2008</v>
      </c>
      <c r="AU138">
        <v>2009</v>
      </c>
      <c r="AV138">
        <v>2010</v>
      </c>
      <c r="AW138">
        <v>2011</v>
      </c>
      <c r="AX138">
        <v>2012</v>
      </c>
      <c r="AY138">
        <v>2013</v>
      </c>
      <c r="AZ138">
        <v>2014</v>
      </c>
      <c r="BA138">
        <v>2015</v>
      </c>
      <c r="BB138">
        <v>2016</v>
      </c>
      <c r="BC138">
        <v>2017</v>
      </c>
      <c r="BD138">
        <v>2018</v>
      </c>
      <c r="BE138">
        <v>2019</v>
      </c>
      <c r="BF138">
        <v>2020</v>
      </c>
      <c r="BG138">
        <v>2021</v>
      </c>
      <c r="BH138">
        <v>2022</v>
      </c>
    </row>
    <row r="139" spans="2:60" x14ac:dyDescent="0.2">
      <c r="B139">
        <v>174.792</v>
      </c>
      <c r="C139">
        <v>230.55099999999999</v>
      </c>
      <c r="D139">
        <v>261.678</v>
      </c>
      <c r="E139">
        <v>550.36199999999997</v>
      </c>
      <c r="F139">
        <v>702.18100000000004</v>
      </c>
      <c r="G139">
        <v>862.78899999999999</v>
      </c>
      <c r="H139">
        <v>1256.5650000000001</v>
      </c>
      <c r="I139">
        <v>1743.7629999999999</v>
      </c>
      <c r="J139">
        <v>1874.5340000000001</v>
      </c>
      <c r="K139">
        <v>1758.9190000000001</v>
      </c>
      <c r="L139">
        <v>1588.39</v>
      </c>
      <c r="M139">
        <v>1356.7360000000001</v>
      </c>
      <c r="N139">
        <v>1177.8219999999999</v>
      </c>
      <c r="O139">
        <v>978.37</v>
      </c>
      <c r="P139">
        <v>979.43100000000004</v>
      </c>
      <c r="Q139">
        <v>935.71400000000006</v>
      </c>
      <c r="R139">
        <v>958.28</v>
      </c>
      <c r="S139">
        <v>973.50199999999995</v>
      </c>
      <c r="T139">
        <v>955.96400000000006</v>
      </c>
      <c r="U139">
        <v>981.45</v>
      </c>
      <c r="V139">
        <v>1092.0550000000001</v>
      </c>
      <c r="W139">
        <v>1139.6759999999999</v>
      </c>
      <c r="X139">
        <v>1141.9929999999999</v>
      </c>
      <c r="Y139">
        <v>859.41600000000005</v>
      </c>
      <c r="Z139">
        <v>1228.721</v>
      </c>
      <c r="AA139">
        <v>1229.5999999999999</v>
      </c>
      <c r="AB139">
        <v>1455.193</v>
      </c>
      <c r="AC139">
        <v>1195.6639299999999</v>
      </c>
      <c r="AD139">
        <v>1390.30916</v>
      </c>
      <c r="AE139">
        <v>1326.60896</v>
      </c>
      <c r="AF139">
        <v>1329.3730599999999</v>
      </c>
      <c r="AG139">
        <v>1264.2468899999999</v>
      </c>
      <c r="AH139">
        <v>1192.7810899999999</v>
      </c>
      <c r="AI139">
        <v>1124.4330500000001</v>
      </c>
      <c r="AJ139">
        <v>1102.15914</v>
      </c>
      <c r="AK139">
        <v>989.68030999999996</v>
      </c>
      <c r="AL139">
        <v>1132.70985</v>
      </c>
      <c r="AM139">
        <v>1387.1970200000001</v>
      </c>
      <c r="AN139">
        <v>1480.77611</v>
      </c>
      <c r="AO139">
        <v>1490.779227</v>
      </c>
      <c r="AP139">
        <v>1480.5516689999999</v>
      </c>
      <c r="AQ139">
        <v>1483.0218090000001</v>
      </c>
      <c r="AR139">
        <v>1488.0310449999999</v>
      </c>
      <c r="AS139">
        <v>1354.5017889999999</v>
      </c>
      <c r="AT139">
        <v>990.57806800000003</v>
      </c>
      <c r="AU139">
        <v>810.78434600000003</v>
      </c>
      <c r="AV139">
        <v>810.1859078</v>
      </c>
      <c r="AW139">
        <v>1199.0406250000001</v>
      </c>
      <c r="AX139">
        <v>1205.221865</v>
      </c>
      <c r="AY139">
        <v>1270.7704679999999</v>
      </c>
      <c r="AZ139">
        <v>1297.422339</v>
      </c>
      <c r="BA139">
        <v>1321.583785</v>
      </c>
      <c r="BB139">
        <v>1352.6807960000001</v>
      </c>
      <c r="BC139">
        <v>1359.182092</v>
      </c>
      <c r="BD139">
        <v>1379.2872689999999</v>
      </c>
      <c r="BE139">
        <v>1409.3371380000001</v>
      </c>
      <c r="BF139">
        <v>1367.2290399999999</v>
      </c>
      <c r="BG139">
        <v>1376.257582</v>
      </c>
      <c r="BH139">
        <v>1110</v>
      </c>
    </row>
    <row r="140" spans="2:60" x14ac:dyDescent="0.2">
      <c r="B140" t="s">
        <v>11</v>
      </c>
      <c r="C140">
        <v>1000</v>
      </c>
      <c r="D140">
        <v>1195.6639299999999</v>
      </c>
      <c r="E140">
        <v>1390.30916</v>
      </c>
      <c r="F140">
        <v>1326.60896</v>
      </c>
      <c r="G140">
        <v>1329.3730599999999</v>
      </c>
      <c r="H140">
        <v>1264.2468899999999</v>
      </c>
      <c r="I140">
        <v>1192.7810899999999</v>
      </c>
      <c r="J140">
        <v>1124.4330500000001</v>
      </c>
      <c r="K140">
        <v>1102.15914</v>
      </c>
      <c r="L140">
        <v>989.68030999999996</v>
      </c>
      <c r="M140">
        <v>1132.70985</v>
      </c>
      <c r="N140">
        <v>1387.1970200000001</v>
      </c>
      <c r="O140">
        <v>1480.77611</v>
      </c>
      <c r="P140">
        <v>1490.779227</v>
      </c>
      <c r="Q140">
        <v>1480.5516689999999</v>
      </c>
      <c r="R140">
        <v>1483.0218090000001</v>
      </c>
      <c r="S140">
        <v>1488.0310449999999</v>
      </c>
      <c r="T140">
        <v>1354.5017889999999</v>
      </c>
      <c r="U140">
        <v>990.57806800000003</v>
      </c>
      <c r="V140">
        <v>810.78434600000003</v>
      </c>
      <c r="W140">
        <v>810.1859078</v>
      </c>
      <c r="X140">
        <v>1199.0406250000001</v>
      </c>
      <c r="Y140">
        <v>1205.221865</v>
      </c>
      <c r="Z140">
        <v>1270.7704679999999</v>
      </c>
      <c r="AA140">
        <v>1297.422339</v>
      </c>
      <c r="AB140">
        <v>1321.583785</v>
      </c>
      <c r="AC140">
        <v>1352.6807960000001</v>
      </c>
      <c r="AD140">
        <v>1359.182092</v>
      </c>
      <c r="AE140">
        <v>1379.2872689999999</v>
      </c>
      <c r="AF140">
        <v>1409.3371380000001</v>
      </c>
      <c r="AG140">
        <v>1367.2290399999999</v>
      </c>
      <c r="AH140">
        <v>1375</v>
      </c>
    </row>
    <row r="141" spans="2:60" x14ac:dyDescent="0.2">
      <c r="B141">
        <v>0.56384999999999996</v>
      </c>
      <c r="C141">
        <v>0.38424999999999998</v>
      </c>
      <c r="D141">
        <v>0.35361999999999999</v>
      </c>
      <c r="E141">
        <v>0.67945999999999995</v>
      </c>
      <c r="F141">
        <v>0.62695000000000001</v>
      </c>
      <c r="G141">
        <v>0.60335000000000005</v>
      </c>
      <c r="H141">
        <v>1.0384800000000001</v>
      </c>
      <c r="I141">
        <v>1.5569299999999999</v>
      </c>
      <c r="J141">
        <v>1.5365</v>
      </c>
      <c r="K141">
        <v>1.7244299999999999</v>
      </c>
      <c r="L141">
        <v>1.5726599999999999</v>
      </c>
      <c r="M141">
        <v>1.49092</v>
      </c>
      <c r="N141">
        <v>1.28024</v>
      </c>
      <c r="O141">
        <v>1.526946667</v>
      </c>
      <c r="P141">
        <v>1.5219494440000001</v>
      </c>
      <c r="Q141">
        <v>1.5195243519999999</v>
      </c>
      <c r="R141">
        <v>1.48537341</v>
      </c>
      <c r="S141">
        <v>1.48537341</v>
      </c>
      <c r="T141">
        <v>1.48537341</v>
      </c>
      <c r="U141">
        <v>1.48537341</v>
      </c>
      <c r="V141">
        <v>1.48537341</v>
      </c>
      <c r="W141">
        <v>1.48537341</v>
      </c>
      <c r="X141">
        <v>1.48537341</v>
      </c>
      <c r="Y141">
        <v>1.48537341</v>
      </c>
      <c r="Z141">
        <v>1.48537341</v>
      </c>
      <c r="AA141">
        <v>1.48537341</v>
      </c>
      <c r="AB141">
        <v>1.48537341</v>
      </c>
      <c r="AC141">
        <v>1.48537341</v>
      </c>
      <c r="AD141">
        <v>1.48537341</v>
      </c>
      <c r="AE141">
        <v>1.48537341</v>
      </c>
      <c r="AF141">
        <v>1.48537341</v>
      </c>
      <c r="AG141">
        <v>1.48537341</v>
      </c>
      <c r="AH141">
        <v>1.48537341</v>
      </c>
      <c r="AI141">
        <v>1.48537341</v>
      </c>
      <c r="AJ141">
        <v>1.48537341</v>
      </c>
      <c r="AK141">
        <v>1.48537341</v>
      </c>
      <c r="AL141">
        <v>1.48537341</v>
      </c>
      <c r="AM141">
        <v>1.48537341</v>
      </c>
      <c r="AN141">
        <v>1.48537341</v>
      </c>
      <c r="AO141">
        <v>1.5</v>
      </c>
      <c r="AP141">
        <v>1.5</v>
      </c>
      <c r="AQ141">
        <v>1.5</v>
      </c>
      <c r="AR141">
        <v>1.5</v>
      </c>
      <c r="AS141">
        <v>1.5</v>
      </c>
      <c r="AT141">
        <v>1.5</v>
      </c>
      <c r="AU141">
        <v>1.5</v>
      </c>
      <c r="AV141">
        <v>1.5</v>
      </c>
      <c r="AW141">
        <v>1.5</v>
      </c>
      <c r="AX141">
        <v>1.5</v>
      </c>
      <c r="AY141">
        <v>1.5</v>
      </c>
      <c r="AZ141">
        <v>1.5</v>
      </c>
      <c r="BA141">
        <v>1.5</v>
      </c>
      <c r="BB141">
        <v>1.5</v>
      </c>
      <c r="BC141">
        <v>1.5</v>
      </c>
      <c r="BD141">
        <v>1.5</v>
      </c>
      <c r="BE141">
        <v>1.5</v>
      </c>
      <c r="BF141">
        <v>1.5</v>
      </c>
      <c r="BG141">
        <v>1.5</v>
      </c>
      <c r="BH141">
        <v>1.5</v>
      </c>
    </row>
    <row r="142" spans="2:60" x14ac:dyDescent="0.2">
      <c r="B142" t="s">
        <v>12</v>
      </c>
    </row>
    <row r="143" spans="2:60" x14ac:dyDescent="0.2">
      <c r="B143">
        <v>12</v>
      </c>
    </row>
    <row r="144" spans="2:60" x14ac:dyDescent="0.2">
      <c r="B144" t="s">
        <v>13</v>
      </c>
    </row>
    <row r="145" spans="2:21" x14ac:dyDescent="0.2">
      <c r="B145">
        <v>1965</v>
      </c>
      <c r="C145">
        <v>1966</v>
      </c>
      <c r="D145">
        <v>1967</v>
      </c>
      <c r="E145">
        <v>1968</v>
      </c>
      <c r="F145">
        <v>1969</v>
      </c>
      <c r="G145">
        <v>1970</v>
      </c>
      <c r="H145">
        <v>1971</v>
      </c>
      <c r="I145">
        <v>1972</v>
      </c>
      <c r="J145">
        <v>1973</v>
      </c>
      <c r="K145">
        <v>1974</v>
      </c>
      <c r="L145">
        <v>1975</v>
      </c>
      <c r="M145">
        <v>1976</v>
      </c>
    </row>
    <row r="146" spans="2:21" x14ac:dyDescent="0.2">
      <c r="B146" t="s">
        <v>14</v>
      </c>
    </row>
    <row r="147" spans="2:21" x14ac:dyDescent="0.2">
      <c r="B147">
        <v>2816.4374280000002</v>
      </c>
      <c r="C147">
        <v>3473.5804750000002</v>
      </c>
      <c r="D147">
        <v>3802.169891</v>
      </c>
      <c r="E147">
        <v>5257.3046009999998</v>
      </c>
      <c r="F147">
        <v>6712.4684180000004</v>
      </c>
      <c r="G147">
        <v>5679.8098280000004</v>
      </c>
      <c r="H147">
        <v>5257.3312830000004</v>
      </c>
      <c r="I147">
        <v>5726.7434839999996</v>
      </c>
      <c r="J147">
        <v>4787.923949</v>
      </c>
      <c r="K147">
        <v>4740.9925880000001</v>
      </c>
      <c r="L147">
        <v>4271.5744599999998</v>
      </c>
      <c r="M147">
        <v>4318.5230579999998</v>
      </c>
    </row>
    <row r="148" spans="2:21" x14ac:dyDescent="0.2">
      <c r="B148" t="s">
        <v>15</v>
      </c>
    </row>
    <row r="149" spans="2:21" x14ac:dyDescent="0.2">
      <c r="B149">
        <v>563.28748559999997</v>
      </c>
      <c r="C149">
        <v>694.716095</v>
      </c>
      <c r="D149">
        <v>760.43397809999999</v>
      </c>
      <c r="E149">
        <v>1051.46092</v>
      </c>
      <c r="F149">
        <v>1342.493684</v>
      </c>
      <c r="G149">
        <v>1135.9619660000001</v>
      </c>
      <c r="H149">
        <v>1051.466257</v>
      </c>
      <c r="I149">
        <v>1145.3486969999999</v>
      </c>
      <c r="J149">
        <v>957.58478979999995</v>
      </c>
      <c r="K149">
        <v>948.19851759999995</v>
      </c>
      <c r="L149">
        <v>854.31489190000002</v>
      </c>
      <c r="M149">
        <v>863.70461160000002</v>
      </c>
    </row>
    <row r="150" spans="2:21" x14ac:dyDescent="0.2">
      <c r="B150" t="s">
        <v>16</v>
      </c>
    </row>
    <row r="151" spans="2:21" x14ac:dyDescent="0.2">
      <c r="B151">
        <v>16</v>
      </c>
    </row>
    <row r="152" spans="2:21" x14ac:dyDescent="0.2">
      <c r="B152" t="s">
        <v>17</v>
      </c>
    </row>
    <row r="153" spans="2:21" x14ac:dyDescent="0.2">
      <c r="C153">
        <v>2006</v>
      </c>
      <c r="D153">
        <v>2007</v>
      </c>
      <c r="E153">
        <v>2008</v>
      </c>
      <c r="F153">
        <v>2009</v>
      </c>
      <c r="G153">
        <v>2010</v>
      </c>
      <c r="H153">
        <v>2011</v>
      </c>
      <c r="I153">
        <v>2012</v>
      </c>
      <c r="J153">
        <v>2013</v>
      </c>
      <c r="K153">
        <v>2014</v>
      </c>
      <c r="L153">
        <v>2015</v>
      </c>
      <c r="M153">
        <v>2016</v>
      </c>
      <c r="N153">
        <v>2017</v>
      </c>
      <c r="O153">
        <v>2018</v>
      </c>
      <c r="P153">
        <v>2019</v>
      </c>
      <c r="Q153">
        <v>2021</v>
      </c>
      <c r="R153">
        <v>2022</v>
      </c>
    </row>
    <row r="154" spans="2:21" x14ac:dyDescent="0.2">
      <c r="B154" t="s">
        <v>18</v>
      </c>
    </row>
    <row r="155" spans="2:21" x14ac:dyDescent="0.2">
      <c r="C155">
        <v>0.55500000000000005</v>
      </c>
      <c r="D155">
        <v>0.63800000000000001</v>
      </c>
      <c r="E155">
        <v>0.316</v>
      </c>
      <c r="F155">
        <v>0.28499999999999998</v>
      </c>
      <c r="G155">
        <v>0.67900000000000005</v>
      </c>
      <c r="H155">
        <v>0.54300000000000004</v>
      </c>
      <c r="I155">
        <v>0.66100000000000003</v>
      </c>
      <c r="J155">
        <v>0.69399999999999995</v>
      </c>
      <c r="K155">
        <v>0.89700000000000002</v>
      </c>
      <c r="L155">
        <v>0.95299999999999996</v>
      </c>
      <c r="M155">
        <v>0.77600000000000002</v>
      </c>
      <c r="N155">
        <v>0.73</v>
      </c>
      <c r="O155">
        <v>0.67200000000000004</v>
      </c>
      <c r="P155">
        <v>0.68</v>
      </c>
      <c r="Q155">
        <v>0.93589999999999995</v>
      </c>
      <c r="R155">
        <v>1.089</v>
      </c>
    </row>
    <row r="156" spans="2:21" x14ac:dyDescent="0.2">
      <c r="B156" t="s">
        <v>19</v>
      </c>
      <c r="C156" s="1">
        <v>0.28000000000000003</v>
      </c>
      <c r="D156" s="1">
        <v>0.47</v>
      </c>
      <c r="E156" s="1">
        <v>0.35</v>
      </c>
      <c r="F156" s="1">
        <v>0.65</v>
      </c>
      <c r="G156" s="1">
        <v>0.46</v>
      </c>
      <c r="H156" s="1">
        <v>0.31</v>
      </c>
      <c r="I156" s="1">
        <v>0.34</v>
      </c>
      <c r="J156" s="1">
        <v>0.21</v>
      </c>
      <c r="K156" s="1">
        <v>0.23</v>
      </c>
      <c r="L156" s="1">
        <v>0.25</v>
      </c>
      <c r="M156" s="1">
        <v>0.2</v>
      </c>
      <c r="N156" s="1">
        <v>0.18</v>
      </c>
      <c r="O156" s="1">
        <v>0.18</v>
      </c>
      <c r="P156" s="1">
        <v>0.17</v>
      </c>
      <c r="Q156" s="1">
        <v>0.23</v>
      </c>
      <c r="R156">
        <v>0.24437500000000001</v>
      </c>
      <c r="S156">
        <v>4.3200000000000002E-2</v>
      </c>
      <c r="T156">
        <v>4.5900000000000003E-2</v>
      </c>
      <c r="U156">
        <v>1.0625</v>
      </c>
    </row>
    <row r="157" spans="2:21" x14ac:dyDescent="0.2">
      <c r="C157">
        <v>0.152651606</v>
      </c>
      <c r="D157">
        <v>0.29762883499999998</v>
      </c>
      <c r="E157">
        <v>0.109581256</v>
      </c>
      <c r="F157">
        <v>0.184905022</v>
      </c>
      <c r="G157">
        <v>0.31419211400000002</v>
      </c>
      <c r="H157">
        <v>0.16750743000000001</v>
      </c>
      <c r="I157">
        <v>0.222802313</v>
      </c>
      <c r="J157">
        <v>0.145969559</v>
      </c>
      <c r="K157">
        <v>0.20704961599999999</v>
      </c>
      <c r="L157">
        <v>0.23436673099999999</v>
      </c>
      <c r="M157">
        <v>0.15275407499999999</v>
      </c>
      <c r="N157">
        <v>0.13464405600000001</v>
      </c>
      <c r="O157">
        <v>0.12177181199999999</v>
      </c>
      <c r="P157">
        <v>0.11698705700000001</v>
      </c>
      <c r="Q157">
        <v>0.21804765100000001</v>
      </c>
      <c r="R157">
        <v>0.26612437500000002</v>
      </c>
    </row>
    <row r="158" spans="2:21" x14ac:dyDescent="0.2">
      <c r="B158" t="s">
        <v>20</v>
      </c>
    </row>
    <row r="159" spans="2:21" x14ac:dyDescent="0.2">
      <c r="B159">
        <v>1.9380752000000001E-2</v>
      </c>
      <c r="C159">
        <v>0.10145982200000001</v>
      </c>
      <c r="D159">
        <v>0.24414475499999999</v>
      </c>
      <c r="E159">
        <v>0.37814567100000002</v>
      </c>
      <c r="F159">
        <v>0.52699222899999998</v>
      </c>
      <c r="G159">
        <v>0.65206661499999996</v>
      </c>
      <c r="H159">
        <v>0.76360385099999994</v>
      </c>
      <c r="I159">
        <v>0.84666801899999999</v>
      </c>
      <c r="J159">
        <v>0.93351983299999997</v>
      </c>
      <c r="K159">
        <v>0.97143749400000001</v>
      </c>
      <c r="L159">
        <v>1.0011509190000001</v>
      </c>
      <c r="M159">
        <v>1.1495346909999999</v>
      </c>
      <c r="N159">
        <v>1.2116872009999999</v>
      </c>
      <c r="O159">
        <v>1.281049807</v>
      </c>
      <c r="P159">
        <v>1.179917849</v>
      </c>
    </row>
    <row r="160" spans="2:21" x14ac:dyDescent="0.2">
      <c r="B160">
        <v>1.8495648999999999E-2</v>
      </c>
      <c r="C160">
        <v>8.7193363999999995E-2</v>
      </c>
      <c r="D160">
        <v>0.279247415</v>
      </c>
      <c r="E160">
        <v>0.43718783300000003</v>
      </c>
      <c r="F160">
        <v>0.58248880300000005</v>
      </c>
      <c r="G160">
        <v>0.68663239899999995</v>
      </c>
      <c r="H160">
        <v>0.78823631599999999</v>
      </c>
      <c r="I160">
        <v>0.87099972599999997</v>
      </c>
      <c r="J160">
        <v>0.970100191</v>
      </c>
      <c r="K160">
        <v>1.1027085160000001</v>
      </c>
      <c r="L160">
        <v>1.1056714510000001</v>
      </c>
      <c r="M160">
        <v>1.2369484479999999</v>
      </c>
      <c r="N160">
        <v>1.2354868450000001</v>
      </c>
      <c r="O160">
        <v>1.749460306</v>
      </c>
      <c r="P160">
        <v>1.230626606</v>
      </c>
    </row>
    <row r="161" spans="2:16" x14ac:dyDescent="0.2">
      <c r="B161">
        <v>2.2553568E-2</v>
      </c>
      <c r="C161">
        <v>8.3533376000000006E-2</v>
      </c>
      <c r="D161">
        <v>0.21397105999999999</v>
      </c>
      <c r="E161">
        <v>0.40660791499999999</v>
      </c>
      <c r="F161">
        <v>0.57580060799999999</v>
      </c>
      <c r="G161">
        <v>0.68906324200000002</v>
      </c>
      <c r="H161">
        <v>0.80522349299999996</v>
      </c>
      <c r="I161">
        <v>0.98197084899999998</v>
      </c>
      <c r="J161">
        <v>0.96832022399999995</v>
      </c>
      <c r="K161">
        <v>1.262557586</v>
      </c>
      <c r="L161">
        <v>1.2472124309999999</v>
      </c>
      <c r="M161">
        <v>1.2466489679999999</v>
      </c>
      <c r="N161">
        <v>1.389705798</v>
      </c>
      <c r="O161">
        <v>1.6380326970000001</v>
      </c>
      <c r="P161">
        <v>1.2469683009999999</v>
      </c>
    </row>
    <row r="162" spans="2:16" x14ac:dyDescent="0.2">
      <c r="B162">
        <v>2.0319990999999999E-2</v>
      </c>
      <c r="C162">
        <v>0.10850145999999999</v>
      </c>
      <c r="D162">
        <v>0.24195861900000001</v>
      </c>
      <c r="E162">
        <v>0.41645069600000001</v>
      </c>
      <c r="F162">
        <v>0.64661924500000001</v>
      </c>
      <c r="G162">
        <v>0.78533266300000004</v>
      </c>
      <c r="H162">
        <v>0.95014345300000003</v>
      </c>
      <c r="I162">
        <v>1.0306215750000001</v>
      </c>
      <c r="J162">
        <v>1.0640246280000001</v>
      </c>
      <c r="K162">
        <v>1.3283554529999999</v>
      </c>
      <c r="L162">
        <v>1.326541881</v>
      </c>
      <c r="M162">
        <v>1.5470371329999999</v>
      </c>
      <c r="N162">
        <v>1.5565858539999999</v>
      </c>
      <c r="O162">
        <v>1.5368162080000001</v>
      </c>
      <c r="P162">
        <v>1.7437159609999999</v>
      </c>
    </row>
    <row r="163" spans="2:16" x14ac:dyDescent="0.2">
      <c r="B163">
        <v>3.1689083999999999E-2</v>
      </c>
      <c r="C163">
        <v>0.11734314799999999</v>
      </c>
      <c r="D163">
        <v>0.221257593</v>
      </c>
      <c r="E163">
        <v>0.44114833799999997</v>
      </c>
      <c r="F163">
        <v>0.56523318099999997</v>
      </c>
      <c r="G163">
        <v>0.72191307000000005</v>
      </c>
      <c r="H163">
        <v>0.93679943799999998</v>
      </c>
      <c r="I163">
        <v>1.3365648569999999</v>
      </c>
      <c r="J163">
        <v>1.574484153</v>
      </c>
      <c r="K163">
        <v>1.6224372220000001</v>
      </c>
      <c r="L163">
        <v>1.692529159</v>
      </c>
      <c r="M163">
        <v>1.895356839</v>
      </c>
      <c r="N163">
        <v>1.9269976470000001</v>
      </c>
      <c r="O163">
        <v>1.9414515240000001</v>
      </c>
      <c r="P163">
        <v>1.96177442</v>
      </c>
    </row>
    <row r="164" spans="2:16" x14ac:dyDescent="0.2">
      <c r="B164">
        <v>2.9375575000000001E-2</v>
      </c>
      <c r="C164">
        <v>0.106631395</v>
      </c>
      <c r="D164">
        <v>0.20897274199999999</v>
      </c>
      <c r="E164">
        <v>0.40841345800000001</v>
      </c>
      <c r="F164">
        <v>0.54885837500000001</v>
      </c>
      <c r="G164">
        <v>0.70586089699999999</v>
      </c>
      <c r="H164">
        <v>0.88746961899999999</v>
      </c>
      <c r="I164">
        <v>1.1324740360000001</v>
      </c>
      <c r="J164">
        <v>1.4220402940000001</v>
      </c>
      <c r="K164">
        <v>1.444774336</v>
      </c>
      <c r="L164">
        <v>1.510418611</v>
      </c>
      <c r="M164">
        <v>1.6415487989999999</v>
      </c>
      <c r="N164">
        <v>1.6941674689999999</v>
      </c>
      <c r="O164">
        <v>1.853097483</v>
      </c>
      <c r="P164">
        <v>1.8597176419999999</v>
      </c>
    </row>
    <row r="165" spans="2:16" x14ac:dyDescent="0.2">
      <c r="B165">
        <v>2.7062065E-2</v>
      </c>
      <c r="C165">
        <v>9.5919641999999999E-2</v>
      </c>
      <c r="D165">
        <v>0.196687891</v>
      </c>
      <c r="E165">
        <v>0.37567857900000001</v>
      </c>
      <c r="F165">
        <v>0.53248356900000005</v>
      </c>
      <c r="G165">
        <v>0.68980872500000001</v>
      </c>
      <c r="H165">
        <v>0.83813980099999996</v>
      </c>
      <c r="I165">
        <v>0.92838321599999996</v>
      </c>
      <c r="J165">
        <v>1.269596435</v>
      </c>
      <c r="K165">
        <v>1.2671114489999999</v>
      </c>
      <c r="L165">
        <v>1.3283080629999999</v>
      </c>
      <c r="M165">
        <v>1.3877407589999999</v>
      </c>
      <c r="N165">
        <v>1.461337291</v>
      </c>
      <c r="O165">
        <v>1.764743441</v>
      </c>
      <c r="P165">
        <v>1.757660864</v>
      </c>
    </row>
    <row r="166" spans="2:16" x14ac:dyDescent="0.2">
      <c r="B166">
        <v>2.9375575000000001E-2</v>
      </c>
      <c r="C166">
        <v>0.106631395</v>
      </c>
      <c r="D166">
        <v>0.20897274199999999</v>
      </c>
      <c r="E166">
        <v>0.40841345800000001</v>
      </c>
      <c r="F166">
        <v>0.54885837500000001</v>
      </c>
      <c r="G166">
        <v>0.70586089699999999</v>
      </c>
      <c r="H166">
        <v>0.88746961899999999</v>
      </c>
      <c r="I166">
        <v>1.1324740360000001</v>
      </c>
      <c r="J166">
        <v>1.4220402940000001</v>
      </c>
      <c r="K166">
        <v>1.444774336</v>
      </c>
      <c r="L166">
        <v>1.510418611</v>
      </c>
      <c r="M166">
        <v>1.6415487989999999</v>
      </c>
      <c r="N166">
        <v>1.6941674689999999</v>
      </c>
      <c r="O166">
        <v>1.853097483</v>
      </c>
      <c r="P166">
        <v>1.8597176419999999</v>
      </c>
    </row>
    <row r="167" spans="2:16" x14ac:dyDescent="0.2">
      <c r="B167">
        <v>2.5225422000000001E-2</v>
      </c>
      <c r="C167">
        <v>0.13456103799999999</v>
      </c>
      <c r="D167">
        <v>0.22362502000000001</v>
      </c>
      <c r="E167">
        <v>0.39429725100000002</v>
      </c>
      <c r="F167">
        <v>0.54727595100000004</v>
      </c>
      <c r="G167">
        <v>0.69453373399999996</v>
      </c>
      <c r="H167">
        <v>0.76282845600000004</v>
      </c>
      <c r="I167">
        <v>0.99709786499999997</v>
      </c>
      <c r="J167">
        <v>1.142014088</v>
      </c>
      <c r="K167">
        <v>1.2663642900000001</v>
      </c>
      <c r="L167">
        <v>1.4441065390000001</v>
      </c>
      <c r="M167">
        <v>1.7110011249999999</v>
      </c>
      <c r="N167">
        <v>1.9030163040000001</v>
      </c>
      <c r="O167">
        <v>1.7945568460000001</v>
      </c>
      <c r="P167">
        <v>1.7766869240000001</v>
      </c>
    </row>
    <row r="168" spans="2:16" x14ac:dyDescent="0.2">
      <c r="B168">
        <v>2.2663922E-2</v>
      </c>
      <c r="C168">
        <v>7.6370721000000003E-2</v>
      </c>
      <c r="D168">
        <v>0.20628748999999999</v>
      </c>
      <c r="E168">
        <v>0.38888217200000003</v>
      </c>
      <c r="F168">
        <v>0.57437083799999999</v>
      </c>
      <c r="G168">
        <v>0.62703836000000002</v>
      </c>
      <c r="H168">
        <v>0.80576405200000001</v>
      </c>
      <c r="I168">
        <v>0.94094098999999998</v>
      </c>
      <c r="J168">
        <v>1.0459384430000001</v>
      </c>
      <c r="K168">
        <v>1.065510102</v>
      </c>
      <c r="L168">
        <v>1.30555602</v>
      </c>
      <c r="M168">
        <v>1.6099144869999999</v>
      </c>
      <c r="N168">
        <v>1.4115746499999999</v>
      </c>
      <c r="O168">
        <v>1.6114570420000001</v>
      </c>
      <c r="P168">
        <v>2.2200154310000002</v>
      </c>
    </row>
    <row r="169" spans="2:16" x14ac:dyDescent="0.2">
      <c r="B169">
        <v>3.3300215000000001E-2</v>
      </c>
      <c r="C169">
        <v>0.109915022</v>
      </c>
      <c r="D169">
        <v>0.26589982299999998</v>
      </c>
      <c r="E169">
        <v>0.48098001200000001</v>
      </c>
      <c r="F169">
        <v>0.53885808499999999</v>
      </c>
      <c r="G169">
        <v>0.63233835000000005</v>
      </c>
      <c r="H169">
        <v>0.69664412799999997</v>
      </c>
      <c r="I169">
        <v>0.78559349499999998</v>
      </c>
      <c r="J169">
        <v>0.84670904400000002</v>
      </c>
      <c r="K169">
        <v>0.96047921300000005</v>
      </c>
      <c r="L169">
        <v>1.166773547</v>
      </c>
      <c r="M169">
        <v>1.3694739359999999</v>
      </c>
      <c r="N169">
        <v>1.6232018939999999</v>
      </c>
      <c r="O169">
        <v>1.6847912089999999</v>
      </c>
      <c r="P169">
        <v>1.738218</v>
      </c>
    </row>
    <row r="170" spans="2:16" x14ac:dyDescent="0.2">
      <c r="B170">
        <v>2.1695848E-2</v>
      </c>
      <c r="C170">
        <v>9.8126926000000003E-2</v>
      </c>
      <c r="D170">
        <v>0.19830637300000001</v>
      </c>
      <c r="E170">
        <v>0.39827524800000003</v>
      </c>
      <c r="F170">
        <v>0.52798778899999999</v>
      </c>
      <c r="G170">
        <v>0.595204387</v>
      </c>
      <c r="H170">
        <v>0.68596759900000004</v>
      </c>
      <c r="I170">
        <v>0.73654037900000002</v>
      </c>
      <c r="J170">
        <v>0.81809528600000003</v>
      </c>
      <c r="K170">
        <v>0.81914845199999997</v>
      </c>
      <c r="L170">
        <v>0.94734698799999995</v>
      </c>
      <c r="M170">
        <v>0.81578620099999999</v>
      </c>
      <c r="N170">
        <v>1.182831599</v>
      </c>
      <c r="O170">
        <v>1.3194748160000001</v>
      </c>
      <c r="P170">
        <v>1.5784266300000001</v>
      </c>
    </row>
    <row r="171" spans="2:16" x14ac:dyDescent="0.2">
      <c r="B171">
        <v>2.9279013E-2</v>
      </c>
      <c r="C171">
        <v>0.113887513</v>
      </c>
      <c r="D171">
        <v>0.25112267500000002</v>
      </c>
      <c r="E171">
        <v>0.40643369000000001</v>
      </c>
      <c r="F171">
        <v>0.51202235500000004</v>
      </c>
      <c r="G171">
        <v>0.59579568500000002</v>
      </c>
      <c r="H171">
        <v>0.67860015600000001</v>
      </c>
      <c r="I171">
        <v>0.72186286099999997</v>
      </c>
      <c r="J171">
        <v>0.81782518000000004</v>
      </c>
      <c r="K171">
        <v>0.874899121</v>
      </c>
      <c r="L171">
        <v>0.97760769599999997</v>
      </c>
      <c r="M171">
        <v>1.044707584</v>
      </c>
      <c r="N171">
        <v>1.1519333899999999</v>
      </c>
      <c r="O171">
        <v>1.389053393</v>
      </c>
      <c r="P171">
        <v>1.6261733949999999</v>
      </c>
    </row>
    <row r="172" spans="2:16" x14ac:dyDescent="0.2">
      <c r="B172">
        <v>2.9279013E-2</v>
      </c>
      <c r="C172">
        <v>0.113887513</v>
      </c>
      <c r="D172">
        <v>0.25112267500000002</v>
      </c>
      <c r="E172">
        <v>0.40643369000000001</v>
      </c>
      <c r="F172">
        <v>0.51202235500000004</v>
      </c>
      <c r="G172">
        <v>0.59579568500000002</v>
      </c>
      <c r="H172">
        <v>0.67860015600000001</v>
      </c>
      <c r="I172">
        <v>0.72186286099999997</v>
      </c>
      <c r="J172">
        <v>0.81782518000000004</v>
      </c>
      <c r="K172">
        <v>0.874899121</v>
      </c>
      <c r="L172">
        <v>0.97760769599999997</v>
      </c>
      <c r="M172">
        <v>1.044707584</v>
      </c>
      <c r="N172">
        <v>1.1519333899999999</v>
      </c>
      <c r="O172">
        <v>1.389053393</v>
      </c>
      <c r="P172">
        <v>1.6261733949999999</v>
      </c>
    </row>
    <row r="173" spans="2:16" x14ac:dyDescent="0.2">
      <c r="B173">
        <v>1.8974039000000002E-2</v>
      </c>
      <c r="C173">
        <v>0.10028049</v>
      </c>
      <c r="D173">
        <v>0.20869992300000001</v>
      </c>
      <c r="E173">
        <v>0.36956144800000001</v>
      </c>
      <c r="F173">
        <v>0.48770335999999997</v>
      </c>
      <c r="G173">
        <v>0.61428291400000001</v>
      </c>
      <c r="H173">
        <v>0.70489551399999995</v>
      </c>
      <c r="I173">
        <v>0.76874035399999996</v>
      </c>
      <c r="J173">
        <v>0.89059718099999996</v>
      </c>
      <c r="K173">
        <v>1.0320896150000001</v>
      </c>
      <c r="L173">
        <v>0.975926501</v>
      </c>
      <c r="M173">
        <v>1.0844194890000001</v>
      </c>
      <c r="N173">
        <v>1.34031024</v>
      </c>
      <c r="O173">
        <v>1.2279804139999999</v>
      </c>
      <c r="P173">
        <v>2.0478092769999998</v>
      </c>
    </row>
    <row r="174" spans="2:16" x14ac:dyDescent="0.2">
      <c r="B174">
        <v>1.8974039000000002E-2</v>
      </c>
      <c r="C174">
        <v>0.10028049</v>
      </c>
      <c r="D174">
        <v>0.20869992300000001</v>
      </c>
      <c r="E174">
        <v>0.36956144800000001</v>
      </c>
      <c r="F174">
        <v>0.48770335999999997</v>
      </c>
      <c r="G174">
        <v>0.61428291400000001</v>
      </c>
      <c r="H174">
        <v>0.70489551399999995</v>
      </c>
      <c r="I174">
        <v>0.76874035399999996</v>
      </c>
      <c r="J174">
        <v>0.89059718099999996</v>
      </c>
      <c r="K174">
        <v>1.0320896150000001</v>
      </c>
      <c r="L174">
        <v>0.975926501</v>
      </c>
      <c r="M174">
        <v>1.0844194890000001</v>
      </c>
      <c r="N174">
        <v>1.34031024</v>
      </c>
      <c r="O174">
        <v>1.2279804139999999</v>
      </c>
      <c r="P174">
        <v>2.0478092769999998</v>
      </c>
    </row>
    <row r="175" spans="2:16" x14ac:dyDescent="0.2">
      <c r="B175" t="s">
        <v>21</v>
      </c>
    </row>
    <row r="176" spans="2:16" x14ac:dyDescent="0.2">
      <c r="B176">
        <v>3</v>
      </c>
    </row>
    <row r="177" spans="2:59" x14ac:dyDescent="0.2">
      <c r="B177" t="s">
        <v>22</v>
      </c>
    </row>
    <row r="178" spans="2:59" x14ac:dyDescent="0.2">
      <c r="B178">
        <v>1</v>
      </c>
      <c r="C178">
        <v>1</v>
      </c>
      <c r="D178">
        <v>1</v>
      </c>
    </row>
    <row r="179" spans="2:59" x14ac:dyDescent="0.2">
      <c r="B179" t="s">
        <v>23</v>
      </c>
    </row>
    <row r="180" spans="2:59" x14ac:dyDescent="0.2">
      <c r="B180">
        <v>58</v>
      </c>
    </row>
    <row r="181" spans="2:59" x14ac:dyDescent="0.2">
      <c r="B181" t="s">
        <v>24</v>
      </c>
    </row>
    <row r="182" spans="2:59" x14ac:dyDescent="0.2">
      <c r="B182">
        <v>40</v>
      </c>
    </row>
    <row r="183" spans="2:59" x14ac:dyDescent="0.2">
      <c r="B183" t="s">
        <v>25</v>
      </c>
    </row>
    <row r="184" spans="2:59" x14ac:dyDescent="0.2">
      <c r="B184">
        <v>18</v>
      </c>
    </row>
    <row r="185" spans="2:59" x14ac:dyDescent="0.2">
      <c r="B185" t="s">
        <v>26</v>
      </c>
    </row>
    <row r="186" spans="2:59" x14ac:dyDescent="0.2">
      <c r="B186">
        <v>1964</v>
      </c>
      <c r="C186">
        <v>1965</v>
      </c>
      <c r="D186">
        <v>1966</v>
      </c>
      <c r="E186">
        <v>1967</v>
      </c>
      <c r="F186">
        <v>1968</v>
      </c>
      <c r="G186">
        <v>1969</v>
      </c>
      <c r="H186">
        <v>1970</v>
      </c>
      <c r="I186">
        <v>1971</v>
      </c>
      <c r="J186">
        <v>1972</v>
      </c>
      <c r="K186">
        <v>1973</v>
      </c>
      <c r="L186">
        <v>1974</v>
      </c>
      <c r="M186">
        <v>1975</v>
      </c>
      <c r="N186">
        <v>1976</v>
      </c>
      <c r="O186">
        <v>1977</v>
      </c>
      <c r="P186">
        <v>1978</v>
      </c>
      <c r="Q186">
        <v>1979</v>
      </c>
      <c r="R186">
        <v>1980</v>
      </c>
      <c r="S186">
        <v>1981</v>
      </c>
      <c r="T186">
        <v>1982</v>
      </c>
      <c r="U186">
        <v>1983</v>
      </c>
      <c r="V186">
        <v>1984</v>
      </c>
      <c r="W186">
        <v>1985</v>
      </c>
      <c r="X186">
        <v>1986</v>
      </c>
      <c r="Y186">
        <v>1987</v>
      </c>
      <c r="Z186">
        <v>1988</v>
      </c>
      <c r="AA186">
        <v>1989</v>
      </c>
      <c r="AB186">
        <v>1990</v>
      </c>
      <c r="AC186">
        <v>1991</v>
      </c>
      <c r="AD186">
        <v>1992</v>
      </c>
      <c r="AE186">
        <v>1993</v>
      </c>
      <c r="AF186">
        <v>1994</v>
      </c>
      <c r="AG186">
        <v>1995</v>
      </c>
      <c r="AH186">
        <v>1996</v>
      </c>
      <c r="AI186">
        <v>1997</v>
      </c>
      <c r="AJ186">
        <v>1998</v>
      </c>
      <c r="AK186">
        <v>1999</v>
      </c>
      <c r="AL186">
        <v>2000</v>
      </c>
      <c r="AM186">
        <v>2001</v>
      </c>
      <c r="AN186">
        <v>2002</v>
      </c>
      <c r="AO186">
        <v>2003</v>
      </c>
      <c r="AP186">
        <v>2004</v>
      </c>
      <c r="AQ186">
        <v>2005</v>
      </c>
      <c r="AR186">
        <v>2006</v>
      </c>
      <c r="AS186">
        <v>2007</v>
      </c>
      <c r="AT186">
        <v>2008</v>
      </c>
      <c r="AU186">
        <v>2009</v>
      </c>
      <c r="AV186">
        <v>2010</v>
      </c>
      <c r="AW186">
        <v>2011</v>
      </c>
      <c r="AX186">
        <v>2012</v>
      </c>
      <c r="AY186">
        <v>2013</v>
      </c>
      <c r="AZ186">
        <v>2014</v>
      </c>
      <c r="BA186">
        <v>2015</v>
      </c>
      <c r="BB186">
        <v>2016</v>
      </c>
      <c r="BC186">
        <v>2017</v>
      </c>
      <c r="BD186">
        <v>2018</v>
      </c>
      <c r="BE186">
        <v>2019</v>
      </c>
      <c r="BF186">
        <v>2020</v>
      </c>
      <c r="BG186">
        <v>2021</v>
      </c>
    </row>
    <row r="187" spans="2:59" x14ac:dyDescent="0.2">
      <c r="B187" t="s">
        <v>27</v>
      </c>
    </row>
    <row r="188" spans="2:59" x14ac:dyDescent="0.2">
      <c r="B188">
        <v>1982</v>
      </c>
      <c r="C188">
        <v>1983</v>
      </c>
      <c r="D188">
        <v>1984</v>
      </c>
      <c r="E188">
        <v>1985</v>
      </c>
      <c r="F188">
        <v>1986</v>
      </c>
      <c r="G188">
        <v>1987</v>
      </c>
      <c r="H188">
        <v>1988</v>
      </c>
      <c r="I188">
        <v>1989</v>
      </c>
      <c r="J188">
        <v>1990</v>
      </c>
      <c r="K188">
        <v>1991</v>
      </c>
      <c r="L188">
        <v>1992</v>
      </c>
      <c r="M188">
        <v>1993</v>
      </c>
      <c r="N188">
        <v>1994</v>
      </c>
      <c r="O188">
        <v>1995</v>
      </c>
      <c r="P188">
        <v>1996</v>
      </c>
      <c r="Q188">
        <v>1997</v>
      </c>
      <c r="R188">
        <v>1998</v>
      </c>
      <c r="S188">
        <v>1999</v>
      </c>
      <c r="T188">
        <v>2000</v>
      </c>
      <c r="U188">
        <v>2001</v>
      </c>
      <c r="V188">
        <v>2002</v>
      </c>
      <c r="W188">
        <v>2003</v>
      </c>
      <c r="X188">
        <v>2004</v>
      </c>
      <c r="Y188">
        <v>2005</v>
      </c>
      <c r="Z188">
        <v>2006</v>
      </c>
      <c r="AA188">
        <v>2007</v>
      </c>
      <c r="AB188">
        <v>2008</v>
      </c>
      <c r="AC188">
        <v>2009</v>
      </c>
      <c r="AD188">
        <v>2010</v>
      </c>
      <c r="AE188">
        <v>2011</v>
      </c>
      <c r="AF188">
        <v>2012</v>
      </c>
      <c r="AG188">
        <v>2013</v>
      </c>
      <c r="AH188">
        <v>2014</v>
      </c>
      <c r="AI188">
        <v>2015</v>
      </c>
      <c r="AJ188">
        <v>2016</v>
      </c>
      <c r="AK188">
        <v>2017</v>
      </c>
      <c r="AL188">
        <v>2018</v>
      </c>
      <c r="AM188">
        <v>2019</v>
      </c>
      <c r="AN188">
        <v>2021</v>
      </c>
      <c r="AO188">
        <v>2022</v>
      </c>
    </row>
    <row r="189" spans="2:59" x14ac:dyDescent="0.2">
      <c r="B189" t="s">
        <v>28</v>
      </c>
    </row>
    <row r="190" spans="2:59" x14ac:dyDescent="0.2">
      <c r="C190">
        <v>1994</v>
      </c>
      <c r="D190">
        <v>1996</v>
      </c>
      <c r="E190">
        <v>1997</v>
      </c>
      <c r="F190">
        <v>1999</v>
      </c>
      <c r="G190">
        <v>2000</v>
      </c>
      <c r="H190">
        <v>2002</v>
      </c>
      <c r="I190">
        <v>2004</v>
      </c>
      <c r="J190">
        <v>2006</v>
      </c>
      <c r="K190">
        <v>2007</v>
      </c>
      <c r="L190">
        <v>2008</v>
      </c>
      <c r="M190">
        <v>2009</v>
      </c>
      <c r="N190">
        <v>2010</v>
      </c>
      <c r="O190">
        <v>2012</v>
      </c>
      <c r="P190">
        <v>2014</v>
      </c>
      <c r="Q190">
        <v>2016</v>
      </c>
      <c r="R190">
        <v>2018</v>
      </c>
      <c r="S190">
        <v>2020</v>
      </c>
      <c r="T190">
        <v>2022</v>
      </c>
    </row>
    <row r="191" spans="2:59" x14ac:dyDescent="0.2">
      <c r="B191" t="s">
        <v>29</v>
      </c>
    </row>
    <row r="192" spans="2:59" x14ac:dyDescent="0.2">
      <c r="B192">
        <v>10</v>
      </c>
      <c r="C192">
        <v>10</v>
      </c>
      <c r="D192">
        <v>10</v>
      </c>
      <c r="E192">
        <v>10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39</v>
      </c>
      <c r="Q192">
        <v>39</v>
      </c>
      <c r="R192">
        <v>39</v>
      </c>
      <c r="S192">
        <v>39</v>
      </c>
      <c r="T192">
        <v>39</v>
      </c>
      <c r="U192">
        <v>39</v>
      </c>
      <c r="V192">
        <v>39</v>
      </c>
      <c r="W192">
        <v>39</v>
      </c>
      <c r="X192">
        <v>39</v>
      </c>
      <c r="Y192">
        <v>39</v>
      </c>
      <c r="Z192">
        <v>39</v>
      </c>
      <c r="AA192">
        <v>39</v>
      </c>
      <c r="AB192">
        <v>39</v>
      </c>
      <c r="AC192">
        <v>129</v>
      </c>
      <c r="AD192">
        <v>125</v>
      </c>
      <c r="AE192">
        <v>106</v>
      </c>
      <c r="AF192">
        <v>149</v>
      </c>
      <c r="AG192">
        <v>92</v>
      </c>
      <c r="AH192">
        <v>107</v>
      </c>
      <c r="AI192">
        <v>116</v>
      </c>
      <c r="AJ192">
        <v>197</v>
      </c>
      <c r="AK192">
        <v>386</v>
      </c>
      <c r="AL192">
        <v>613</v>
      </c>
      <c r="AM192">
        <v>640</v>
      </c>
      <c r="AN192">
        <v>667</v>
      </c>
      <c r="AO192">
        <v>657</v>
      </c>
      <c r="AP192">
        <v>602</v>
      </c>
      <c r="AQ192">
        <v>651</v>
      </c>
      <c r="AR192">
        <v>653</v>
      </c>
      <c r="AS192">
        <v>716</v>
      </c>
      <c r="AT192">
        <v>563</v>
      </c>
      <c r="AU192">
        <v>471</v>
      </c>
      <c r="AV192">
        <v>593</v>
      </c>
      <c r="AW192">
        <v>715</v>
      </c>
      <c r="AX192">
        <v>598</v>
      </c>
      <c r="AY192">
        <v>694</v>
      </c>
      <c r="AZ192">
        <v>631</v>
      </c>
      <c r="BA192">
        <v>683</v>
      </c>
      <c r="BB192">
        <v>689</v>
      </c>
      <c r="BC192">
        <v>676</v>
      </c>
      <c r="BD192">
        <v>611</v>
      </c>
      <c r="BE192">
        <v>620</v>
      </c>
      <c r="BF192">
        <v>623</v>
      </c>
      <c r="BG192">
        <v>600</v>
      </c>
    </row>
    <row r="193" spans="2:59" x14ac:dyDescent="0.2">
      <c r="B193" t="s">
        <v>30</v>
      </c>
      <c r="C193">
        <v>620</v>
      </c>
      <c r="D193">
        <v>623</v>
      </c>
    </row>
    <row r="194" spans="2:59" x14ac:dyDescent="0.2">
      <c r="B194">
        <v>105</v>
      </c>
      <c r="C194">
        <v>126</v>
      </c>
      <c r="D194">
        <v>118</v>
      </c>
      <c r="E194">
        <v>125</v>
      </c>
      <c r="F194">
        <v>88</v>
      </c>
      <c r="G194">
        <v>105</v>
      </c>
      <c r="H194">
        <v>76</v>
      </c>
      <c r="I194">
        <v>80</v>
      </c>
      <c r="J194">
        <v>82</v>
      </c>
      <c r="K194">
        <v>71</v>
      </c>
      <c r="L194">
        <v>82</v>
      </c>
      <c r="M194">
        <v>90</v>
      </c>
      <c r="N194">
        <v>74</v>
      </c>
      <c r="O194">
        <v>75</v>
      </c>
      <c r="P194">
        <v>90</v>
      </c>
      <c r="Q194">
        <v>78</v>
      </c>
      <c r="R194">
        <v>82</v>
      </c>
      <c r="S194">
        <v>90</v>
      </c>
      <c r="T194">
        <v>101</v>
      </c>
      <c r="U194">
        <v>107</v>
      </c>
      <c r="V194">
        <v>110</v>
      </c>
      <c r="W194">
        <v>107</v>
      </c>
      <c r="X194">
        <v>108</v>
      </c>
      <c r="Y194">
        <v>109</v>
      </c>
      <c r="Z194">
        <v>102</v>
      </c>
      <c r="AA194">
        <v>97</v>
      </c>
      <c r="AB194">
        <v>82</v>
      </c>
      <c r="AC194">
        <v>87</v>
      </c>
      <c r="AD194">
        <v>90</v>
      </c>
      <c r="AE194">
        <v>113</v>
      </c>
      <c r="AF194">
        <v>116</v>
      </c>
      <c r="AG194">
        <v>120</v>
      </c>
      <c r="AH194">
        <v>137</v>
      </c>
      <c r="AI194">
        <v>151</v>
      </c>
      <c r="AJ194">
        <v>115</v>
      </c>
      <c r="AK194">
        <v>105</v>
      </c>
      <c r="AL194">
        <v>100</v>
      </c>
      <c r="AM194">
        <v>100</v>
      </c>
      <c r="AN194">
        <v>100</v>
      </c>
      <c r="AO194">
        <v>100</v>
      </c>
    </row>
    <row r="195" spans="2:59" x14ac:dyDescent="0.2">
      <c r="B195" t="s">
        <v>31</v>
      </c>
    </row>
    <row r="196" spans="2:59" x14ac:dyDescent="0.2">
      <c r="B196">
        <v>43</v>
      </c>
      <c r="C196">
        <v>32</v>
      </c>
      <c r="D196">
        <v>49</v>
      </c>
      <c r="E196">
        <v>67</v>
      </c>
      <c r="F196">
        <v>70</v>
      </c>
      <c r="G196">
        <v>72</v>
      </c>
      <c r="H196">
        <v>51</v>
      </c>
      <c r="I196">
        <v>47</v>
      </c>
      <c r="J196">
        <v>39</v>
      </c>
      <c r="K196">
        <v>35</v>
      </c>
      <c r="L196">
        <v>26</v>
      </c>
      <c r="M196">
        <v>34</v>
      </c>
      <c r="N196">
        <v>44</v>
      </c>
      <c r="O196">
        <v>79</v>
      </c>
      <c r="P196">
        <v>61</v>
      </c>
      <c r="Q196">
        <v>50</v>
      </c>
      <c r="R196">
        <v>1</v>
      </c>
      <c r="S196">
        <v>25</v>
      </c>
    </row>
    <row r="197" spans="2:59" x14ac:dyDescent="0.2">
      <c r="B197" t="s">
        <v>200</v>
      </c>
    </row>
    <row r="198" spans="2:59" x14ac:dyDescent="0.2"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3</v>
      </c>
      <c r="BA198">
        <v>3</v>
      </c>
      <c r="BB198">
        <v>3</v>
      </c>
      <c r="BC198">
        <v>3</v>
      </c>
      <c r="BD198">
        <v>3</v>
      </c>
      <c r="BE198">
        <v>1</v>
      </c>
      <c r="BF198">
        <v>1</v>
      </c>
      <c r="BG198">
        <v>1</v>
      </c>
    </row>
    <row r="199" spans="2:59" x14ac:dyDescent="0.2">
      <c r="B199" t="s">
        <v>199</v>
      </c>
      <c r="C199">
        <v>620</v>
      </c>
      <c r="D199">
        <v>623</v>
      </c>
    </row>
    <row r="200" spans="2:59" x14ac:dyDescent="0.2"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1</v>
      </c>
      <c r="AN200">
        <v>1</v>
      </c>
      <c r="AO200">
        <v>1</v>
      </c>
    </row>
    <row r="201" spans="2:59" x14ac:dyDescent="0.2">
      <c r="B201" t="s">
        <v>198</v>
      </c>
    </row>
    <row r="202" spans="2:59" x14ac:dyDescent="0.2"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2:59" x14ac:dyDescent="0.2">
      <c r="B203" t="s">
        <v>32</v>
      </c>
    </row>
    <row r="204" spans="2:59" x14ac:dyDescent="0.2">
      <c r="B204">
        <v>2.5321E-2</v>
      </c>
      <c r="C204">
        <v>0.105571</v>
      </c>
      <c r="D204">
        <v>0.16556299999999999</v>
      </c>
      <c r="E204">
        <v>0.19361100000000001</v>
      </c>
      <c r="F204">
        <v>9.5441999999999999E-2</v>
      </c>
      <c r="G204">
        <v>0.26840700000000001</v>
      </c>
      <c r="H204">
        <v>0.120764</v>
      </c>
      <c r="I204">
        <v>2.5321E-2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59" x14ac:dyDescent="0.2">
      <c r="B205">
        <v>1.417E-2</v>
      </c>
      <c r="C205">
        <v>1.5327E-2</v>
      </c>
      <c r="D205">
        <v>0.20416400000000001</v>
      </c>
      <c r="E205">
        <v>0.55031799999999997</v>
      </c>
      <c r="F205">
        <v>0.13475999999999999</v>
      </c>
      <c r="G205">
        <v>3.3544999999999998E-2</v>
      </c>
      <c r="H205">
        <v>3.2389000000000001E-2</v>
      </c>
      <c r="I205">
        <v>1.5327E-2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2:59" x14ac:dyDescent="0.2">
      <c r="B206">
        <v>2.8427999999999998E-2</v>
      </c>
      <c r="C206">
        <v>0.16830200000000001</v>
      </c>
      <c r="D206">
        <v>5.7357999999999999E-2</v>
      </c>
      <c r="E206">
        <v>0.420126</v>
      </c>
      <c r="F206">
        <v>0.26490599999999997</v>
      </c>
      <c r="G206">
        <v>2.4150999999999999E-2</v>
      </c>
      <c r="H206">
        <v>2.6415000000000001E-2</v>
      </c>
      <c r="I206">
        <v>1.0314E-2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2:59" x14ac:dyDescent="0.2">
      <c r="B207">
        <v>9.4669999999999997E-3</v>
      </c>
      <c r="C207">
        <v>0.110178</v>
      </c>
      <c r="D207">
        <v>0.577515</v>
      </c>
      <c r="E207">
        <v>8.7692000000000006E-2</v>
      </c>
      <c r="F207">
        <v>0.16</v>
      </c>
      <c r="G207">
        <v>3.7988000000000001E-2</v>
      </c>
      <c r="H207">
        <v>1.1479E-2</v>
      </c>
      <c r="I207">
        <v>5.6800000000000002E-3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2:59" x14ac:dyDescent="0.2">
      <c r="B208">
        <v>3.2939000000000003E-2</v>
      </c>
      <c r="C208">
        <v>0.178617</v>
      </c>
      <c r="D208">
        <v>0.14021800000000001</v>
      </c>
      <c r="E208">
        <v>0.46851700000000002</v>
      </c>
      <c r="F208">
        <v>0.10736999999999999</v>
      </c>
      <c r="G208">
        <v>3.0572999999999999E-2</v>
      </c>
      <c r="H208">
        <v>3.6579E-2</v>
      </c>
      <c r="I208">
        <v>5.1869999999999998E-3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2:16" x14ac:dyDescent="0.2">
      <c r="B209">
        <v>1.4678E-2</v>
      </c>
      <c r="C209">
        <v>7.9766000000000004E-2</v>
      </c>
      <c r="D209">
        <v>0.459233</v>
      </c>
      <c r="E209">
        <v>0.31568400000000002</v>
      </c>
      <c r="F209">
        <v>0.10843</v>
      </c>
      <c r="G209">
        <v>2.3050000000000002E-3</v>
      </c>
      <c r="H209">
        <v>1.2142E-2</v>
      </c>
      <c r="I209">
        <v>7.7609999999999997E-3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2:16" x14ac:dyDescent="0.2">
      <c r="B210">
        <v>0.15676200000000001</v>
      </c>
      <c r="C210">
        <v>0.238147</v>
      </c>
      <c r="D210">
        <v>0.37426300000000001</v>
      </c>
      <c r="E210">
        <v>0.17669899999999999</v>
      </c>
      <c r="F210">
        <v>3.4247E-2</v>
      </c>
      <c r="G210">
        <v>1.1143E-2</v>
      </c>
      <c r="H210">
        <v>5.5710000000000004E-3</v>
      </c>
      <c r="I210">
        <v>3.1679999999999998E-3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2:16" x14ac:dyDescent="0.2">
      <c r="B211">
        <v>0.165462</v>
      </c>
      <c r="C211">
        <v>4.9415000000000001E-2</v>
      </c>
      <c r="D211">
        <v>0.27603</v>
      </c>
      <c r="E211">
        <v>0.18528700000000001</v>
      </c>
      <c r="F211">
        <v>0.27468900000000002</v>
      </c>
      <c r="G211">
        <v>2.6682999999999998E-2</v>
      </c>
      <c r="H211">
        <v>1.7514999999999999E-2</v>
      </c>
      <c r="I211">
        <v>4.9189999999999998E-3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2:16" x14ac:dyDescent="0.2">
      <c r="B212">
        <v>3.1427999999999998E-2</v>
      </c>
      <c r="C212">
        <v>0.15159600000000001</v>
      </c>
      <c r="D212">
        <v>0.349715</v>
      </c>
      <c r="E212">
        <v>0.28007900000000002</v>
      </c>
      <c r="F212">
        <v>0.11734700000000001</v>
      </c>
      <c r="G212">
        <v>4.6027999999999999E-2</v>
      </c>
      <c r="H212">
        <v>1.7471E-2</v>
      </c>
      <c r="I212">
        <v>6.3350000000000004E-3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2:16" x14ac:dyDescent="0.2">
      <c r="B213">
        <v>1.1129E-2</v>
      </c>
      <c r="C213">
        <v>0.100338</v>
      </c>
      <c r="D213">
        <v>0.121466</v>
      </c>
      <c r="E213">
        <v>0.26405400000000001</v>
      </c>
      <c r="F213">
        <v>0.202123</v>
      </c>
      <c r="G213">
        <v>0.13807</v>
      </c>
      <c r="H213">
        <v>7.6822000000000001E-2</v>
      </c>
      <c r="I213">
        <v>5.5642999999999998E-2</v>
      </c>
      <c r="J213">
        <v>2.4972000000000001E-2</v>
      </c>
      <c r="K213">
        <v>4.4980000000000003E-3</v>
      </c>
      <c r="L213">
        <v>5.6599999999999999E-4</v>
      </c>
      <c r="M213">
        <v>1.4999999999999999E-4</v>
      </c>
      <c r="N213">
        <v>3.2499999999999997E-5</v>
      </c>
      <c r="O213">
        <v>1.3799999999999999E-4</v>
      </c>
      <c r="P213">
        <v>0</v>
      </c>
    </row>
    <row r="214" spans="2:16" x14ac:dyDescent="0.2">
      <c r="B214">
        <v>2.4247000000000001E-2</v>
      </c>
      <c r="C214">
        <v>0.52727900000000005</v>
      </c>
      <c r="D214">
        <v>0.19487099999999999</v>
      </c>
      <c r="E214">
        <v>5.5426999999999997E-2</v>
      </c>
      <c r="F214">
        <v>7.4453000000000005E-2</v>
      </c>
      <c r="G214">
        <v>4.0191999999999999E-2</v>
      </c>
      <c r="H214">
        <v>2.5745000000000001E-2</v>
      </c>
      <c r="I214">
        <v>2.1690000000000001E-2</v>
      </c>
      <c r="J214">
        <v>2.1288999999999999E-2</v>
      </c>
      <c r="K214">
        <v>8.9540000000000002E-3</v>
      </c>
      <c r="L214">
        <v>3.6380000000000002E-3</v>
      </c>
      <c r="M214">
        <v>9.5E-4</v>
      </c>
      <c r="N214">
        <v>9.4799999999999995E-4</v>
      </c>
      <c r="O214">
        <v>1.6899999999999999E-4</v>
      </c>
      <c r="P214">
        <v>1.47E-4</v>
      </c>
    </row>
    <row r="215" spans="2:16" x14ac:dyDescent="0.2">
      <c r="B215">
        <v>8.5430000000000002E-3</v>
      </c>
      <c r="C215">
        <v>0.150288</v>
      </c>
      <c r="D215">
        <v>0.69184299999999999</v>
      </c>
      <c r="E215">
        <v>5.3185000000000003E-2</v>
      </c>
      <c r="F215">
        <v>1.4149E-2</v>
      </c>
      <c r="G215">
        <v>2.6572999999999999E-2</v>
      </c>
      <c r="H215">
        <v>2.5451999999999999E-2</v>
      </c>
      <c r="I215">
        <v>1.3868999999999999E-2</v>
      </c>
      <c r="J215">
        <v>8.1620000000000009E-3</v>
      </c>
      <c r="K215">
        <v>5.7470000000000004E-3</v>
      </c>
      <c r="L215">
        <v>1.421E-3</v>
      </c>
      <c r="M215">
        <v>5.62E-4</v>
      </c>
      <c r="N215">
        <v>9.0400000000000002E-5</v>
      </c>
      <c r="O215">
        <v>1.16E-4</v>
      </c>
      <c r="P215">
        <v>0</v>
      </c>
    </row>
    <row r="216" spans="2:16" x14ac:dyDescent="0.2">
      <c r="B216">
        <v>2.0000000000000001E-4</v>
      </c>
      <c r="C216">
        <v>0.120162</v>
      </c>
      <c r="D216">
        <v>0.45461600000000002</v>
      </c>
      <c r="E216">
        <v>0.30598599999999998</v>
      </c>
      <c r="F216">
        <v>3.0152000000000002E-2</v>
      </c>
      <c r="G216">
        <v>1.3916E-2</v>
      </c>
      <c r="H216">
        <v>1.9279000000000001E-2</v>
      </c>
      <c r="I216">
        <v>2.2363000000000001E-2</v>
      </c>
      <c r="J216">
        <v>1.7395999999999998E-2</v>
      </c>
      <c r="K216">
        <v>8.5719999999999998E-3</v>
      </c>
      <c r="L216">
        <v>3.9560000000000003E-3</v>
      </c>
      <c r="M216">
        <v>2.7060000000000001E-3</v>
      </c>
      <c r="N216">
        <v>6.9700000000000003E-4</v>
      </c>
      <c r="O216">
        <v>0</v>
      </c>
      <c r="P216">
        <v>0</v>
      </c>
    </row>
    <row r="217" spans="2:16" x14ac:dyDescent="0.2">
      <c r="B217">
        <v>3.7671999999999997E-2</v>
      </c>
      <c r="C217">
        <v>0.247673</v>
      </c>
      <c r="D217">
        <v>0.331098</v>
      </c>
      <c r="E217">
        <v>0.23990500000000001</v>
      </c>
      <c r="F217">
        <v>8.6128999999999997E-2</v>
      </c>
      <c r="G217">
        <v>1.9158000000000001E-2</v>
      </c>
      <c r="H217">
        <v>7.0299999999999998E-3</v>
      </c>
      <c r="I217">
        <v>1.0141000000000001E-2</v>
      </c>
      <c r="J217">
        <v>8.1110000000000002E-3</v>
      </c>
      <c r="K217">
        <v>6.5139999999999998E-3</v>
      </c>
      <c r="L217">
        <v>3.3600000000000001E-3</v>
      </c>
      <c r="M217">
        <v>1.6670000000000001E-3</v>
      </c>
      <c r="N217">
        <v>1.2290000000000001E-3</v>
      </c>
      <c r="O217">
        <v>2.4499999999999999E-4</v>
      </c>
      <c r="P217">
        <v>6.7799999999999995E-5</v>
      </c>
    </row>
    <row r="218" spans="2:16" x14ac:dyDescent="0.2">
      <c r="B218">
        <v>1.2042000000000001E-2</v>
      </c>
      <c r="C218">
        <v>0.186306</v>
      </c>
      <c r="D218">
        <v>0.308118</v>
      </c>
      <c r="E218">
        <v>0.26135900000000001</v>
      </c>
      <c r="F218">
        <v>0.15068000000000001</v>
      </c>
      <c r="G218">
        <v>4.0794999999999998E-2</v>
      </c>
      <c r="H218">
        <v>1.1771999999999999E-2</v>
      </c>
      <c r="I218">
        <v>7.0980000000000001E-3</v>
      </c>
      <c r="J218">
        <v>8.0470000000000003E-3</v>
      </c>
      <c r="K218">
        <v>6.4710000000000002E-3</v>
      </c>
      <c r="L218">
        <v>4.5589999999999997E-3</v>
      </c>
      <c r="M218">
        <v>1.7409999999999999E-3</v>
      </c>
      <c r="N218">
        <v>7.2199999999999999E-4</v>
      </c>
      <c r="O218">
        <v>2.2100000000000001E-4</v>
      </c>
      <c r="P218">
        <v>6.9200000000000002E-5</v>
      </c>
    </row>
    <row r="219" spans="2:16" x14ac:dyDescent="0.2">
      <c r="B219">
        <v>3.95E-2</v>
      </c>
      <c r="C219">
        <v>0.21152499999999999</v>
      </c>
      <c r="D219">
        <v>0.28037299999999998</v>
      </c>
      <c r="E219">
        <v>0.16364799999999999</v>
      </c>
      <c r="F219">
        <v>0.152892</v>
      </c>
      <c r="G219">
        <v>8.3939E-2</v>
      </c>
      <c r="H219">
        <v>2.1921E-2</v>
      </c>
      <c r="I219">
        <v>1.0012E-2</v>
      </c>
      <c r="J219">
        <v>1.3972999999999999E-2</v>
      </c>
      <c r="K219">
        <v>1.0706E-2</v>
      </c>
      <c r="L219">
        <v>6.862E-3</v>
      </c>
      <c r="M219">
        <v>3.0690000000000001E-3</v>
      </c>
      <c r="N219">
        <v>1.1529999999999999E-3</v>
      </c>
      <c r="O219">
        <v>2.0599999999999999E-4</v>
      </c>
      <c r="P219">
        <v>2.22E-4</v>
      </c>
    </row>
    <row r="220" spans="2:16" x14ac:dyDescent="0.2">
      <c r="B220">
        <v>4.0340000000000003E-3</v>
      </c>
      <c r="C220">
        <v>0.19093199999999999</v>
      </c>
      <c r="D220">
        <v>0.33992600000000001</v>
      </c>
      <c r="E220">
        <v>0.183116</v>
      </c>
      <c r="F220">
        <v>0.10412399999999999</v>
      </c>
      <c r="G220">
        <v>8.7117E-2</v>
      </c>
      <c r="H220">
        <v>3.4571999999999999E-2</v>
      </c>
      <c r="I220">
        <v>1.5525000000000001E-2</v>
      </c>
      <c r="J220">
        <v>8.9809999999999994E-3</v>
      </c>
      <c r="K220">
        <v>9.8770000000000004E-3</v>
      </c>
      <c r="L220">
        <v>1.0508E-2</v>
      </c>
      <c r="M220">
        <v>6.561E-3</v>
      </c>
      <c r="N220">
        <v>3.192E-3</v>
      </c>
      <c r="O220">
        <v>1.036E-3</v>
      </c>
      <c r="P220">
        <v>5.0000000000000001E-4</v>
      </c>
    </row>
    <row r="221" spans="2:16" x14ac:dyDescent="0.2">
      <c r="B221">
        <v>2.6200000000000003E-4</v>
      </c>
      <c r="C221">
        <v>3.3202000000000002E-2</v>
      </c>
      <c r="D221">
        <v>0.46571299999999999</v>
      </c>
      <c r="E221">
        <v>0.29335</v>
      </c>
      <c r="F221">
        <v>0.10438699999999999</v>
      </c>
      <c r="G221">
        <v>4.7308000000000003E-2</v>
      </c>
      <c r="H221">
        <v>2.3758000000000001E-2</v>
      </c>
      <c r="I221">
        <v>1.3610000000000001E-2</v>
      </c>
      <c r="J221">
        <v>7.4029999999999999E-3</v>
      </c>
      <c r="K221">
        <v>4.2989999999999999E-3</v>
      </c>
      <c r="L221">
        <v>3.4529999999999999E-3</v>
      </c>
      <c r="M221">
        <v>2.1150000000000001E-3</v>
      </c>
      <c r="N221">
        <v>6.9899999999999997E-4</v>
      </c>
      <c r="O221">
        <v>2.9E-4</v>
      </c>
      <c r="P221">
        <v>1.5200000000000001E-4</v>
      </c>
    </row>
    <row r="222" spans="2:16" x14ac:dyDescent="0.2">
      <c r="B222">
        <v>2.3700000000000001E-3</v>
      </c>
      <c r="C222">
        <v>1.2649000000000001E-2</v>
      </c>
      <c r="D222">
        <v>8.0549999999999997E-2</v>
      </c>
      <c r="E222">
        <v>0.58499100000000004</v>
      </c>
      <c r="F222">
        <v>0.21074300000000001</v>
      </c>
      <c r="G222">
        <v>5.1754000000000001E-2</v>
      </c>
      <c r="H222">
        <v>1.7953E-2</v>
      </c>
      <c r="I222">
        <v>1.7972999999999999E-2</v>
      </c>
      <c r="J222">
        <v>1.0743000000000001E-2</v>
      </c>
      <c r="K222">
        <v>4.5310000000000003E-3</v>
      </c>
      <c r="L222">
        <v>2.7039999999999998E-3</v>
      </c>
      <c r="M222">
        <v>1.5870000000000001E-3</v>
      </c>
      <c r="N222">
        <v>9.2800000000000001E-4</v>
      </c>
      <c r="O222">
        <v>3.4400000000000001E-4</v>
      </c>
      <c r="P222">
        <v>1.8000000000000001E-4</v>
      </c>
    </row>
    <row r="223" spans="2:16" x14ac:dyDescent="0.2">
      <c r="B223">
        <v>2.9060000000000002E-3</v>
      </c>
      <c r="C223">
        <v>6.7964999999999998E-2</v>
      </c>
      <c r="D223">
        <v>9.0430999999999997E-2</v>
      </c>
      <c r="E223">
        <v>0.17937800000000001</v>
      </c>
      <c r="F223">
        <v>0.46820899999999999</v>
      </c>
      <c r="G223">
        <v>0.12509300000000001</v>
      </c>
      <c r="H223">
        <v>2.3737999999999999E-2</v>
      </c>
      <c r="I223">
        <v>1.4167000000000001E-2</v>
      </c>
      <c r="J223">
        <v>1.1353E-2</v>
      </c>
      <c r="K223">
        <v>6.3619999999999996E-3</v>
      </c>
      <c r="L223">
        <v>4.3559999999999996E-3</v>
      </c>
      <c r="M223">
        <v>2.8080000000000002E-3</v>
      </c>
      <c r="N223">
        <v>2.0170000000000001E-3</v>
      </c>
      <c r="O223">
        <v>9.9700000000000006E-4</v>
      </c>
      <c r="P223">
        <v>2.1800000000000001E-4</v>
      </c>
    </row>
    <row r="224" spans="2:16" x14ac:dyDescent="0.2">
      <c r="B224">
        <v>1.0820000000000001E-3</v>
      </c>
      <c r="C224">
        <v>2.3623000000000002E-2</v>
      </c>
      <c r="D224">
        <v>4.5693999999999999E-2</v>
      </c>
      <c r="E224">
        <v>0.22206999999999999</v>
      </c>
      <c r="F224">
        <v>0.25354900000000002</v>
      </c>
      <c r="G224">
        <v>0.33724700000000002</v>
      </c>
      <c r="H224">
        <v>6.9013000000000005E-2</v>
      </c>
      <c r="I224">
        <v>1.8339999999999999E-2</v>
      </c>
      <c r="J224">
        <v>1.2938E-2</v>
      </c>
      <c r="K224">
        <v>8.0669999999999995E-3</v>
      </c>
      <c r="L224">
        <v>3.6600000000000001E-3</v>
      </c>
      <c r="M224">
        <v>1.299E-3</v>
      </c>
      <c r="N224">
        <v>1.5100000000000001E-3</v>
      </c>
      <c r="O224">
        <v>8.61E-4</v>
      </c>
      <c r="P224">
        <v>1.0460000000000001E-3</v>
      </c>
    </row>
    <row r="225" spans="2:16" x14ac:dyDescent="0.2">
      <c r="B225">
        <v>1.377E-3</v>
      </c>
      <c r="C225">
        <v>2.8742E-2</v>
      </c>
      <c r="D225">
        <v>0.198541</v>
      </c>
      <c r="E225">
        <v>6.3409999999999994E-2</v>
      </c>
      <c r="F225">
        <v>0.190469</v>
      </c>
      <c r="G225">
        <v>0.16742599999999999</v>
      </c>
      <c r="H225">
        <v>0.23080999999999999</v>
      </c>
      <c r="I225">
        <v>5.8574000000000001E-2</v>
      </c>
      <c r="J225">
        <v>1.9047999999999999E-2</v>
      </c>
      <c r="K225">
        <v>1.3448999999999999E-2</v>
      </c>
      <c r="L225">
        <v>1.2929E-2</v>
      </c>
      <c r="M225">
        <v>5.5529999999999998E-3</v>
      </c>
      <c r="N225">
        <v>4.9090000000000002E-3</v>
      </c>
      <c r="O225">
        <v>2.088E-3</v>
      </c>
      <c r="P225">
        <v>2.6749999999999999E-3</v>
      </c>
    </row>
    <row r="226" spans="2:16" x14ac:dyDescent="0.2">
      <c r="B226">
        <v>1.5139999999999999E-3</v>
      </c>
      <c r="C226">
        <v>4.2153999999999997E-2</v>
      </c>
      <c r="D226">
        <v>4.5221999999999998E-2</v>
      </c>
      <c r="E226">
        <v>0.36684699999999998</v>
      </c>
      <c r="F226">
        <v>0.10492600000000001</v>
      </c>
      <c r="G226">
        <v>0.18529300000000001</v>
      </c>
      <c r="H226">
        <v>0.108734</v>
      </c>
      <c r="I226">
        <v>0.105004</v>
      </c>
      <c r="J226">
        <v>2.9249000000000001E-2</v>
      </c>
      <c r="K226">
        <v>7.4400000000000004E-3</v>
      </c>
      <c r="L226">
        <v>1.637E-3</v>
      </c>
      <c r="M226">
        <v>1.2639999999999999E-3</v>
      </c>
      <c r="N226">
        <v>1.3200000000000001E-4</v>
      </c>
      <c r="O226">
        <v>5.8299999999999997E-4</v>
      </c>
      <c r="P226">
        <v>0</v>
      </c>
    </row>
    <row r="227" spans="2:16" x14ac:dyDescent="0.2">
      <c r="B227">
        <v>0</v>
      </c>
      <c r="C227">
        <v>1.4352999999999999E-2</v>
      </c>
      <c r="D227">
        <v>8.0902000000000002E-2</v>
      </c>
      <c r="E227">
        <v>5.6279000000000003E-2</v>
      </c>
      <c r="F227">
        <v>0.29985800000000001</v>
      </c>
      <c r="G227">
        <v>0.100715</v>
      </c>
      <c r="H227">
        <v>8.8820999999999997E-2</v>
      </c>
      <c r="I227">
        <v>6.5741999999999995E-2</v>
      </c>
      <c r="J227">
        <v>0.179309</v>
      </c>
      <c r="K227">
        <v>3.9206999999999999E-2</v>
      </c>
      <c r="L227">
        <v>2.8063999999999999E-2</v>
      </c>
      <c r="M227">
        <v>1.5557E-2</v>
      </c>
      <c r="N227">
        <v>2.0974E-2</v>
      </c>
      <c r="O227">
        <v>4.4209999999999996E-3</v>
      </c>
      <c r="P227">
        <v>5.7990000000000003E-3</v>
      </c>
    </row>
    <row r="228" spans="2:16" x14ac:dyDescent="0.2">
      <c r="B228">
        <v>0</v>
      </c>
      <c r="C228">
        <v>4.8669999999999998E-3</v>
      </c>
      <c r="D228">
        <v>0.20707800000000001</v>
      </c>
      <c r="E228">
        <v>0.19230800000000001</v>
      </c>
      <c r="F228">
        <v>0.115004</v>
      </c>
      <c r="G228">
        <v>0.24830199999999999</v>
      </c>
      <c r="H228">
        <v>0.10252699999999999</v>
      </c>
      <c r="I228">
        <v>4.7865999999999999E-2</v>
      </c>
      <c r="J228">
        <v>1.7871999999999999E-2</v>
      </c>
      <c r="K228">
        <v>4.4149000000000001E-2</v>
      </c>
      <c r="L228">
        <v>8.3239999999999998E-3</v>
      </c>
      <c r="M228">
        <v>4.6579999999999998E-3</v>
      </c>
      <c r="N228">
        <v>1.7149999999999999E-3</v>
      </c>
      <c r="O228">
        <v>2.506E-3</v>
      </c>
      <c r="P228">
        <v>2.8249999999999998E-3</v>
      </c>
    </row>
    <row r="229" spans="2:16" x14ac:dyDescent="0.2">
      <c r="B229">
        <v>0</v>
      </c>
      <c r="C229">
        <v>2.6710000000000002E-3</v>
      </c>
      <c r="D229">
        <v>3.0904000000000001E-2</v>
      </c>
      <c r="E229">
        <v>8.3527000000000004E-2</v>
      </c>
      <c r="F229">
        <v>0.25288300000000002</v>
      </c>
      <c r="G229">
        <v>9.3473000000000001E-2</v>
      </c>
      <c r="H229">
        <v>0.32077600000000001</v>
      </c>
      <c r="I229">
        <v>5.3997000000000003E-2</v>
      </c>
      <c r="J229">
        <v>5.8166000000000002E-2</v>
      </c>
      <c r="K229">
        <v>1.8176000000000001E-2</v>
      </c>
      <c r="L229">
        <v>7.2330000000000005E-2</v>
      </c>
      <c r="M229">
        <v>6.1019999999999998E-3</v>
      </c>
      <c r="N229">
        <v>2.235E-3</v>
      </c>
      <c r="O229">
        <v>1.436E-3</v>
      </c>
      <c r="P229">
        <v>3.3249999999999998E-3</v>
      </c>
    </row>
    <row r="230" spans="2:16" x14ac:dyDescent="0.2">
      <c r="B230">
        <v>7.5199999999999996E-4</v>
      </c>
      <c r="C230">
        <v>1.8901000000000001E-2</v>
      </c>
      <c r="D230">
        <v>3.2625000000000001E-2</v>
      </c>
      <c r="E230">
        <v>0.12570799999999999</v>
      </c>
      <c r="F230">
        <v>0.114964</v>
      </c>
      <c r="G230">
        <v>0.27363300000000002</v>
      </c>
      <c r="H230">
        <v>7.4005000000000001E-2</v>
      </c>
      <c r="I230">
        <v>0.21101500000000001</v>
      </c>
      <c r="J230">
        <v>3.7631999999999999E-2</v>
      </c>
      <c r="K230">
        <v>5.8368000000000003E-2</v>
      </c>
      <c r="L230">
        <v>5.1780000000000003E-3</v>
      </c>
      <c r="M230">
        <v>3.4402000000000002E-2</v>
      </c>
      <c r="N230">
        <v>4.8650000000000004E-3</v>
      </c>
      <c r="O230">
        <v>2.6770000000000001E-3</v>
      </c>
      <c r="P230">
        <v>5.2750000000000002E-3</v>
      </c>
    </row>
    <row r="231" spans="2:16" x14ac:dyDescent="0.2">
      <c r="B231">
        <v>961.94710410000005</v>
      </c>
      <c r="C231">
        <v>111618.5583</v>
      </c>
      <c r="D231">
        <v>43471.399100000002</v>
      </c>
      <c r="E231">
        <v>85059.543600000005</v>
      </c>
      <c r="F231">
        <v>156089.07440000001</v>
      </c>
      <c r="G231">
        <v>184518.81200000001</v>
      </c>
      <c r="H231">
        <v>500529.27500000002</v>
      </c>
      <c r="I231">
        <v>76163.120999999999</v>
      </c>
      <c r="J231">
        <v>289237.82199999999</v>
      </c>
      <c r="K231">
        <v>27988.148690000002</v>
      </c>
      <c r="L231">
        <v>139517.94029999999</v>
      </c>
      <c r="M231">
        <v>18327.78327</v>
      </c>
      <c r="N231">
        <v>93622.850900000005</v>
      </c>
      <c r="O231">
        <v>23296.670409999999</v>
      </c>
      <c r="P231">
        <v>53556.361199999999</v>
      </c>
    </row>
    <row r="232" spans="2:16" x14ac:dyDescent="0.2">
      <c r="B232">
        <v>1099.8528100000001</v>
      </c>
      <c r="C232">
        <v>84584.792600000001</v>
      </c>
      <c r="D232">
        <v>675091.478</v>
      </c>
      <c r="E232">
        <v>129937.86960000001</v>
      </c>
      <c r="F232">
        <v>79511.266300000003</v>
      </c>
      <c r="G232">
        <v>108563.2291</v>
      </c>
      <c r="H232">
        <v>133627.89309999999</v>
      </c>
      <c r="I232">
        <v>253377.19810000001</v>
      </c>
      <c r="J232">
        <v>102188.1272</v>
      </c>
      <c r="K232">
        <v>146854.71609999999</v>
      </c>
      <c r="L232">
        <v>57897.071000000004</v>
      </c>
      <c r="M232">
        <v>46297.903910000001</v>
      </c>
      <c r="N232">
        <v>13422.353450000001</v>
      </c>
      <c r="O232">
        <v>43780.926809999997</v>
      </c>
      <c r="P232">
        <v>34448.307800000002</v>
      </c>
    </row>
    <row r="233" spans="2:16" x14ac:dyDescent="0.2">
      <c r="B233">
        <v>66.021388200000004</v>
      </c>
      <c r="C233">
        <v>7418.8565280000003</v>
      </c>
      <c r="D233">
        <v>260252.80900000001</v>
      </c>
      <c r="E233">
        <v>1145526.398</v>
      </c>
      <c r="F233">
        <v>102874.0672</v>
      </c>
      <c r="G233">
        <v>66096.329400000002</v>
      </c>
      <c r="H233">
        <v>66302.082899999994</v>
      </c>
      <c r="I233">
        <v>56410.945399999997</v>
      </c>
      <c r="J233">
        <v>86091.787400000001</v>
      </c>
      <c r="K233">
        <v>21139.141370000001</v>
      </c>
      <c r="L233">
        <v>32649.831989999999</v>
      </c>
      <c r="M233">
        <v>12345.750019999999</v>
      </c>
      <c r="N233">
        <v>13456.07907</v>
      </c>
      <c r="O233">
        <v>6755.0585250000004</v>
      </c>
      <c r="P233">
        <v>16098.71205</v>
      </c>
    </row>
    <row r="234" spans="2:16" x14ac:dyDescent="0.2">
      <c r="B234">
        <v>747.89365199999997</v>
      </c>
      <c r="C234">
        <v>30153.403849999999</v>
      </c>
      <c r="D234">
        <v>55091.1247</v>
      </c>
      <c r="E234">
        <v>360794.58899999998</v>
      </c>
      <c r="F234">
        <v>1058595.0819999999</v>
      </c>
      <c r="G234">
        <v>175519.21410000001</v>
      </c>
      <c r="H234">
        <v>53476.9997</v>
      </c>
      <c r="I234">
        <v>19085.661759999999</v>
      </c>
      <c r="J234">
        <v>13127.18167</v>
      </c>
      <c r="K234">
        <v>20142.310270000002</v>
      </c>
      <c r="L234">
        <v>9706.2983039999999</v>
      </c>
      <c r="M234">
        <v>9372.0143599999992</v>
      </c>
      <c r="N234">
        <v>7547.7257399999999</v>
      </c>
      <c r="O234">
        <v>3961.0423129999999</v>
      </c>
      <c r="P234">
        <v>8288.7951560000001</v>
      </c>
    </row>
    <row r="235" spans="2:16" x14ac:dyDescent="0.2">
      <c r="B235">
        <v>0</v>
      </c>
      <c r="C235">
        <v>513.91798630000005</v>
      </c>
      <c r="D235">
        <v>72826.367299999998</v>
      </c>
      <c r="E235">
        <v>146636.33410000001</v>
      </c>
      <c r="F235">
        <v>395071.27</v>
      </c>
      <c r="G235">
        <v>760344.15300000005</v>
      </c>
      <c r="H235">
        <v>136140.41959999999</v>
      </c>
      <c r="I235">
        <v>34543.434150000001</v>
      </c>
      <c r="J235">
        <v>12260.48587</v>
      </c>
      <c r="K235">
        <v>7493.5222819999999</v>
      </c>
      <c r="L235">
        <v>17459.875169999999</v>
      </c>
      <c r="M235">
        <v>4998.4062080000003</v>
      </c>
      <c r="N235">
        <v>5807.4557649999997</v>
      </c>
      <c r="O235">
        <v>1655.5817790000001</v>
      </c>
      <c r="P235">
        <v>8911.1975519999996</v>
      </c>
    </row>
    <row r="236" spans="2:16" x14ac:dyDescent="0.2">
      <c r="B236">
        <v>0</v>
      </c>
      <c r="C236">
        <v>21638.913349999999</v>
      </c>
      <c r="D236">
        <v>48029.72262</v>
      </c>
      <c r="E236">
        <v>71707.218699999998</v>
      </c>
      <c r="F236">
        <v>160814.47039999999</v>
      </c>
      <c r="G236">
        <v>361545.239</v>
      </c>
      <c r="H236">
        <v>481247.19900000002</v>
      </c>
      <c r="I236">
        <v>184452.50200000001</v>
      </c>
      <c r="J236">
        <v>33603.529580000002</v>
      </c>
      <c r="K236">
        <v>13434.92023</v>
      </c>
      <c r="L236">
        <v>7939.7256159999997</v>
      </c>
      <c r="M236">
        <v>8805.0083340000001</v>
      </c>
      <c r="N236">
        <v>4330.5731219999998</v>
      </c>
      <c r="O236">
        <v>5829.1313630000004</v>
      </c>
      <c r="P236">
        <v>5298.5962280000003</v>
      </c>
    </row>
    <row r="237" spans="2:16" x14ac:dyDescent="0.2">
      <c r="B237">
        <v>1028.378637</v>
      </c>
      <c r="C237">
        <v>77611.102650000001</v>
      </c>
      <c r="D237">
        <v>40288.130230000002</v>
      </c>
      <c r="E237">
        <v>118864.6792</v>
      </c>
      <c r="F237">
        <v>454667.39500000002</v>
      </c>
      <c r="G237">
        <v>288671.07299999997</v>
      </c>
      <c r="H237">
        <v>256121.26699999999</v>
      </c>
      <c r="I237">
        <v>198356.58590000001</v>
      </c>
      <c r="J237">
        <v>63955.623070000001</v>
      </c>
      <c r="K237">
        <v>13321.498020000001</v>
      </c>
      <c r="L237">
        <v>5963.8749779999998</v>
      </c>
      <c r="M237">
        <v>4641.4892879999998</v>
      </c>
      <c r="N237">
        <v>2891.3032389999998</v>
      </c>
      <c r="O237">
        <v>4776.4236689999998</v>
      </c>
      <c r="P237">
        <v>9107.841289</v>
      </c>
    </row>
    <row r="238" spans="2:16" x14ac:dyDescent="0.2">
      <c r="B238">
        <v>287.80919599999999</v>
      </c>
      <c r="C238">
        <v>41976.380340000003</v>
      </c>
      <c r="D238">
        <v>84446.906900000002</v>
      </c>
      <c r="E238">
        <v>70424.204700000002</v>
      </c>
      <c r="F238">
        <v>153198.98730000001</v>
      </c>
      <c r="G238">
        <v>702101.39500000002</v>
      </c>
      <c r="H238">
        <v>199368.85699999999</v>
      </c>
      <c r="I238">
        <v>131594.4706</v>
      </c>
      <c r="J238">
        <v>110635.23119999999</v>
      </c>
      <c r="K238">
        <v>27766.080720000002</v>
      </c>
      <c r="L238">
        <v>6138.8368549999996</v>
      </c>
      <c r="M238">
        <v>5559.045803</v>
      </c>
      <c r="N238">
        <v>2551.8536650000001</v>
      </c>
      <c r="O238">
        <v>2499.155694</v>
      </c>
      <c r="P238">
        <v>4480.1357799999996</v>
      </c>
    </row>
    <row r="239" spans="2:16" x14ac:dyDescent="0.2">
      <c r="B239">
        <v>232.15520699999999</v>
      </c>
      <c r="C239">
        <v>10335.74813</v>
      </c>
      <c r="D239">
        <v>298418.049</v>
      </c>
      <c r="E239">
        <v>224808.46900000001</v>
      </c>
      <c r="F239">
        <v>102933.66559999999</v>
      </c>
      <c r="G239">
        <v>156862.69</v>
      </c>
      <c r="H239">
        <v>469265.25599999999</v>
      </c>
      <c r="I239">
        <v>130865.90889999999</v>
      </c>
      <c r="J239">
        <v>56445.650800000003</v>
      </c>
      <c r="K239">
        <v>33147.415399999998</v>
      </c>
      <c r="L239">
        <v>3956.6371600000002</v>
      </c>
      <c r="M239">
        <v>2181.584773</v>
      </c>
      <c r="N239">
        <v>855.98967370000003</v>
      </c>
      <c r="O239">
        <v>476.99982299999999</v>
      </c>
      <c r="P239">
        <v>2059.4016409999999</v>
      </c>
    </row>
    <row r="240" spans="2:16" x14ac:dyDescent="0.2">
      <c r="B240">
        <v>0</v>
      </c>
      <c r="C240">
        <v>16059.72731</v>
      </c>
      <c r="D240">
        <v>82361.482999999993</v>
      </c>
      <c r="E240">
        <v>428073.34700000001</v>
      </c>
      <c r="F240">
        <v>346165.68400000001</v>
      </c>
      <c r="G240">
        <v>106576.03230000001</v>
      </c>
      <c r="H240">
        <v>168216.73</v>
      </c>
      <c r="I240">
        <v>357357.42099999997</v>
      </c>
      <c r="J240">
        <v>84828.163499999995</v>
      </c>
      <c r="K240">
        <v>29693.388200000001</v>
      </c>
      <c r="L240">
        <v>22021.642319999999</v>
      </c>
      <c r="M240">
        <v>5240.3648839999996</v>
      </c>
      <c r="N240">
        <v>1416.733401</v>
      </c>
      <c r="O240">
        <v>608.05761199999995</v>
      </c>
      <c r="P240">
        <v>951.98711400000002</v>
      </c>
    </row>
    <row r="241" spans="2:16" x14ac:dyDescent="0.2">
      <c r="B241">
        <v>0</v>
      </c>
      <c r="C241">
        <v>3210.1916299999998</v>
      </c>
      <c r="D241">
        <v>42739.398399999998</v>
      </c>
      <c r="E241">
        <v>154340.122</v>
      </c>
      <c r="F241">
        <v>580465.44499999995</v>
      </c>
      <c r="G241">
        <v>414635.21500000003</v>
      </c>
      <c r="H241">
        <v>137048.818</v>
      </c>
      <c r="I241">
        <v>128873.5441</v>
      </c>
      <c r="J241">
        <v>157072.027</v>
      </c>
      <c r="K241">
        <v>57797.8681</v>
      </c>
      <c r="L241">
        <v>33609.301599999999</v>
      </c>
      <c r="M241">
        <v>16189.65813</v>
      </c>
      <c r="N241">
        <v>5480.3057319999998</v>
      </c>
      <c r="O241">
        <v>3088.136074</v>
      </c>
      <c r="P241">
        <v>1946.5224310000001</v>
      </c>
    </row>
    <row r="242" spans="2:16" x14ac:dyDescent="0.2">
      <c r="B242">
        <v>772.23282900000004</v>
      </c>
      <c r="C242">
        <v>46996.577899999997</v>
      </c>
      <c r="D242">
        <v>107938.3769</v>
      </c>
      <c r="E242">
        <v>217604.15</v>
      </c>
      <c r="F242">
        <v>287265.33299999998</v>
      </c>
      <c r="G242">
        <v>605725.76800000004</v>
      </c>
      <c r="H242">
        <v>267687.16100000002</v>
      </c>
      <c r="I242">
        <v>98365.051300000006</v>
      </c>
      <c r="J242">
        <v>85798.665900000007</v>
      </c>
      <c r="K242">
        <v>93829.629799999995</v>
      </c>
      <c r="L242">
        <v>34573.591399999998</v>
      </c>
      <c r="M242">
        <v>14387.52471</v>
      </c>
      <c r="N242">
        <v>11031.351699999999</v>
      </c>
      <c r="O242">
        <v>2952.5591209999998</v>
      </c>
      <c r="P242">
        <v>1813.278131</v>
      </c>
    </row>
    <row r="243" spans="2:16" x14ac:dyDescent="0.2">
      <c r="B243">
        <v>0</v>
      </c>
      <c r="C243">
        <v>14520.26993</v>
      </c>
      <c r="D243">
        <v>411355.62300000002</v>
      </c>
      <c r="E243">
        <v>323798.48599999998</v>
      </c>
      <c r="F243">
        <v>360044.66800000001</v>
      </c>
      <c r="G243">
        <v>301172.73300000001</v>
      </c>
      <c r="H243">
        <v>337260.16</v>
      </c>
      <c r="I243">
        <v>158394.55600000001</v>
      </c>
      <c r="J243">
        <v>49369.911200000002</v>
      </c>
      <c r="K243">
        <v>39240.136599999998</v>
      </c>
      <c r="L243">
        <v>35673.871099999997</v>
      </c>
      <c r="M243">
        <v>22912.768029999999</v>
      </c>
      <c r="N243">
        <v>6612.3774100000001</v>
      </c>
      <c r="O243">
        <v>3641.3360929999999</v>
      </c>
      <c r="P243">
        <v>3181.6738180000002</v>
      </c>
    </row>
    <row r="244" spans="2:16" x14ac:dyDescent="0.2">
      <c r="B244">
        <v>0</v>
      </c>
      <c r="C244">
        <v>538.06971580000004</v>
      </c>
      <c r="D244">
        <v>89511.1924</v>
      </c>
      <c r="E244">
        <v>830288.54</v>
      </c>
      <c r="F244">
        <v>480166.755</v>
      </c>
      <c r="G244">
        <v>236578.17199999999</v>
      </c>
      <c r="H244">
        <v>169111.33900000001</v>
      </c>
      <c r="I244">
        <v>156124.49</v>
      </c>
      <c r="J244">
        <v>64895.669900000001</v>
      </c>
      <c r="K244">
        <v>16101.51259</v>
      </c>
      <c r="L244">
        <v>17042.816200000001</v>
      </c>
      <c r="M244">
        <v>25246.428820000001</v>
      </c>
      <c r="N244">
        <v>9437.9576350000007</v>
      </c>
      <c r="O244">
        <v>5912.1913610000001</v>
      </c>
      <c r="P244">
        <v>6865.4856749999999</v>
      </c>
    </row>
    <row r="245" spans="2:16" x14ac:dyDescent="0.2">
      <c r="B245">
        <v>0</v>
      </c>
      <c r="C245">
        <v>4790.9620050000003</v>
      </c>
      <c r="D245">
        <v>52097.869400000003</v>
      </c>
      <c r="E245">
        <v>392459.527</v>
      </c>
      <c r="F245">
        <v>862931.97</v>
      </c>
      <c r="G245">
        <v>484147.50300000003</v>
      </c>
      <c r="H245">
        <v>159304.57279999999</v>
      </c>
      <c r="I245">
        <v>68014.676500000001</v>
      </c>
      <c r="J245">
        <v>66555.640799999994</v>
      </c>
      <c r="K245">
        <v>30070.457200000001</v>
      </c>
      <c r="L245">
        <v>9988.0773399999998</v>
      </c>
      <c r="M245">
        <v>9133.0954079999992</v>
      </c>
      <c r="N245">
        <v>3190.5438210000002</v>
      </c>
      <c r="O245">
        <v>2480.0766239999998</v>
      </c>
      <c r="P245">
        <v>3404.1279720000002</v>
      </c>
    </row>
    <row r="246" spans="2:16" x14ac:dyDescent="0.2">
      <c r="B246">
        <v>0</v>
      </c>
      <c r="C246">
        <v>9883.5303100000001</v>
      </c>
      <c r="D246">
        <v>84090.577099999995</v>
      </c>
      <c r="E246">
        <v>295468.19400000002</v>
      </c>
      <c r="F246">
        <v>619009.89800000004</v>
      </c>
      <c r="G246">
        <v>597021.13399999996</v>
      </c>
      <c r="H246">
        <v>278308.99099999998</v>
      </c>
      <c r="I246">
        <v>107234.2268</v>
      </c>
      <c r="J246">
        <v>47969.024599999997</v>
      </c>
      <c r="K246">
        <v>38327.597500000003</v>
      </c>
      <c r="L246">
        <v>17682.172040000001</v>
      </c>
      <c r="M246">
        <v>8232.8895979999998</v>
      </c>
      <c r="N246">
        <v>8302.7885420000002</v>
      </c>
      <c r="O246">
        <v>5315.3554050000002</v>
      </c>
      <c r="P246">
        <v>7209.4224190000004</v>
      </c>
    </row>
    <row r="247" spans="2:16" x14ac:dyDescent="0.2">
      <c r="B247">
        <v>1657.65417</v>
      </c>
      <c r="C247">
        <v>15719.0141</v>
      </c>
      <c r="D247">
        <v>59123.715900000003</v>
      </c>
      <c r="E247">
        <v>139024.80110000001</v>
      </c>
      <c r="F247">
        <v>389022.24900000001</v>
      </c>
      <c r="G247">
        <v>511477.44400000002</v>
      </c>
      <c r="H247">
        <v>300480.92200000002</v>
      </c>
      <c r="I247">
        <v>136947.23809999999</v>
      </c>
      <c r="J247">
        <v>47559.076399999998</v>
      </c>
      <c r="K247">
        <v>27484.3406</v>
      </c>
      <c r="L247">
        <v>21847.872240000001</v>
      </c>
      <c r="M247">
        <v>8909.3995900000009</v>
      </c>
      <c r="N247">
        <v>6524.109195</v>
      </c>
      <c r="O247">
        <v>3401.786779</v>
      </c>
      <c r="P247">
        <v>10780.54722</v>
      </c>
    </row>
    <row r="248" spans="2:16" x14ac:dyDescent="0.2">
      <c r="B248">
        <v>0</v>
      </c>
      <c r="C248">
        <v>25164.477999999999</v>
      </c>
      <c r="D248">
        <v>58760.848400000003</v>
      </c>
      <c r="E248">
        <v>79141.547900000005</v>
      </c>
      <c r="F248">
        <v>146859.69099999999</v>
      </c>
      <c r="G248">
        <v>309364.39799999999</v>
      </c>
      <c r="H248">
        <v>242047.10399999999</v>
      </c>
      <c r="I248">
        <v>148584.826</v>
      </c>
      <c r="J248">
        <v>84191.663199999995</v>
      </c>
      <c r="K248">
        <v>22155.4401</v>
      </c>
      <c r="L248">
        <v>17548.43217</v>
      </c>
      <c r="M248">
        <v>14420.776809999999</v>
      </c>
      <c r="N248">
        <v>8624.3413600000003</v>
      </c>
      <c r="O248">
        <v>2766.660316</v>
      </c>
      <c r="P248">
        <v>12641.796560000001</v>
      </c>
    </row>
    <row r="249" spans="2:16" x14ac:dyDescent="0.2">
      <c r="B249">
        <v>0</v>
      </c>
      <c r="C249">
        <v>1314.4983950000001</v>
      </c>
      <c r="D249">
        <v>175347.64300000001</v>
      </c>
      <c r="E249">
        <v>200379.20800000001</v>
      </c>
      <c r="F249">
        <v>82471.420299999998</v>
      </c>
      <c r="G249">
        <v>114329.8441</v>
      </c>
      <c r="H249">
        <v>124190.56540000001</v>
      </c>
      <c r="I249">
        <v>104217.1651</v>
      </c>
      <c r="J249">
        <v>66572.547600000005</v>
      </c>
      <c r="K249">
        <v>40175.6947</v>
      </c>
      <c r="L249">
        <v>23511.255980000002</v>
      </c>
      <c r="M249">
        <v>7608.2133670000003</v>
      </c>
      <c r="N249">
        <v>7458.6743379999998</v>
      </c>
      <c r="O249">
        <v>2706.7472480000001</v>
      </c>
      <c r="P249">
        <v>8720.9530290000002</v>
      </c>
    </row>
    <row r="250" spans="2:16" x14ac:dyDescent="0.2">
      <c r="B250">
        <v>1078.509421</v>
      </c>
      <c r="C250">
        <v>26428.943070000001</v>
      </c>
      <c r="D250">
        <v>31817.169440000001</v>
      </c>
      <c r="E250">
        <v>558813.99699999997</v>
      </c>
      <c r="F250">
        <v>220263.01500000001</v>
      </c>
      <c r="G250">
        <v>54684.167399999998</v>
      </c>
      <c r="H250">
        <v>42964.398099999999</v>
      </c>
      <c r="I250">
        <v>57622.763400000003</v>
      </c>
      <c r="J250">
        <v>51727.3776</v>
      </c>
      <c r="K250">
        <v>31791.267500000002</v>
      </c>
      <c r="L250">
        <v>15948.921770000001</v>
      </c>
      <c r="M250">
        <v>8623.5509600000005</v>
      </c>
      <c r="N250">
        <v>5953.9270770000003</v>
      </c>
      <c r="O250">
        <v>4370.8710620000002</v>
      </c>
      <c r="P250">
        <v>5098.7530500000003</v>
      </c>
    </row>
    <row r="251" spans="2:16" x14ac:dyDescent="0.2">
      <c r="B251">
        <v>381.19999799999999</v>
      </c>
      <c r="C251">
        <v>10338.56984</v>
      </c>
      <c r="D251">
        <v>193133.85</v>
      </c>
      <c r="E251">
        <v>115252.44010000001</v>
      </c>
      <c r="F251">
        <v>808358.777</v>
      </c>
      <c r="G251">
        <v>284415.935</v>
      </c>
      <c r="H251">
        <v>63501.076999999997</v>
      </c>
      <c r="I251">
        <v>37475.159399999997</v>
      </c>
      <c r="J251">
        <v>38456.908100000001</v>
      </c>
      <c r="K251">
        <v>41370.624799999998</v>
      </c>
      <c r="L251">
        <v>25778.84287</v>
      </c>
      <c r="M251">
        <v>12452.66697</v>
      </c>
      <c r="N251">
        <v>1756.4840529999999</v>
      </c>
      <c r="O251">
        <v>3971.5638720000002</v>
      </c>
      <c r="P251">
        <v>4324.0444310000003</v>
      </c>
    </row>
    <row r="252" spans="2:16" x14ac:dyDescent="0.2">
      <c r="B252">
        <v>0</v>
      </c>
      <c r="C252">
        <v>22243.438539999999</v>
      </c>
      <c r="D252">
        <v>116627.6266</v>
      </c>
      <c r="E252">
        <v>945755.45700000005</v>
      </c>
      <c r="F252">
        <v>172612.98499999999</v>
      </c>
      <c r="G252">
        <v>432128.28</v>
      </c>
      <c r="H252">
        <v>141412.3792</v>
      </c>
      <c r="I252">
        <v>36643.327499999999</v>
      </c>
      <c r="J252">
        <v>17413.948</v>
      </c>
      <c r="K252">
        <v>14589.02865</v>
      </c>
      <c r="L252">
        <v>15902.95306</v>
      </c>
      <c r="M252">
        <v>13475.815350000001</v>
      </c>
      <c r="N252">
        <v>7399.7497789999998</v>
      </c>
      <c r="O252">
        <v>6135.5083759999998</v>
      </c>
      <c r="P252">
        <v>3327.688666</v>
      </c>
    </row>
    <row r="253" spans="2:16" x14ac:dyDescent="0.2">
      <c r="B253">
        <v>1842.4785870000001</v>
      </c>
      <c r="C253">
        <v>970.48942390000002</v>
      </c>
      <c r="D253">
        <v>63881.217400000001</v>
      </c>
      <c r="E253">
        <v>342052.79599999997</v>
      </c>
      <c r="F253">
        <v>954909.875</v>
      </c>
      <c r="G253">
        <v>194237.78400000001</v>
      </c>
      <c r="H253">
        <v>156382.97560000001</v>
      </c>
      <c r="I253">
        <v>69902.266300000003</v>
      </c>
      <c r="J253">
        <v>20657.132000000001</v>
      </c>
      <c r="K253">
        <v>12736.765149999999</v>
      </c>
      <c r="L253">
        <v>12742.32294</v>
      </c>
      <c r="M253">
        <v>10838.97387</v>
      </c>
      <c r="N253">
        <v>7823.574912</v>
      </c>
      <c r="O253">
        <v>4800.2520629999999</v>
      </c>
      <c r="P253">
        <v>5698.6998530000001</v>
      </c>
    </row>
    <row r="254" spans="2:16" x14ac:dyDescent="0.2">
      <c r="B254">
        <v>0</v>
      </c>
      <c r="C254">
        <v>1.0558069E-2</v>
      </c>
      <c r="D254">
        <v>1.9607843E-2</v>
      </c>
      <c r="E254">
        <v>6.0708898999999997E-2</v>
      </c>
      <c r="F254">
        <v>0.24660633500000001</v>
      </c>
      <c r="G254">
        <v>0.43174962300000003</v>
      </c>
      <c r="H254">
        <v>0.140648567</v>
      </c>
      <c r="I254">
        <v>5.1282051000000002E-2</v>
      </c>
      <c r="J254">
        <v>1.6591252000000001E-2</v>
      </c>
      <c r="K254">
        <v>5.2790349999999996E-3</v>
      </c>
      <c r="L254">
        <v>4.1478130000000002E-3</v>
      </c>
      <c r="M254">
        <v>2.6395170000000001E-3</v>
      </c>
      <c r="N254">
        <v>3.0165909999999999E-3</v>
      </c>
      <c r="O254">
        <v>1.5082959999999999E-3</v>
      </c>
      <c r="P254">
        <v>5.6561090000000003E-3</v>
      </c>
    </row>
    <row r="255" spans="2:16" x14ac:dyDescent="0.2">
      <c r="B255">
        <v>0</v>
      </c>
      <c r="C255">
        <v>6.1120539999999996E-3</v>
      </c>
      <c r="D255">
        <v>0.21528013600000001</v>
      </c>
      <c r="E255">
        <v>0.13174872700000001</v>
      </c>
      <c r="F255">
        <v>0.12461799699999999</v>
      </c>
      <c r="G255">
        <v>0.20441426100000001</v>
      </c>
      <c r="H255">
        <v>0.247198642</v>
      </c>
      <c r="I255">
        <v>3.9388794999999997E-2</v>
      </c>
      <c r="J255">
        <v>1.7317486999999999E-2</v>
      </c>
      <c r="K255">
        <v>4.7538199999999997E-3</v>
      </c>
      <c r="L255">
        <v>2.716469E-3</v>
      </c>
      <c r="M255">
        <v>6.7911700000000002E-4</v>
      </c>
      <c r="N255">
        <v>1.358234E-3</v>
      </c>
      <c r="O255">
        <v>1.697793E-3</v>
      </c>
      <c r="P255">
        <v>2.716469E-3</v>
      </c>
    </row>
    <row r="256" spans="2:16" x14ac:dyDescent="0.2">
      <c r="B256">
        <v>0</v>
      </c>
      <c r="C256">
        <v>0</v>
      </c>
      <c r="D256">
        <v>1.5307939E-2</v>
      </c>
      <c r="E256">
        <v>0.53684585299999998</v>
      </c>
      <c r="F256">
        <v>0.203275187</v>
      </c>
      <c r="G256">
        <v>7.3691704999999996E-2</v>
      </c>
      <c r="H256">
        <v>8.3659664999999994E-2</v>
      </c>
      <c r="I256">
        <v>6.4791741E-2</v>
      </c>
      <c r="J256">
        <v>1.4239943E-2</v>
      </c>
      <c r="K256">
        <v>2.1359909999999998E-3</v>
      </c>
      <c r="L256">
        <v>3.2039870000000002E-3</v>
      </c>
      <c r="M256">
        <v>3.5599900000000002E-4</v>
      </c>
      <c r="N256">
        <v>7.1199700000000002E-4</v>
      </c>
      <c r="O256">
        <v>0</v>
      </c>
      <c r="P256">
        <v>1.7799929999999999E-3</v>
      </c>
    </row>
    <row r="257" spans="2:41" x14ac:dyDescent="0.2">
      <c r="B257">
        <v>0</v>
      </c>
      <c r="C257">
        <v>6.2952500000000003E-4</v>
      </c>
      <c r="D257">
        <v>6.924772E-3</v>
      </c>
      <c r="E257">
        <v>0.19641170899999999</v>
      </c>
      <c r="F257">
        <v>0.46049732500000001</v>
      </c>
      <c r="G257">
        <v>0.15989927600000001</v>
      </c>
      <c r="H257">
        <v>6.5470570000000006E-2</v>
      </c>
      <c r="I257">
        <v>6.0119609999999997E-2</v>
      </c>
      <c r="J257">
        <v>3.5253383999999999E-2</v>
      </c>
      <c r="K257">
        <v>1.0387158000000001E-2</v>
      </c>
      <c r="L257">
        <v>2.2033360000000002E-3</v>
      </c>
      <c r="M257">
        <v>1.573812E-3</v>
      </c>
      <c r="N257">
        <v>0</v>
      </c>
      <c r="O257">
        <v>3.1476200000000001E-4</v>
      </c>
      <c r="P257">
        <v>3.1476200000000001E-4</v>
      </c>
    </row>
    <row r="258" spans="2:41" x14ac:dyDescent="0.2">
      <c r="B258">
        <v>0</v>
      </c>
      <c r="C258">
        <v>1.021798E-3</v>
      </c>
      <c r="D258">
        <v>3.4059900000000002E-4</v>
      </c>
      <c r="E258">
        <v>3.0653950999999999E-2</v>
      </c>
      <c r="F258">
        <v>0.48739781999999998</v>
      </c>
      <c r="G258">
        <v>0.29564032699999998</v>
      </c>
      <c r="H258">
        <v>0.104904632</v>
      </c>
      <c r="I258">
        <v>4.4277929000000001E-2</v>
      </c>
      <c r="J258">
        <v>2.8269755000000001E-2</v>
      </c>
      <c r="K258">
        <v>5.1089919999999997E-3</v>
      </c>
      <c r="L258">
        <v>1.3623979999999999E-3</v>
      </c>
      <c r="M258">
        <v>3.4059900000000002E-4</v>
      </c>
      <c r="N258">
        <v>0</v>
      </c>
      <c r="O258">
        <v>0</v>
      </c>
      <c r="P258">
        <v>6.8119899999999995E-4</v>
      </c>
    </row>
    <row r="259" spans="2:41" x14ac:dyDescent="0.2">
      <c r="B259">
        <v>693.62497699999994</v>
      </c>
      <c r="C259">
        <v>10887.45269</v>
      </c>
      <c r="D259">
        <v>12297.513360000001</v>
      </c>
      <c r="E259">
        <v>18344.931860000001</v>
      </c>
      <c r="F259">
        <v>157441.76800000001</v>
      </c>
      <c r="G259">
        <v>915850.174</v>
      </c>
      <c r="H259">
        <v>422035.3</v>
      </c>
      <c r="I259">
        <v>93086.930800000002</v>
      </c>
      <c r="J259">
        <v>52090.31</v>
      </c>
      <c r="K259">
        <v>52936.330499999996</v>
      </c>
      <c r="L259">
        <v>10048.64867</v>
      </c>
      <c r="M259">
        <v>2904.0748079999998</v>
      </c>
      <c r="N259">
        <v>842.06770600000004</v>
      </c>
      <c r="O259">
        <v>0</v>
      </c>
      <c r="P259">
        <v>0</v>
      </c>
    </row>
    <row r="260" spans="2:41" x14ac:dyDescent="0.2">
      <c r="B260">
        <v>3728.8726080000001</v>
      </c>
      <c r="C260">
        <v>245895.18299999999</v>
      </c>
      <c r="D260">
        <v>85609.421400000007</v>
      </c>
      <c r="E260">
        <v>99166.550900000002</v>
      </c>
      <c r="F260">
        <v>134148.42540000001</v>
      </c>
      <c r="G260">
        <v>548488.01800000004</v>
      </c>
      <c r="H260">
        <v>598282.245</v>
      </c>
      <c r="I260">
        <v>126607.57520000001</v>
      </c>
      <c r="J260">
        <v>53007.337899999999</v>
      </c>
      <c r="K260">
        <v>37834.4061</v>
      </c>
      <c r="L260">
        <v>27031.319230000001</v>
      </c>
      <c r="M260">
        <v>6894.1412019999998</v>
      </c>
      <c r="N260">
        <v>1734.7607869999999</v>
      </c>
      <c r="O260">
        <v>1168.1563120000001</v>
      </c>
      <c r="P260">
        <v>0</v>
      </c>
    </row>
    <row r="261" spans="2:41" x14ac:dyDescent="0.2">
      <c r="B261">
        <v>0</v>
      </c>
      <c r="C261">
        <v>111342.1894</v>
      </c>
      <c r="D261">
        <v>1295656.83</v>
      </c>
      <c r="E261">
        <v>144027.05869999999</v>
      </c>
      <c r="F261">
        <v>109954.85890000001</v>
      </c>
      <c r="G261">
        <v>107116.4918</v>
      </c>
      <c r="H261">
        <v>309318.57199999999</v>
      </c>
      <c r="I261">
        <v>295756.43400000001</v>
      </c>
      <c r="J261">
        <v>72064.777900000001</v>
      </c>
      <c r="K261">
        <v>26519.324199999999</v>
      </c>
      <c r="L261">
        <v>16136.35852</v>
      </c>
      <c r="M261">
        <v>8500.6318699999993</v>
      </c>
      <c r="N261">
        <v>2049.838765</v>
      </c>
      <c r="O261">
        <v>0</v>
      </c>
      <c r="P261">
        <v>420.166248</v>
      </c>
    </row>
    <row r="262" spans="2:41" x14ac:dyDescent="0.2">
      <c r="B262" t="s">
        <v>33</v>
      </c>
      <c r="C262">
        <v>1983</v>
      </c>
      <c r="D262">
        <v>1984</v>
      </c>
      <c r="E262">
        <v>1985</v>
      </c>
      <c r="F262">
        <v>1986</v>
      </c>
      <c r="G262">
        <v>1987</v>
      </c>
      <c r="H262">
        <v>1988</v>
      </c>
      <c r="I262">
        <v>1989</v>
      </c>
      <c r="J262">
        <v>1990</v>
      </c>
      <c r="K262">
        <v>1991</v>
      </c>
      <c r="L262">
        <v>1992</v>
      </c>
      <c r="M262">
        <v>1993</v>
      </c>
      <c r="N262">
        <v>1994</v>
      </c>
      <c r="O262">
        <v>1995</v>
      </c>
      <c r="P262">
        <v>1996</v>
      </c>
      <c r="Q262">
        <v>1997</v>
      </c>
      <c r="R262">
        <v>1998</v>
      </c>
      <c r="S262">
        <v>1999</v>
      </c>
      <c r="T262">
        <v>2000</v>
      </c>
      <c r="U262">
        <v>2001</v>
      </c>
      <c r="V262">
        <v>2002</v>
      </c>
      <c r="W262">
        <v>2003</v>
      </c>
      <c r="X262">
        <v>2004</v>
      </c>
      <c r="Y262">
        <v>2005</v>
      </c>
      <c r="Z262">
        <v>2006</v>
      </c>
      <c r="AA262">
        <v>2007</v>
      </c>
      <c r="AB262">
        <v>2008</v>
      </c>
      <c r="AC262">
        <v>2009</v>
      </c>
      <c r="AD262">
        <v>2010</v>
      </c>
      <c r="AE262">
        <v>2011</v>
      </c>
      <c r="AF262">
        <v>2012</v>
      </c>
      <c r="AG262">
        <v>2013</v>
      </c>
      <c r="AH262">
        <v>2014</v>
      </c>
      <c r="AI262">
        <v>2015</v>
      </c>
      <c r="AJ262">
        <v>2016</v>
      </c>
      <c r="AK262">
        <v>2017</v>
      </c>
      <c r="AL262">
        <v>2018</v>
      </c>
      <c r="AM262">
        <v>2019</v>
      </c>
      <c r="AN262">
        <v>2021</v>
      </c>
      <c r="AO262">
        <v>2022</v>
      </c>
    </row>
    <row r="263" spans="2:41" x14ac:dyDescent="0.2">
      <c r="B263">
        <v>3820.9554149999999</v>
      </c>
      <c r="C263">
        <v>8980.6900929999993</v>
      </c>
      <c r="D263">
        <v>6472.5730359999998</v>
      </c>
      <c r="E263">
        <v>7558.5239149999998</v>
      </c>
      <c r="F263">
        <v>7157.5728589999999</v>
      </c>
      <c r="G263">
        <v>7833.2076619999998</v>
      </c>
      <c r="H263">
        <v>11680.45377</v>
      </c>
      <c r="I263">
        <v>9975.7765130000007</v>
      </c>
      <c r="J263">
        <v>11408.407670000001</v>
      </c>
      <c r="K263">
        <v>7235.1690429999999</v>
      </c>
      <c r="L263">
        <v>6643.1053659999998</v>
      </c>
      <c r="M263">
        <v>7822.5581110000003</v>
      </c>
      <c r="N263">
        <v>6886.6390430000001</v>
      </c>
      <c r="O263">
        <v>6554.9205259999999</v>
      </c>
      <c r="P263">
        <v>3990.5807709999999</v>
      </c>
      <c r="Q263">
        <v>4458.6464230000001</v>
      </c>
      <c r="R263">
        <v>3454.7122239999999</v>
      </c>
      <c r="S263">
        <v>5592.7946250000005</v>
      </c>
      <c r="T263">
        <v>7052.5389489999998</v>
      </c>
      <c r="U263">
        <v>6014.1346759999997</v>
      </c>
      <c r="V263">
        <v>6720.6883500000004</v>
      </c>
      <c r="W263">
        <v>11175.832539999999</v>
      </c>
      <c r="X263">
        <v>5632.534028</v>
      </c>
      <c r="Y263">
        <v>6882.763183</v>
      </c>
      <c r="Z263">
        <v>4113.0996459999997</v>
      </c>
      <c r="AA263">
        <v>6867.444708</v>
      </c>
      <c r="AB263">
        <v>4275.9849530000001</v>
      </c>
      <c r="AC263">
        <v>2851.9643160000001</v>
      </c>
      <c r="AD263">
        <v>5174.0234959999998</v>
      </c>
      <c r="AE263">
        <v>4540.9727190000003</v>
      </c>
      <c r="AF263">
        <v>5173.0013550000003</v>
      </c>
      <c r="AG263">
        <v>6658.3685260000002</v>
      </c>
      <c r="AH263">
        <v>11692.74865</v>
      </c>
      <c r="AI263">
        <v>10654.0134</v>
      </c>
      <c r="AJ263">
        <v>8427.3674599999995</v>
      </c>
      <c r="AK263">
        <v>8914.5438730000005</v>
      </c>
      <c r="AL263">
        <v>4039.3067540000002</v>
      </c>
      <c r="AM263">
        <v>9443.6685080000007</v>
      </c>
      <c r="AN263">
        <v>4807.9667460000001</v>
      </c>
      <c r="AO263">
        <v>6508.7325179999998</v>
      </c>
    </row>
    <row r="264" spans="2:41" x14ac:dyDescent="0.2">
      <c r="B264" t="s">
        <v>34</v>
      </c>
      <c r="C264">
        <v>8.4836717000000006E-2</v>
      </c>
      <c r="D264">
        <v>0.108799312</v>
      </c>
      <c r="E264">
        <v>9.9105659999999998E-2</v>
      </c>
      <c r="F264">
        <v>8.9572261E-2</v>
      </c>
      <c r="G264">
        <v>9.1522754999999997E-2</v>
      </c>
      <c r="H264">
        <v>9.7362533000000001E-2</v>
      </c>
      <c r="I264">
        <v>8.3414202000000007E-2</v>
      </c>
      <c r="J264">
        <v>0.120984702</v>
      </c>
      <c r="K264">
        <v>8.4145150000000002E-2</v>
      </c>
      <c r="L264">
        <v>9.0477862000000006E-2</v>
      </c>
      <c r="M264">
        <v>8.0593705000000002E-2</v>
      </c>
      <c r="N264">
        <v>9.9168328E-2</v>
      </c>
      <c r="O264">
        <v>0.120623707</v>
      </c>
      <c r="P264">
        <v>8.4136472000000004E-2</v>
      </c>
      <c r="Q264">
        <v>8.5997035999999999E-2</v>
      </c>
      <c r="R264">
        <v>7.8047768000000003E-2</v>
      </c>
      <c r="S264">
        <v>8.8034784000000005E-2</v>
      </c>
      <c r="T264">
        <v>0.10776446200000001</v>
      </c>
      <c r="U264">
        <v>8.0533243000000004E-2</v>
      </c>
      <c r="V264">
        <v>7.8642746999999999E-2</v>
      </c>
      <c r="W264">
        <v>9.0968741000000006E-2</v>
      </c>
      <c r="X264">
        <v>7.9890562999999998E-2</v>
      </c>
      <c r="Y264">
        <v>9.0539663000000006E-2</v>
      </c>
      <c r="Z264">
        <v>9.6100912999999996E-2</v>
      </c>
      <c r="AA264">
        <v>0.115429823</v>
      </c>
      <c r="AB264">
        <v>0.112128533</v>
      </c>
      <c r="AC264">
        <v>0.150980631</v>
      </c>
      <c r="AD264">
        <v>0.112978365</v>
      </c>
      <c r="AE264">
        <v>7.8878867000000005E-2</v>
      </c>
      <c r="AF264">
        <v>7.7673638000000003E-2</v>
      </c>
      <c r="AG264">
        <v>8.0993089000000004E-2</v>
      </c>
      <c r="AH264">
        <v>7.0626341999999995E-2</v>
      </c>
      <c r="AI264">
        <v>6.5980403000000007E-2</v>
      </c>
      <c r="AJ264">
        <v>9.2469397999999994E-2</v>
      </c>
      <c r="AK264">
        <v>6.6047806000000001E-2</v>
      </c>
      <c r="AL264">
        <v>0.110814363</v>
      </c>
      <c r="AM264">
        <v>6.6651042999999993E-2</v>
      </c>
      <c r="AN264">
        <v>7.1306954000000006E-2</v>
      </c>
      <c r="AO264">
        <v>7.7634044999999999E-2</v>
      </c>
    </row>
    <row r="265" spans="2:41" x14ac:dyDescent="0.2">
      <c r="B265">
        <v>327.58364080000001</v>
      </c>
      <c r="C265">
        <v>761.8922609</v>
      </c>
      <c r="D265">
        <v>704.21149390000005</v>
      </c>
      <c r="E265">
        <v>749.09249829999999</v>
      </c>
      <c r="F265">
        <v>641.11998189999997</v>
      </c>
      <c r="G265">
        <v>716.91674660000001</v>
      </c>
      <c r="H265">
        <v>1137.238564</v>
      </c>
      <c r="I265">
        <v>832.12143719999995</v>
      </c>
      <c r="J265">
        <v>1380.242802</v>
      </c>
      <c r="K265">
        <v>608.80438200000003</v>
      </c>
      <c r="L265">
        <v>601.05397379999999</v>
      </c>
      <c r="M265">
        <v>630.44894099999999</v>
      </c>
      <c r="N265">
        <v>682.93648129999997</v>
      </c>
      <c r="O265">
        <v>790.67881439999996</v>
      </c>
      <c r="P265">
        <v>335.75338640000001</v>
      </c>
      <c r="Q265">
        <v>383.43037880000003</v>
      </c>
      <c r="R265">
        <v>269.6325784</v>
      </c>
      <c r="S265">
        <v>492.36046470000002</v>
      </c>
      <c r="T265">
        <v>760.01306790000001</v>
      </c>
      <c r="U265">
        <v>484.33776899999998</v>
      </c>
      <c r="V265">
        <v>528.53339370000003</v>
      </c>
      <c r="W265">
        <v>1016.651414</v>
      </c>
      <c r="X265">
        <v>449.98631669999997</v>
      </c>
      <c r="Y265">
        <v>623.16305609999995</v>
      </c>
      <c r="Z265">
        <v>395.27263010000001</v>
      </c>
      <c r="AA265">
        <v>792.7079238</v>
      </c>
      <c r="AB265">
        <v>479.4599217</v>
      </c>
      <c r="AC265">
        <v>430.59137290000001</v>
      </c>
      <c r="AD265">
        <v>584.5527161</v>
      </c>
      <c r="AE265">
        <v>358.18678469999998</v>
      </c>
      <c r="AF265">
        <v>401.80583460000003</v>
      </c>
      <c r="AG265">
        <v>539.28183590000003</v>
      </c>
      <c r="AH265">
        <v>825.81606799999997</v>
      </c>
      <c r="AI265">
        <v>702.956098</v>
      </c>
      <c r="AJ265">
        <v>779.27359980000006</v>
      </c>
      <c r="AK265">
        <v>588.78606060000004</v>
      </c>
      <c r="AL265">
        <v>447.61320669999998</v>
      </c>
      <c r="AM265">
        <v>629.43035499999996</v>
      </c>
      <c r="AN265">
        <v>342.84146199999998</v>
      </c>
      <c r="AO265">
        <v>505.29923509999998</v>
      </c>
    </row>
    <row r="266" spans="2:41" x14ac:dyDescent="0.2">
      <c r="B266" t="s">
        <v>35</v>
      </c>
    </row>
    <row r="267" spans="2:41" x14ac:dyDescent="0.2">
      <c r="B267">
        <v>3.2286703E-2</v>
      </c>
      <c r="C267">
        <v>7.7214954000000002E-2</v>
      </c>
      <c r="D267">
        <v>0.18103193200000001</v>
      </c>
      <c r="E267">
        <v>0.34010262000000002</v>
      </c>
      <c r="F267">
        <v>0.41128483900000001</v>
      </c>
      <c r="G267">
        <v>0.77748969300000004</v>
      </c>
      <c r="H267">
        <v>1.0506309599999999</v>
      </c>
      <c r="I267">
        <v>1.187602281</v>
      </c>
      <c r="J267">
        <v>1.4012950550000001</v>
      </c>
      <c r="K267">
        <v>1.5667160520000001</v>
      </c>
      <c r="L267">
        <v>2.23454972</v>
      </c>
      <c r="M267">
        <v>1.990128678</v>
      </c>
      <c r="N267">
        <v>1.9035665799999999</v>
      </c>
      <c r="O267">
        <v>1.5238584340000001</v>
      </c>
      <c r="P267">
        <v>2.945983171</v>
      </c>
    </row>
    <row r="268" spans="2:41" x14ac:dyDescent="0.2">
      <c r="B268">
        <v>2.1108749999999999E-2</v>
      </c>
      <c r="C268">
        <v>0.100921491</v>
      </c>
      <c r="D268">
        <v>0.20923130000000001</v>
      </c>
      <c r="E268">
        <v>0.34220842800000001</v>
      </c>
      <c r="F268">
        <v>0.53621437599999999</v>
      </c>
      <c r="G268">
        <v>0.77379859500000003</v>
      </c>
      <c r="H268">
        <v>1.015548417</v>
      </c>
      <c r="I268">
        <v>1.452548113</v>
      </c>
      <c r="J268">
        <v>1.405551166</v>
      </c>
      <c r="K268">
        <v>1.6671732690000001</v>
      </c>
      <c r="L268">
        <v>1.528755165</v>
      </c>
      <c r="M268">
        <v>1.5770533659999999</v>
      </c>
      <c r="N268">
        <v>2.0133235549999999</v>
      </c>
      <c r="O268">
        <v>2.1267916229999999</v>
      </c>
      <c r="P268">
        <v>1.834381147</v>
      </c>
    </row>
    <row r="269" spans="2:41" x14ac:dyDescent="0.2">
      <c r="B269">
        <v>1.7048204000000001E-2</v>
      </c>
      <c r="C269">
        <v>8.4425263E-2</v>
      </c>
      <c r="D269">
        <v>0.21526967599999999</v>
      </c>
      <c r="E269">
        <v>0.31423352100000002</v>
      </c>
      <c r="F269">
        <v>0.432480015</v>
      </c>
      <c r="G269">
        <v>0.60264321399999998</v>
      </c>
      <c r="H269">
        <v>0.92566163899999998</v>
      </c>
      <c r="I269">
        <v>1.3131408570000001</v>
      </c>
      <c r="J269">
        <v>1.268111301</v>
      </c>
      <c r="K269">
        <v>1.473242298</v>
      </c>
      <c r="L269">
        <v>1.9851482330000001</v>
      </c>
      <c r="M269">
        <v>1.6876237670000001</v>
      </c>
      <c r="N269">
        <v>1.904738606</v>
      </c>
      <c r="O269">
        <v>1.4261415150000001</v>
      </c>
      <c r="P269">
        <v>2.122131762</v>
      </c>
    </row>
    <row r="270" spans="2:41" x14ac:dyDescent="0.2">
      <c r="B270">
        <v>3.0844021999999999E-2</v>
      </c>
      <c r="C270">
        <v>9.3488997000000004E-2</v>
      </c>
      <c r="D270">
        <v>0.228603904</v>
      </c>
      <c r="E270">
        <v>0.36848113100000002</v>
      </c>
      <c r="F270">
        <v>0.48096566899999998</v>
      </c>
      <c r="G270">
        <v>0.71501386600000005</v>
      </c>
      <c r="H270">
        <v>0.90988342300000002</v>
      </c>
      <c r="I270">
        <v>1.212701019</v>
      </c>
      <c r="J270">
        <v>1.7231016269999999</v>
      </c>
      <c r="K270">
        <v>1.4363393739999999</v>
      </c>
      <c r="L270">
        <v>1.5322553210000001</v>
      </c>
      <c r="M270">
        <v>1.7765022020000001</v>
      </c>
      <c r="N270">
        <v>2.0375845090000002</v>
      </c>
      <c r="O270">
        <v>1.652322718</v>
      </c>
      <c r="P270">
        <v>2.6342226819999999</v>
      </c>
    </row>
    <row r="271" spans="2:41" x14ac:dyDescent="0.2">
      <c r="B271">
        <v>1.8656264999999998E-2</v>
      </c>
      <c r="C271">
        <v>7.3458129999999996E-2</v>
      </c>
      <c r="D271">
        <v>0.16896971399999999</v>
      </c>
      <c r="E271">
        <v>0.30957298300000002</v>
      </c>
      <c r="F271">
        <v>0.41369771100000002</v>
      </c>
      <c r="G271">
        <v>0.60761329799999997</v>
      </c>
      <c r="H271">
        <v>0.76675731700000005</v>
      </c>
      <c r="I271">
        <v>1.0175312329999999</v>
      </c>
      <c r="J271">
        <v>1.304327767</v>
      </c>
      <c r="K271">
        <v>1.649841492</v>
      </c>
      <c r="L271">
        <v>1.2761068710000001</v>
      </c>
      <c r="M271">
        <v>1.3808903939999999</v>
      </c>
      <c r="N271">
        <v>1.982826288</v>
      </c>
      <c r="O271">
        <v>2.2334339660000002</v>
      </c>
      <c r="P271">
        <v>2.2229140539999999</v>
      </c>
    </row>
    <row r="272" spans="2:41" x14ac:dyDescent="0.2">
      <c r="B272">
        <v>2.3125666999999999E-2</v>
      </c>
      <c r="C272">
        <v>0.122610028</v>
      </c>
      <c r="D272">
        <v>0.25318748800000002</v>
      </c>
      <c r="E272">
        <v>0.33175917399999999</v>
      </c>
      <c r="F272">
        <v>0.42218243</v>
      </c>
      <c r="G272">
        <v>0.54680538099999998</v>
      </c>
      <c r="H272">
        <v>0.71804074399999995</v>
      </c>
      <c r="I272">
        <v>0.84868521900000005</v>
      </c>
      <c r="J272">
        <v>1.008413862</v>
      </c>
      <c r="K272">
        <v>1.2613882670000001</v>
      </c>
      <c r="L272">
        <v>1.5808356400000001</v>
      </c>
      <c r="M272">
        <v>1.6121645760000001</v>
      </c>
      <c r="N272">
        <v>2.2016039969999999</v>
      </c>
      <c r="O272">
        <v>2.0448361589999999</v>
      </c>
      <c r="P272">
        <v>2.394966792</v>
      </c>
    </row>
    <row r="273" spans="2:16" x14ac:dyDescent="0.2">
      <c r="B273">
        <v>1.8912169999999999E-2</v>
      </c>
      <c r="C273">
        <v>0.13274810100000001</v>
      </c>
      <c r="D273">
        <v>0.28094568800000003</v>
      </c>
      <c r="E273">
        <v>0.33049287999999999</v>
      </c>
      <c r="F273">
        <v>0.44571828699999999</v>
      </c>
      <c r="G273">
        <v>0.49396457300000002</v>
      </c>
      <c r="H273">
        <v>0.58981625699999995</v>
      </c>
      <c r="I273">
        <v>0.81436595000000001</v>
      </c>
      <c r="J273">
        <v>0.90801413399999997</v>
      </c>
      <c r="K273">
        <v>1.0398447900000001</v>
      </c>
      <c r="L273">
        <v>1.229934396</v>
      </c>
      <c r="M273">
        <v>1.2846932799999999</v>
      </c>
      <c r="N273">
        <v>1.5707471909999999</v>
      </c>
      <c r="O273">
        <v>0.68644337200000005</v>
      </c>
      <c r="P273">
        <v>1.7403349800000001</v>
      </c>
    </row>
    <row r="274" spans="2:16" x14ac:dyDescent="0.2">
      <c r="B274">
        <v>2.2386493E-2</v>
      </c>
      <c r="C274">
        <v>8.2373276999999995E-2</v>
      </c>
      <c r="D274">
        <v>0.168913654</v>
      </c>
      <c r="E274">
        <v>0.27703803999999999</v>
      </c>
      <c r="F274">
        <v>0.37097138800000001</v>
      </c>
      <c r="G274">
        <v>0.54912817400000002</v>
      </c>
      <c r="H274">
        <v>0.66191136800000006</v>
      </c>
      <c r="I274">
        <v>0.83681209599999995</v>
      </c>
      <c r="J274">
        <v>1.027490598</v>
      </c>
      <c r="K274">
        <v>1.000038881</v>
      </c>
      <c r="L274">
        <v>1.1154219729999999</v>
      </c>
      <c r="M274">
        <v>1.0136249100000001</v>
      </c>
      <c r="N274">
        <v>1.260065223</v>
      </c>
      <c r="O274">
        <v>1.1438297070000001</v>
      </c>
      <c r="P274">
        <v>1.1027600019999999</v>
      </c>
    </row>
    <row r="275" spans="2:16" x14ac:dyDescent="0.2">
      <c r="B275">
        <v>2.9263454000000001E-2</v>
      </c>
      <c r="C275">
        <v>9.7315623000000004E-2</v>
      </c>
      <c r="D275">
        <v>0.18739761299999999</v>
      </c>
      <c r="E275">
        <v>0.35586519100000003</v>
      </c>
      <c r="F275">
        <v>0.478474491</v>
      </c>
      <c r="G275">
        <v>0.54480594000000004</v>
      </c>
      <c r="H275">
        <v>0.61430278900000002</v>
      </c>
      <c r="I275">
        <v>0.734885118</v>
      </c>
      <c r="J275">
        <v>1.029256003</v>
      </c>
      <c r="K275">
        <v>0.97933910000000002</v>
      </c>
      <c r="L275">
        <v>1.023303002</v>
      </c>
      <c r="M275">
        <v>1.1878753019999999</v>
      </c>
      <c r="N275">
        <v>0.85459446999999999</v>
      </c>
      <c r="O275">
        <v>1.3901048519999999</v>
      </c>
      <c r="P275">
        <v>1.714437854</v>
      </c>
    </row>
    <row r="276" spans="2:16" x14ac:dyDescent="0.2">
      <c r="B276">
        <v>3.0101684E-2</v>
      </c>
      <c r="C276">
        <v>0.14480546699999999</v>
      </c>
      <c r="D276">
        <v>0.20061715699999999</v>
      </c>
      <c r="E276">
        <v>0.33301475600000002</v>
      </c>
      <c r="F276">
        <v>0.56541911899999997</v>
      </c>
      <c r="G276">
        <v>0.65002939199999998</v>
      </c>
      <c r="H276">
        <v>0.77653318599999999</v>
      </c>
      <c r="I276">
        <v>0.85562181699999995</v>
      </c>
      <c r="J276">
        <v>1.015924976</v>
      </c>
      <c r="K276">
        <v>1.1045741200000001</v>
      </c>
      <c r="L276">
        <v>1.287470965</v>
      </c>
      <c r="M276">
        <v>1.3700906589999999</v>
      </c>
      <c r="N276">
        <v>1.3471478139999999</v>
      </c>
      <c r="O276">
        <v>1.7327523810000001</v>
      </c>
      <c r="P276">
        <v>1.6913244569999999</v>
      </c>
    </row>
    <row r="277" spans="2:16" x14ac:dyDescent="0.2">
      <c r="B277">
        <v>2.9676149999999998E-2</v>
      </c>
      <c r="C277">
        <v>0.13416637100000001</v>
      </c>
      <c r="D277">
        <v>0.25485292500000001</v>
      </c>
      <c r="E277">
        <v>0.39970840699999999</v>
      </c>
      <c r="F277">
        <v>0.46390461799999999</v>
      </c>
      <c r="G277">
        <v>0.57007129199999995</v>
      </c>
      <c r="H277">
        <v>0.75609739499999995</v>
      </c>
      <c r="I277">
        <v>0.77065753599999998</v>
      </c>
      <c r="J277">
        <v>0.928946363</v>
      </c>
      <c r="K277">
        <v>1.00788587</v>
      </c>
      <c r="L277">
        <v>1.137849621</v>
      </c>
      <c r="M277">
        <v>1.520173177</v>
      </c>
      <c r="N277">
        <v>1.53897789</v>
      </c>
      <c r="O277">
        <v>1.4263936500000001</v>
      </c>
      <c r="P277">
        <v>1.562767824</v>
      </c>
    </row>
    <row r="278" spans="2:16" x14ac:dyDescent="0.2">
      <c r="B278">
        <v>1.5796679000000001E-2</v>
      </c>
      <c r="C278">
        <v>9.7503761999999994E-2</v>
      </c>
      <c r="D278">
        <v>0.249518569</v>
      </c>
      <c r="E278">
        <v>0.40869557400000001</v>
      </c>
      <c r="F278">
        <v>0.46436543299999999</v>
      </c>
      <c r="G278">
        <v>0.54804578800000003</v>
      </c>
      <c r="H278">
        <v>0.66187566499999995</v>
      </c>
      <c r="I278">
        <v>0.78319755800000002</v>
      </c>
      <c r="J278">
        <v>0.98684097900000001</v>
      </c>
      <c r="K278">
        <v>0.99909588699999996</v>
      </c>
      <c r="L278">
        <v>1.1486615769999999</v>
      </c>
      <c r="M278">
        <v>1.285484262</v>
      </c>
      <c r="N278">
        <v>1.508884801</v>
      </c>
      <c r="O278">
        <v>1.5764802179999999</v>
      </c>
      <c r="P278">
        <v>1.908970144</v>
      </c>
    </row>
    <row r="279" spans="2:16" x14ac:dyDescent="0.2">
      <c r="B279">
        <v>2.4661379000000001E-2</v>
      </c>
      <c r="C279">
        <v>0.116858323</v>
      </c>
      <c r="D279">
        <v>0.21179557800000001</v>
      </c>
      <c r="E279">
        <v>0.40095072300000001</v>
      </c>
      <c r="F279">
        <v>0.53619961900000002</v>
      </c>
      <c r="G279">
        <v>0.67201635800000004</v>
      </c>
      <c r="H279">
        <v>0.64823049300000002</v>
      </c>
      <c r="I279">
        <v>1.0462996609999999</v>
      </c>
      <c r="J279">
        <v>1.165820979</v>
      </c>
      <c r="K279">
        <v>1.1066307479999999</v>
      </c>
      <c r="L279">
        <v>1.2193476029999999</v>
      </c>
      <c r="M279">
        <v>1.2405318160000001</v>
      </c>
      <c r="N279">
        <v>1.36720357</v>
      </c>
      <c r="O279">
        <v>1.4361636849999999</v>
      </c>
      <c r="P279">
        <v>1.450570554</v>
      </c>
    </row>
    <row r="280" spans="2:16" x14ac:dyDescent="0.2">
      <c r="B280">
        <v>1.8422328000000002E-2</v>
      </c>
      <c r="C280">
        <v>0.105172554</v>
      </c>
      <c r="D280">
        <v>0.16852999499999999</v>
      </c>
      <c r="E280">
        <v>0.36255678899999999</v>
      </c>
      <c r="F280">
        <v>0.47813992799999999</v>
      </c>
      <c r="G280">
        <v>0.64849401100000004</v>
      </c>
      <c r="H280">
        <v>0.62374616800000005</v>
      </c>
      <c r="I280">
        <v>0.785125976</v>
      </c>
      <c r="J280">
        <v>0.91089412199999997</v>
      </c>
      <c r="K280">
        <v>1.2809407340000001</v>
      </c>
      <c r="L280">
        <v>1.222214956</v>
      </c>
      <c r="M280">
        <v>1.254044881</v>
      </c>
      <c r="N280">
        <v>1.3994223619999999</v>
      </c>
      <c r="O280">
        <v>1.421749006</v>
      </c>
      <c r="P280">
        <v>1.7401137390000001</v>
      </c>
    </row>
    <row r="281" spans="2:16" x14ac:dyDescent="0.2">
      <c r="B281">
        <v>2.1485246999999999E-2</v>
      </c>
      <c r="C281">
        <v>0.11152000400000001</v>
      </c>
      <c r="D281">
        <v>0.151066851</v>
      </c>
      <c r="E281">
        <v>0.299701567</v>
      </c>
      <c r="F281">
        <v>0.486575594</v>
      </c>
      <c r="G281">
        <v>0.58318524800000004</v>
      </c>
      <c r="H281">
        <v>0.75778959800000001</v>
      </c>
      <c r="I281">
        <v>0.81982461699999998</v>
      </c>
      <c r="J281">
        <v>0.97935775000000003</v>
      </c>
      <c r="K281">
        <v>1.0234104289999999</v>
      </c>
      <c r="L281">
        <v>1.3500874119999999</v>
      </c>
      <c r="M281">
        <v>1.4614376579999999</v>
      </c>
      <c r="N281">
        <v>1.4874857100000001</v>
      </c>
      <c r="O281">
        <v>1.6392994009999999</v>
      </c>
      <c r="P281">
        <v>1.9638529520000001</v>
      </c>
    </row>
    <row r="282" spans="2:16" x14ac:dyDescent="0.2">
      <c r="B282">
        <v>1.7011447999999998E-2</v>
      </c>
      <c r="C282">
        <v>9.4814576999999997E-2</v>
      </c>
      <c r="D282">
        <v>0.188844234</v>
      </c>
      <c r="E282">
        <v>0.27687830600000002</v>
      </c>
      <c r="F282">
        <v>0.38169377999999998</v>
      </c>
      <c r="G282">
        <v>0.53046663999999999</v>
      </c>
      <c r="H282">
        <v>0.67351890199999997</v>
      </c>
      <c r="I282">
        <v>0.77602323100000004</v>
      </c>
      <c r="J282">
        <v>0.99649675299999996</v>
      </c>
      <c r="K282">
        <v>0.96586040900000003</v>
      </c>
      <c r="L282">
        <v>1.211314835</v>
      </c>
      <c r="M282">
        <v>1.464772406</v>
      </c>
      <c r="N282">
        <v>1.089919461</v>
      </c>
      <c r="O282">
        <v>1.566396192</v>
      </c>
      <c r="P282">
        <v>1.9510381429999999</v>
      </c>
    </row>
    <row r="283" spans="2:16" x14ac:dyDescent="0.2">
      <c r="B283">
        <v>1.5850179999999998E-2</v>
      </c>
      <c r="C283">
        <v>8.0853964E-2</v>
      </c>
      <c r="D283">
        <v>0.21280206099999999</v>
      </c>
      <c r="E283">
        <v>0.33230155700000003</v>
      </c>
      <c r="F283">
        <v>0.44603194299999999</v>
      </c>
      <c r="G283">
        <v>0.51924055899999999</v>
      </c>
      <c r="H283">
        <v>0.81108305199999997</v>
      </c>
      <c r="I283">
        <v>0.88703274300000001</v>
      </c>
      <c r="J283">
        <v>1.07765657</v>
      </c>
      <c r="K283">
        <v>1.2926444960000001</v>
      </c>
      <c r="L283">
        <v>1.591887888</v>
      </c>
      <c r="M283">
        <v>1.4145694710000001</v>
      </c>
      <c r="N283">
        <v>1.515567814</v>
      </c>
      <c r="O283">
        <v>1.6691694189999999</v>
      </c>
      <c r="P283">
        <v>1.905073716</v>
      </c>
    </row>
    <row r="284" spans="2:16" x14ac:dyDescent="0.2">
      <c r="B284">
        <v>2.0449710999999999E-2</v>
      </c>
      <c r="C284">
        <v>9.6846528000000001E-2</v>
      </c>
      <c r="D284">
        <v>0.216293028</v>
      </c>
      <c r="E284">
        <v>0.350850404</v>
      </c>
      <c r="F284">
        <v>0.39225030900000002</v>
      </c>
      <c r="G284">
        <v>0.52630554699999998</v>
      </c>
      <c r="H284">
        <v>0.61573794299999995</v>
      </c>
      <c r="I284">
        <v>0.88169694499999995</v>
      </c>
      <c r="J284">
        <v>1.037549389</v>
      </c>
      <c r="K284">
        <v>1.0082558930000001</v>
      </c>
      <c r="L284">
        <v>1.2785960590000001</v>
      </c>
      <c r="M284">
        <v>1.1322098709999999</v>
      </c>
      <c r="N284">
        <v>1.6660601370000001</v>
      </c>
      <c r="O284">
        <v>1.7598172569999999</v>
      </c>
      <c r="P284">
        <v>2.1923082740000002</v>
      </c>
    </row>
    <row r="285" spans="2:16" x14ac:dyDescent="0.2">
      <c r="B285">
        <v>1.7420564999999999E-2</v>
      </c>
      <c r="C285">
        <v>8.4771320999999997E-2</v>
      </c>
      <c r="D285">
        <v>0.219144845</v>
      </c>
      <c r="E285">
        <v>0.39812393800000001</v>
      </c>
      <c r="F285">
        <v>0.47004399299999999</v>
      </c>
      <c r="G285">
        <v>0.52096739700000005</v>
      </c>
      <c r="H285">
        <v>0.72216313200000004</v>
      </c>
      <c r="I285">
        <v>0.75936875299999995</v>
      </c>
      <c r="J285">
        <v>0.92492548799999996</v>
      </c>
      <c r="K285">
        <v>1.034916247</v>
      </c>
      <c r="L285">
        <v>1.2359527450000001</v>
      </c>
      <c r="M285">
        <v>1.3381222429999999</v>
      </c>
      <c r="N285">
        <v>1.7817451070000001</v>
      </c>
      <c r="O285">
        <v>1.6255716840000001</v>
      </c>
      <c r="P285">
        <v>2.0478868540000001</v>
      </c>
    </row>
    <row r="286" spans="2:16" x14ac:dyDescent="0.2">
      <c r="B286">
        <v>2.1595336E-2</v>
      </c>
      <c r="C286">
        <v>9.2340419000000007E-2</v>
      </c>
      <c r="D286">
        <v>0.20141721400000001</v>
      </c>
      <c r="E286">
        <v>0.35550478499999999</v>
      </c>
      <c r="F286">
        <v>0.61672729599999998</v>
      </c>
      <c r="G286">
        <v>0.72943720499999998</v>
      </c>
      <c r="H286">
        <v>0.74993722299999999</v>
      </c>
      <c r="I286">
        <v>1.0004190820000001</v>
      </c>
      <c r="J286">
        <v>0.98182621000000003</v>
      </c>
      <c r="K286">
        <v>1.0308609900000001</v>
      </c>
      <c r="L286">
        <v>1.277821082</v>
      </c>
      <c r="M286">
        <v>1.419050428</v>
      </c>
      <c r="N286">
        <v>1.4735612769999999</v>
      </c>
      <c r="O286">
        <v>1.7655735779999999</v>
      </c>
      <c r="P286">
        <v>1.5391166590000001</v>
      </c>
    </row>
    <row r="287" spans="2:16" x14ac:dyDescent="0.2">
      <c r="B287">
        <v>2.5414566999999999E-2</v>
      </c>
      <c r="C287">
        <v>0.107211208</v>
      </c>
      <c r="D287">
        <v>0.26862268099999997</v>
      </c>
      <c r="E287">
        <v>0.402463022</v>
      </c>
      <c r="F287">
        <v>0.54386073099999999</v>
      </c>
      <c r="G287">
        <v>0.68497981299999999</v>
      </c>
      <c r="H287">
        <v>0.71280008299999997</v>
      </c>
      <c r="I287">
        <v>0.90426225800000004</v>
      </c>
      <c r="J287">
        <v>1.006334625</v>
      </c>
      <c r="K287">
        <v>1.0534455</v>
      </c>
      <c r="L287">
        <v>1.0097364440000001</v>
      </c>
      <c r="M287">
        <v>1.139010868</v>
      </c>
      <c r="N287">
        <v>1.474134337</v>
      </c>
      <c r="O287">
        <v>1.409576041</v>
      </c>
      <c r="P287">
        <v>2.108250833</v>
      </c>
    </row>
    <row r="288" spans="2:16" x14ac:dyDescent="0.2">
      <c r="B288">
        <v>3.1641526000000003E-2</v>
      </c>
      <c r="C288">
        <v>0.109468265</v>
      </c>
      <c r="D288">
        <v>0.34165010000000001</v>
      </c>
      <c r="E288">
        <v>0.41899407100000002</v>
      </c>
      <c r="F288">
        <v>0.64775101099999999</v>
      </c>
      <c r="G288">
        <v>0.709831565</v>
      </c>
      <c r="H288">
        <v>0.88640871099999996</v>
      </c>
      <c r="I288">
        <v>0.86874908500000003</v>
      </c>
      <c r="J288">
        <v>1.123543497</v>
      </c>
      <c r="K288">
        <v>1.2394238019999999</v>
      </c>
      <c r="L288">
        <v>1.268921352</v>
      </c>
      <c r="M288">
        <v>1.2846374949999999</v>
      </c>
      <c r="N288">
        <v>1.368588846</v>
      </c>
      <c r="O288">
        <v>1.7473205549999999</v>
      </c>
      <c r="P288">
        <v>1.780308386</v>
      </c>
    </row>
    <row r="289" spans="2:16" x14ac:dyDescent="0.2">
      <c r="B289">
        <v>3.4893860999999998E-2</v>
      </c>
      <c r="C289">
        <v>0.20228417500000001</v>
      </c>
      <c r="D289">
        <v>0.28382298</v>
      </c>
      <c r="E289">
        <v>0.515738276</v>
      </c>
      <c r="F289">
        <v>0.59500734600000005</v>
      </c>
      <c r="G289">
        <v>0.74977221500000002</v>
      </c>
      <c r="H289">
        <v>0.894926789</v>
      </c>
      <c r="I289">
        <v>0.93152991500000004</v>
      </c>
      <c r="J289">
        <v>1.1192201690000001</v>
      </c>
      <c r="K289">
        <v>1.0268399020000001</v>
      </c>
      <c r="L289">
        <v>1.278626643</v>
      </c>
      <c r="M289">
        <v>1.55157466</v>
      </c>
      <c r="N289">
        <v>1.5370601209999999</v>
      </c>
      <c r="O289">
        <v>2.3751729319999999</v>
      </c>
      <c r="P289">
        <v>1.7120054339999999</v>
      </c>
    </row>
    <row r="290" spans="2:16" x14ac:dyDescent="0.2">
      <c r="B290">
        <v>3.3687977000000001E-2</v>
      </c>
      <c r="C290">
        <v>0.112223371</v>
      </c>
      <c r="D290">
        <v>0.23066996000000001</v>
      </c>
      <c r="E290">
        <v>0.39415755600000002</v>
      </c>
      <c r="F290">
        <v>0.53936341200000004</v>
      </c>
      <c r="G290">
        <v>0.69834407499999995</v>
      </c>
      <c r="H290">
        <v>0.85853915800000002</v>
      </c>
      <c r="I290">
        <v>0.93055157499999996</v>
      </c>
      <c r="J290">
        <v>0.99254571800000002</v>
      </c>
      <c r="K290">
        <v>1.222539252</v>
      </c>
      <c r="L290">
        <v>1.383085522</v>
      </c>
      <c r="M290">
        <v>1.2291173950000001</v>
      </c>
      <c r="N290">
        <v>1.4006916009999999</v>
      </c>
      <c r="O290">
        <v>1.50443394</v>
      </c>
      <c r="P290">
        <v>1.6816574550000001</v>
      </c>
    </row>
    <row r="291" spans="2:16" x14ac:dyDescent="0.2">
      <c r="B291">
        <v>9.684458E-3</v>
      </c>
      <c r="C291">
        <v>8.6595626999999994E-2</v>
      </c>
      <c r="D291">
        <v>0.178795544</v>
      </c>
      <c r="E291">
        <v>0.45732725499999999</v>
      </c>
      <c r="F291">
        <v>0.60450921700000004</v>
      </c>
      <c r="G291">
        <v>0.67908782899999998</v>
      </c>
      <c r="H291">
        <v>0.78869011200000005</v>
      </c>
      <c r="I291">
        <v>0.86578217700000004</v>
      </c>
      <c r="J291">
        <v>1.057634269</v>
      </c>
      <c r="K291">
        <v>1.1711017029999999</v>
      </c>
      <c r="L291">
        <v>1.2787145660000001</v>
      </c>
      <c r="M291">
        <v>1.3363329930000001</v>
      </c>
      <c r="N291">
        <v>1.6686460350000001</v>
      </c>
      <c r="O291">
        <v>1.5188866889999999</v>
      </c>
      <c r="P291">
        <v>1.703814084</v>
      </c>
    </row>
    <row r="292" spans="2:16" x14ac:dyDescent="0.2">
      <c r="B292">
        <v>1.5099107000000001E-2</v>
      </c>
      <c r="C292">
        <v>9.9963123000000001E-2</v>
      </c>
      <c r="D292">
        <v>0.29449491500000002</v>
      </c>
      <c r="E292">
        <v>0.49299258800000001</v>
      </c>
      <c r="F292">
        <v>0.63747397500000003</v>
      </c>
      <c r="G292">
        <v>0.80954321799999995</v>
      </c>
      <c r="H292">
        <v>0.92833197000000001</v>
      </c>
      <c r="I292">
        <v>1.0595451090000001</v>
      </c>
      <c r="J292">
        <v>1.001947951</v>
      </c>
      <c r="K292">
        <v>1.3145017029999999</v>
      </c>
      <c r="L292">
        <v>1.3087060109999999</v>
      </c>
      <c r="M292">
        <v>1.268206704</v>
      </c>
      <c r="N292">
        <v>1.416606464</v>
      </c>
      <c r="O292">
        <v>1.367229721</v>
      </c>
      <c r="P292">
        <v>1.385353482</v>
      </c>
    </row>
    <row r="293" spans="2:16" x14ac:dyDescent="0.2">
      <c r="B293">
        <v>1.8576931000000001E-2</v>
      </c>
      <c r="C293">
        <v>5.9191821999999998E-2</v>
      </c>
      <c r="D293">
        <v>0.21983689000000001</v>
      </c>
      <c r="E293">
        <v>0.49112640299999999</v>
      </c>
      <c r="F293">
        <v>0.60091382199999999</v>
      </c>
      <c r="G293">
        <v>0.73042094800000001</v>
      </c>
      <c r="H293">
        <v>0.85730375400000003</v>
      </c>
      <c r="I293">
        <v>0.94602090999999999</v>
      </c>
      <c r="J293">
        <v>0.98745456899999995</v>
      </c>
      <c r="K293">
        <v>1.1535658799999999</v>
      </c>
      <c r="L293">
        <v>1.6395215620000001</v>
      </c>
      <c r="M293">
        <v>1.3723847069999999</v>
      </c>
      <c r="N293">
        <v>1.708225154</v>
      </c>
      <c r="O293">
        <v>1.5395053059999999</v>
      </c>
      <c r="P293">
        <v>1.6819426310000001</v>
      </c>
    </row>
    <row r="294" spans="2:16" x14ac:dyDescent="0.2">
      <c r="B294">
        <v>1.9493021999999999E-2</v>
      </c>
      <c r="C294">
        <v>7.0277159000000006E-2</v>
      </c>
      <c r="D294">
        <v>0.24136892600000001</v>
      </c>
      <c r="E294">
        <v>0.508742323</v>
      </c>
      <c r="F294">
        <v>0.68820102299999997</v>
      </c>
      <c r="G294">
        <v>0.81473383399999999</v>
      </c>
      <c r="H294">
        <v>1.0096718280000001</v>
      </c>
      <c r="I294">
        <v>1.067612671</v>
      </c>
      <c r="J294">
        <v>1.120889469</v>
      </c>
      <c r="K294">
        <v>1.3589986350000001</v>
      </c>
      <c r="L294">
        <v>1.449253661</v>
      </c>
      <c r="M294">
        <v>1.7689646910000001</v>
      </c>
      <c r="N294">
        <v>1.7666796499999999</v>
      </c>
      <c r="O294">
        <v>2.0491757509999999</v>
      </c>
      <c r="P294">
        <v>2.4859800729999999</v>
      </c>
    </row>
    <row r="295" spans="2:16" x14ac:dyDescent="0.2">
      <c r="B295">
        <v>2.2667518000000001E-2</v>
      </c>
      <c r="C295">
        <v>6.9353018000000002E-2</v>
      </c>
      <c r="D295">
        <v>0.244198637</v>
      </c>
      <c r="E295">
        <v>0.49573577200000002</v>
      </c>
      <c r="F295">
        <v>0.65744794699999998</v>
      </c>
      <c r="G295">
        <v>0.804058249</v>
      </c>
      <c r="H295">
        <v>1.09667581</v>
      </c>
      <c r="I295">
        <v>1.1397719989999999</v>
      </c>
      <c r="J295">
        <v>1.2597968690000001</v>
      </c>
      <c r="K295">
        <v>1.37646921</v>
      </c>
      <c r="L295">
        <v>1.1904527659999999</v>
      </c>
      <c r="M295">
        <v>1.3893020679999999</v>
      </c>
      <c r="N295">
        <v>1.62876289</v>
      </c>
      <c r="O295">
        <v>2.1606264340000001</v>
      </c>
      <c r="P295">
        <v>2.2212080670000001</v>
      </c>
    </row>
    <row r="296" spans="2:16" x14ac:dyDescent="0.2">
      <c r="B296">
        <v>1.8447313E-2</v>
      </c>
      <c r="C296">
        <v>8.1244716999999994E-2</v>
      </c>
      <c r="D296">
        <v>0.216207593</v>
      </c>
      <c r="E296">
        <v>0.51073933199999999</v>
      </c>
      <c r="F296">
        <v>0.65330639899999998</v>
      </c>
      <c r="G296">
        <v>0.78546271700000003</v>
      </c>
      <c r="H296">
        <v>0.90699279799999999</v>
      </c>
      <c r="I296">
        <v>1.0661712800000001</v>
      </c>
      <c r="J296">
        <v>1.1589078269999999</v>
      </c>
      <c r="K296">
        <v>1.2455917510000001</v>
      </c>
      <c r="L296">
        <v>1.358049866</v>
      </c>
      <c r="M296">
        <v>1.4192158290000001</v>
      </c>
      <c r="N296">
        <v>1.364557266</v>
      </c>
      <c r="O296">
        <v>1.496288037</v>
      </c>
      <c r="P296">
        <v>2.0158825980000001</v>
      </c>
    </row>
    <row r="297" spans="2:16" x14ac:dyDescent="0.2">
      <c r="B297">
        <v>1.7112088000000001E-2</v>
      </c>
      <c r="C297">
        <v>7.5935575000000005E-2</v>
      </c>
      <c r="D297">
        <v>0.28486993599999999</v>
      </c>
      <c r="E297">
        <v>0.409726058</v>
      </c>
      <c r="F297">
        <v>0.59167022199999997</v>
      </c>
      <c r="G297">
        <v>0.73827006799999995</v>
      </c>
      <c r="H297">
        <v>0.86517915599999995</v>
      </c>
      <c r="I297">
        <v>1.0083830300000001</v>
      </c>
      <c r="J297">
        <v>1.353602245</v>
      </c>
      <c r="K297">
        <v>1.2034331220000001</v>
      </c>
      <c r="L297">
        <v>1.340426967</v>
      </c>
      <c r="M297">
        <v>1.4243649030000001</v>
      </c>
      <c r="N297">
        <v>1.4996272319999999</v>
      </c>
      <c r="O297">
        <v>1.7109097609999999</v>
      </c>
      <c r="P297">
        <v>1.9809272229999999</v>
      </c>
    </row>
    <row r="298" spans="2:16" x14ac:dyDescent="0.2">
      <c r="B298">
        <v>2.0464732999999999E-2</v>
      </c>
      <c r="C298">
        <v>6.6533423999999994E-2</v>
      </c>
      <c r="D298">
        <v>0.22758485000000001</v>
      </c>
      <c r="E298">
        <v>0.51628940700000003</v>
      </c>
      <c r="F298">
        <v>0.57709029300000003</v>
      </c>
      <c r="G298">
        <v>0.72065388799999996</v>
      </c>
      <c r="H298">
        <v>0.97343170400000001</v>
      </c>
      <c r="I298">
        <v>1.172608503</v>
      </c>
      <c r="J298">
        <v>1.265149426</v>
      </c>
      <c r="K298">
        <v>1.4608533939999999</v>
      </c>
      <c r="L298">
        <v>1.513264588</v>
      </c>
      <c r="M298">
        <v>1.40364226</v>
      </c>
      <c r="N298">
        <v>1.7170717310000001</v>
      </c>
      <c r="O298">
        <v>1.8219655850000001</v>
      </c>
      <c r="P298">
        <v>1.9651281309999999</v>
      </c>
    </row>
    <row r="299" spans="2:16" x14ac:dyDescent="0.2">
      <c r="B299">
        <v>1.8601337999999999E-2</v>
      </c>
      <c r="C299">
        <v>0.112635311</v>
      </c>
      <c r="D299">
        <v>0.39270571500000001</v>
      </c>
      <c r="E299">
        <v>0.44526364000000002</v>
      </c>
      <c r="F299">
        <v>0.56732052099999997</v>
      </c>
      <c r="G299">
        <v>0.69324266899999998</v>
      </c>
      <c r="H299">
        <v>0.736620622</v>
      </c>
      <c r="I299">
        <v>0.97780711499999995</v>
      </c>
      <c r="J299">
        <v>1.1357337679999999</v>
      </c>
      <c r="K299">
        <v>1.335616095</v>
      </c>
      <c r="L299">
        <v>1.53386216</v>
      </c>
      <c r="M299">
        <v>1.483801887</v>
      </c>
      <c r="N299">
        <v>1.6376740540000001</v>
      </c>
      <c r="O299">
        <v>1.638323983</v>
      </c>
      <c r="P299">
        <v>2.0123992639999999</v>
      </c>
    </row>
    <row r="300" spans="2:16" x14ac:dyDescent="0.2">
      <c r="B300">
        <v>1.9863993999999999E-2</v>
      </c>
      <c r="C300">
        <v>9.0521102000000006E-2</v>
      </c>
      <c r="D300">
        <v>0.34692281600000002</v>
      </c>
      <c r="E300">
        <v>0.44218350000000001</v>
      </c>
      <c r="F300">
        <v>0.56648077299999999</v>
      </c>
      <c r="G300">
        <v>0.67539739600000004</v>
      </c>
      <c r="H300">
        <v>0.74183470100000004</v>
      </c>
      <c r="I300">
        <v>0.86418370899999997</v>
      </c>
      <c r="J300">
        <v>1.0637380080000001</v>
      </c>
      <c r="K300">
        <v>1.270077838</v>
      </c>
      <c r="L300">
        <v>1.5451939560000001</v>
      </c>
      <c r="M300">
        <v>1.4549897839999999</v>
      </c>
      <c r="N300">
        <v>1.44556212</v>
      </c>
      <c r="O300">
        <v>1.481606303</v>
      </c>
      <c r="P300">
        <v>1.595835914</v>
      </c>
    </row>
    <row r="301" spans="2:16" x14ac:dyDescent="0.2">
      <c r="B301">
        <v>2.1832755999999998E-2</v>
      </c>
      <c r="C301">
        <v>9.0403607999999996E-2</v>
      </c>
      <c r="D301">
        <v>0.278174174</v>
      </c>
      <c r="E301">
        <v>0.52399604300000002</v>
      </c>
      <c r="F301">
        <v>0.57384359900000004</v>
      </c>
      <c r="G301">
        <v>0.68766421700000002</v>
      </c>
      <c r="H301">
        <v>0.76449712700000005</v>
      </c>
      <c r="I301">
        <v>0.794738061</v>
      </c>
      <c r="J301">
        <v>0.88347306299999995</v>
      </c>
      <c r="K301">
        <v>0.91882444600000002</v>
      </c>
      <c r="L301">
        <v>1.1934595960000001</v>
      </c>
      <c r="M301">
        <v>1.846486896</v>
      </c>
      <c r="N301">
        <v>1.2435641209999999</v>
      </c>
      <c r="O301">
        <v>1.2283603249999999</v>
      </c>
      <c r="P301">
        <v>1.39272851</v>
      </c>
    </row>
    <row r="302" spans="2:16" x14ac:dyDescent="0.2">
      <c r="B302">
        <v>2.6187031999999999E-2</v>
      </c>
      <c r="C302">
        <v>9.6255671000000001E-2</v>
      </c>
      <c r="D302">
        <v>0.24168071899999999</v>
      </c>
      <c r="E302">
        <v>0.488023818</v>
      </c>
      <c r="F302">
        <v>0.62145012600000005</v>
      </c>
      <c r="G302">
        <v>0.64930780200000004</v>
      </c>
      <c r="H302">
        <v>0.73966623499999995</v>
      </c>
      <c r="I302">
        <v>0.78247270899999999</v>
      </c>
      <c r="J302">
        <v>0.88883602500000003</v>
      </c>
      <c r="K302">
        <v>0.92283076600000002</v>
      </c>
      <c r="L302">
        <v>0.99785922100000002</v>
      </c>
      <c r="M302">
        <v>1.012585791</v>
      </c>
      <c r="N302">
        <v>1.323337132</v>
      </c>
      <c r="O302">
        <v>1.02</v>
      </c>
      <c r="P302">
        <v>1.813203635</v>
      </c>
    </row>
    <row r="303" spans="2:16" x14ac:dyDescent="0.2">
      <c r="B303">
        <v>2.3780954999999999E-2</v>
      </c>
      <c r="C303">
        <v>0.10137905799999999</v>
      </c>
      <c r="D303">
        <v>0.20951737400000001</v>
      </c>
      <c r="E303">
        <v>0.44154918700000001</v>
      </c>
      <c r="F303">
        <v>0.57545548700000004</v>
      </c>
      <c r="G303">
        <v>0.66468271199999995</v>
      </c>
      <c r="H303">
        <v>0.75621935200000001</v>
      </c>
      <c r="I303">
        <v>0.75022213199999999</v>
      </c>
      <c r="J303">
        <v>0.84531409300000004</v>
      </c>
      <c r="K303">
        <v>0.88573799200000003</v>
      </c>
      <c r="L303">
        <v>0.72225717199999995</v>
      </c>
      <c r="M303">
        <v>0.83824616799999996</v>
      </c>
      <c r="N303">
        <v>0.876</v>
      </c>
      <c r="O303">
        <v>1.073925018</v>
      </c>
      <c r="P303">
        <v>0.96364492199999996</v>
      </c>
    </row>
    <row r="304" spans="2:16" x14ac:dyDescent="0.2">
      <c r="B304">
        <v>2.6255385999999999E-2</v>
      </c>
      <c r="C304">
        <v>0.111565442</v>
      </c>
      <c r="D304">
        <v>0.29226666800000001</v>
      </c>
      <c r="E304">
        <v>0.50546188599999997</v>
      </c>
      <c r="F304">
        <v>0.64191511300000004</v>
      </c>
      <c r="G304">
        <v>0.71473881399999994</v>
      </c>
      <c r="H304">
        <v>0.82308406999999995</v>
      </c>
      <c r="I304">
        <v>0.89860353500000001</v>
      </c>
      <c r="J304">
        <v>0.90103970099999997</v>
      </c>
      <c r="K304">
        <v>0.98917618100000004</v>
      </c>
      <c r="L304">
        <v>0.98556159099999996</v>
      </c>
      <c r="M304">
        <v>1.0428742849999999</v>
      </c>
      <c r="N304">
        <v>1.0677530959999999</v>
      </c>
      <c r="O304">
        <v>1.1200000000000001</v>
      </c>
      <c r="P304">
        <v>1.3898590230000001</v>
      </c>
    </row>
    <row r="305" spans="2:41" x14ac:dyDescent="0.2">
      <c r="B305">
        <v>2.3258416000000001E-2</v>
      </c>
      <c r="C305">
        <v>0.14836861600000001</v>
      </c>
      <c r="D305">
        <v>0.27794052800000002</v>
      </c>
      <c r="E305">
        <v>0.439964085</v>
      </c>
      <c r="F305">
        <v>0.58972634199999996</v>
      </c>
      <c r="G305">
        <v>0.695618089</v>
      </c>
      <c r="H305">
        <v>0.77438806400000004</v>
      </c>
      <c r="I305">
        <v>0.85426286200000001</v>
      </c>
      <c r="J305">
        <v>0.95997725899999997</v>
      </c>
      <c r="K305">
        <v>1.2331409760000001</v>
      </c>
      <c r="L305">
        <v>1.0225454199999999</v>
      </c>
      <c r="M305">
        <v>1.3499637579999999</v>
      </c>
      <c r="N305">
        <v>1.306771594</v>
      </c>
      <c r="O305">
        <v>0.92733974500000005</v>
      </c>
      <c r="P305">
        <v>1.3889025269999999</v>
      </c>
    </row>
    <row r="306" spans="2:41" x14ac:dyDescent="0.2">
      <c r="B306">
        <v>2.0477267E-2</v>
      </c>
      <c r="C306">
        <v>0.10411545899999999</v>
      </c>
      <c r="D306">
        <v>0.34738621200000003</v>
      </c>
      <c r="E306">
        <v>0.45208589599999999</v>
      </c>
      <c r="F306">
        <v>0.58267960600000002</v>
      </c>
      <c r="G306">
        <v>0.66819550900000002</v>
      </c>
      <c r="H306">
        <v>0.76391930100000005</v>
      </c>
      <c r="I306">
        <v>0.85268602900000001</v>
      </c>
      <c r="J306">
        <v>0.94489415600000004</v>
      </c>
      <c r="K306">
        <v>0.97167024999999996</v>
      </c>
      <c r="L306">
        <v>1.12161811</v>
      </c>
      <c r="M306">
        <v>1.4737532680000001</v>
      </c>
      <c r="N306">
        <v>1.2416626660000001</v>
      </c>
      <c r="O306">
        <v>0.89533596800000004</v>
      </c>
      <c r="P306">
        <v>1.247468824</v>
      </c>
    </row>
    <row r="307" spans="2:41" x14ac:dyDescent="0.2">
      <c r="B307" t="s">
        <v>36</v>
      </c>
    </row>
    <row r="308" spans="2:41" x14ac:dyDescent="0.2">
      <c r="B308">
        <v>14111.940350000001</v>
      </c>
      <c r="C308">
        <v>19731.2952</v>
      </c>
      <c r="D308">
        <v>10431.39111</v>
      </c>
      <c r="E308">
        <v>20832.387460000002</v>
      </c>
      <c r="F308">
        <v>12635.743549999999</v>
      </c>
      <c r="G308">
        <v>13298.68267</v>
      </c>
      <c r="H308">
        <v>20210.466990000001</v>
      </c>
      <c r="I308">
        <v>16808.33596</v>
      </c>
      <c r="J308">
        <v>18105.832689999999</v>
      </c>
      <c r="K308">
        <v>11671.254790000001</v>
      </c>
      <c r="L308">
        <v>9824.1674419999999</v>
      </c>
      <c r="M308">
        <v>12167.968580000001</v>
      </c>
      <c r="N308">
        <v>11754.658079999999</v>
      </c>
      <c r="O308">
        <v>15651.38747</v>
      </c>
      <c r="P308">
        <v>7164.9852899999996</v>
      </c>
      <c r="Q308">
        <v>10373.70565</v>
      </c>
      <c r="R308">
        <v>6805.9690179999998</v>
      </c>
      <c r="S308">
        <v>10275.00627</v>
      </c>
      <c r="T308">
        <v>12070.3436</v>
      </c>
      <c r="U308">
        <v>9976.7433700000001</v>
      </c>
      <c r="V308">
        <v>10154.81855</v>
      </c>
      <c r="W308">
        <v>16085.179169999999</v>
      </c>
      <c r="X308">
        <v>7150.1939650000004</v>
      </c>
      <c r="Y308">
        <v>9735.1952170000004</v>
      </c>
      <c r="Z308">
        <v>5934.8320560000002</v>
      </c>
      <c r="AA308">
        <v>9716.3641380000008</v>
      </c>
      <c r="AB308">
        <v>5164.8823629999997</v>
      </c>
      <c r="AC308">
        <v>4448.4994040000001</v>
      </c>
      <c r="AD308">
        <v>7544.3564939999997</v>
      </c>
      <c r="AE308">
        <v>6110.9039359999997</v>
      </c>
      <c r="AF308">
        <v>8504.1197800000009</v>
      </c>
      <c r="AG308">
        <v>10289.762129999999</v>
      </c>
      <c r="AH308">
        <v>16288.73573</v>
      </c>
      <c r="AI308">
        <v>14753.103139999999</v>
      </c>
      <c r="AJ308">
        <v>11394.55092</v>
      </c>
      <c r="AK308">
        <v>10916.31234</v>
      </c>
      <c r="AL308">
        <v>7885.1962380000004</v>
      </c>
      <c r="AM308">
        <v>12014.715819999999</v>
      </c>
      <c r="AN308">
        <v>12000</v>
      </c>
      <c r="AO308">
        <v>12000</v>
      </c>
    </row>
    <row r="309" spans="2:41" x14ac:dyDescent="0.2">
      <c r="B309" t="s">
        <v>37</v>
      </c>
      <c r="C309" t="s">
        <v>38</v>
      </c>
      <c r="D309" t="s">
        <v>39</v>
      </c>
      <c r="E309" t="s">
        <v>40</v>
      </c>
      <c r="F309" t="s">
        <v>41</v>
      </c>
    </row>
    <row r="310" spans="2:41" x14ac:dyDescent="0.2">
      <c r="B310">
        <v>10938308.449999999</v>
      </c>
      <c r="C310">
        <v>31926800.050000001</v>
      </c>
      <c r="D310">
        <v>35358341.649999999</v>
      </c>
      <c r="E310">
        <v>48077416.579999998</v>
      </c>
      <c r="F310">
        <v>15706090.050000001</v>
      </c>
      <c r="G310">
        <v>2027725.7290000001</v>
      </c>
      <c r="H310">
        <v>1279796.0319999999</v>
      </c>
      <c r="I310">
        <v>616640.46310000005</v>
      </c>
      <c r="J310">
        <v>377636.42540000001</v>
      </c>
      <c r="K310">
        <v>237143.2567</v>
      </c>
      <c r="L310">
        <v>145328.65210000001</v>
      </c>
      <c r="M310">
        <v>87228.382230000003</v>
      </c>
      <c r="N310">
        <v>31987.46946</v>
      </c>
      <c r="O310">
        <v>13500.922119999999</v>
      </c>
      <c r="P310">
        <v>13806.912259999999</v>
      </c>
      <c r="Q310" t="s">
        <v>42</v>
      </c>
      <c r="R310">
        <v>146837751</v>
      </c>
    </row>
    <row r="311" spans="2:41" x14ac:dyDescent="0.2">
      <c r="B311">
        <v>43542372.310000002</v>
      </c>
      <c r="C311">
        <v>10113297.300000001</v>
      </c>
      <c r="D311">
        <v>29056326.420000002</v>
      </c>
      <c r="E311">
        <v>46652774.200000003</v>
      </c>
      <c r="F311">
        <v>94887721.069999993</v>
      </c>
      <c r="G311">
        <v>27258759.579999998</v>
      </c>
      <c r="H311">
        <v>4572542.5470000003</v>
      </c>
      <c r="I311">
        <v>2034643.0279999999</v>
      </c>
      <c r="J311">
        <v>933792.71129999997</v>
      </c>
      <c r="K311">
        <v>843440.70869999996</v>
      </c>
      <c r="L311">
        <v>609971.32660000003</v>
      </c>
      <c r="M311">
        <v>217519.83559999999</v>
      </c>
      <c r="N311">
        <v>81745.846210000003</v>
      </c>
      <c r="O311">
        <v>72445.994219999993</v>
      </c>
      <c r="P311">
        <v>34104.648840000002</v>
      </c>
      <c r="Q311" t="s">
        <v>42</v>
      </c>
      <c r="R311">
        <v>260911457.5</v>
      </c>
    </row>
    <row r="312" spans="2:41" x14ac:dyDescent="0.2">
      <c r="B312">
        <v>4386944.1349999998</v>
      </c>
      <c r="C312">
        <v>4185145.8960000002</v>
      </c>
      <c r="D312">
        <v>7724329.8339999998</v>
      </c>
      <c r="E312">
        <v>21517411</v>
      </c>
      <c r="F312">
        <v>26201977.559999999</v>
      </c>
      <c r="G312">
        <v>59413937.890000001</v>
      </c>
      <c r="H312">
        <v>10404358.07</v>
      </c>
      <c r="I312">
        <v>2104630.7179999999</v>
      </c>
      <c r="J312">
        <v>910610.40139999997</v>
      </c>
      <c r="K312">
        <v>305941.09220000001</v>
      </c>
      <c r="L312">
        <v>204414.12789999999</v>
      </c>
      <c r="M312">
        <v>76627.106570000004</v>
      </c>
      <c r="N312">
        <v>46356.726040000001</v>
      </c>
      <c r="O312">
        <v>55697.813770000001</v>
      </c>
      <c r="P312">
        <v>28661.534479999998</v>
      </c>
      <c r="Q312" t="s">
        <v>42</v>
      </c>
      <c r="R312">
        <v>137567043.90000001</v>
      </c>
    </row>
    <row r="313" spans="2:41" x14ac:dyDescent="0.2">
      <c r="B313">
        <v>46605279.350000001</v>
      </c>
      <c r="C313">
        <v>7445397.0180000002</v>
      </c>
      <c r="D313">
        <v>30475683.059999999</v>
      </c>
      <c r="E313">
        <v>12646623.960000001</v>
      </c>
      <c r="F313">
        <v>45702829.969999999</v>
      </c>
      <c r="G313">
        <v>30335520.699999999</v>
      </c>
      <c r="H313">
        <v>20155052.140000001</v>
      </c>
      <c r="I313">
        <v>3718874.1359999999</v>
      </c>
      <c r="J313">
        <v>885327.93440000003</v>
      </c>
      <c r="K313">
        <v>743405.68130000005</v>
      </c>
      <c r="L313">
        <v>257486.4062</v>
      </c>
      <c r="M313">
        <v>81165.320170000006</v>
      </c>
      <c r="N313">
        <v>85311.966839999994</v>
      </c>
      <c r="O313">
        <v>7010.9040329999998</v>
      </c>
      <c r="P313">
        <v>6583.4574560000001</v>
      </c>
      <c r="Q313" t="s">
        <v>42</v>
      </c>
      <c r="R313">
        <v>199151552</v>
      </c>
    </row>
    <row r="314" spans="2:41" x14ac:dyDescent="0.2">
      <c r="B314">
        <v>28218719.02</v>
      </c>
      <c r="C314">
        <v>10806468.27</v>
      </c>
      <c r="D314">
        <v>9317629.2229999993</v>
      </c>
      <c r="E314">
        <v>37892316.609999999</v>
      </c>
      <c r="F314">
        <v>18543395.260000002</v>
      </c>
      <c r="G314">
        <v>27977556.66</v>
      </c>
      <c r="H314">
        <v>22563724.57</v>
      </c>
      <c r="I314">
        <v>18470175.030000001</v>
      </c>
      <c r="J314">
        <v>5342821.1780000003</v>
      </c>
      <c r="K314">
        <v>815508.96160000004</v>
      </c>
      <c r="L314">
        <v>374256.47440000001</v>
      </c>
      <c r="M314">
        <v>162313.31959999999</v>
      </c>
      <c r="N314">
        <v>16197.961230000001</v>
      </c>
      <c r="O314">
        <v>45358.559829999998</v>
      </c>
      <c r="P314">
        <v>16667.785970000001</v>
      </c>
      <c r="Q314" t="s">
        <v>42</v>
      </c>
      <c r="R314">
        <v>180563108.90000001</v>
      </c>
    </row>
    <row r="315" spans="2:41" x14ac:dyDescent="0.2">
      <c r="B315">
        <v>4479476.5209999997</v>
      </c>
      <c r="C315">
        <v>6974735.2450000001</v>
      </c>
      <c r="D315">
        <v>12882185.029999999</v>
      </c>
      <c r="E315">
        <v>10223568.310000001</v>
      </c>
      <c r="F315">
        <v>62549075.030000001</v>
      </c>
      <c r="G315">
        <v>15587885.68</v>
      </c>
      <c r="H315">
        <v>13896384.84</v>
      </c>
      <c r="I315">
        <v>5274869.1390000004</v>
      </c>
      <c r="J315">
        <v>16353637.720000001</v>
      </c>
      <c r="K315">
        <v>2565253.3190000001</v>
      </c>
      <c r="L315">
        <v>787167.12329999998</v>
      </c>
      <c r="M315">
        <v>302341.50290000002</v>
      </c>
      <c r="N315">
        <v>58509.960079999997</v>
      </c>
      <c r="O315">
        <v>29613.569080000001</v>
      </c>
      <c r="P315">
        <v>26475.731400000001</v>
      </c>
      <c r="Q315" t="s">
        <v>42</v>
      </c>
      <c r="R315">
        <v>151991178.69999999</v>
      </c>
    </row>
    <row r="316" spans="2:41" x14ac:dyDescent="0.2">
      <c r="B316">
        <v>15094829.93</v>
      </c>
      <c r="C316">
        <v>8208885.0590000004</v>
      </c>
      <c r="D316">
        <v>21360382.789999999</v>
      </c>
      <c r="E316">
        <v>42455231.149999999</v>
      </c>
      <c r="F316">
        <v>20885969.789999999</v>
      </c>
      <c r="G316">
        <v>63991696.869999997</v>
      </c>
      <c r="H316">
        <v>17978334.07</v>
      </c>
      <c r="I316">
        <v>12970469.140000001</v>
      </c>
      <c r="J316">
        <v>7227451.1780000003</v>
      </c>
      <c r="K316">
        <v>16926031.859999999</v>
      </c>
      <c r="L316">
        <v>1590142.0149999999</v>
      </c>
      <c r="M316">
        <v>924841.25970000005</v>
      </c>
      <c r="N316">
        <v>209090.18919999999</v>
      </c>
      <c r="O316">
        <v>251277.52559999999</v>
      </c>
      <c r="P316">
        <v>147568.89679999999</v>
      </c>
      <c r="Q316" t="s">
        <v>42</v>
      </c>
      <c r="R316">
        <v>230222201.69999999</v>
      </c>
    </row>
    <row r="317" spans="2:41" x14ac:dyDescent="0.2">
      <c r="B317">
        <v>10226411.439999999</v>
      </c>
      <c r="C317">
        <v>5043492.3909999998</v>
      </c>
      <c r="D317">
        <v>7225136.0539999995</v>
      </c>
      <c r="E317">
        <v>29183433.149999999</v>
      </c>
      <c r="F317">
        <v>68828510.290000007</v>
      </c>
      <c r="G317">
        <v>13053011.109999999</v>
      </c>
      <c r="H317">
        <v>44939576.200000003</v>
      </c>
      <c r="I317">
        <v>6313127.2419999996</v>
      </c>
      <c r="J317">
        <v>7247723.4069999997</v>
      </c>
      <c r="K317">
        <v>2721824.4890000001</v>
      </c>
      <c r="L317">
        <v>8569372.2449999992</v>
      </c>
      <c r="M317">
        <v>1465397.199</v>
      </c>
      <c r="N317">
        <v>1296705.1969999999</v>
      </c>
      <c r="O317">
        <v>604008.59409999999</v>
      </c>
      <c r="P317">
        <v>958708.62159999995</v>
      </c>
      <c r="Q317" t="s">
        <v>42</v>
      </c>
      <c r="R317">
        <v>207676437.59999999</v>
      </c>
    </row>
    <row r="318" spans="2:41" x14ac:dyDescent="0.2">
      <c r="B318">
        <v>23797056.030000001</v>
      </c>
      <c r="C318">
        <v>3002955.4750000001</v>
      </c>
      <c r="D318">
        <v>1171364.4739999999</v>
      </c>
      <c r="E318">
        <v>11661915.539999999</v>
      </c>
      <c r="F318">
        <v>26655796.530000001</v>
      </c>
      <c r="G318">
        <v>85663789.310000002</v>
      </c>
      <c r="H318">
        <v>15374936.130000001</v>
      </c>
      <c r="I318">
        <v>34403111.100000001</v>
      </c>
      <c r="J318">
        <v>3250085.1630000002</v>
      </c>
      <c r="K318">
        <v>5589374.5360000003</v>
      </c>
      <c r="L318">
        <v>851971.08499999996</v>
      </c>
      <c r="M318">
        <v>7959423.432</v>
      </c>
      <c r="N318">
        <v>689319.84069999994</v>
      </c>
      <c r="O318">
        <v>507599.64909999998</v>
      </c>
      <c r="P318">
        <v>679726.71409999998</v>
      </c>
      <c r="Q318" t="s">
        <v>42</v>
      </c>
      <c r="R318">
        <v>221258425</v>
      </c>
    </row>
    <row r="319" spans="2:41" x14ac:dyDescent="0.2">
      <c r="B319">
        <v>28826351.32</v>
      </c>
      <c r="C319">
        <v>8112504.5750000002</v>
      </c>
      <c r="D319">
        <v>3563174.8930000002</v>
      </c>
      <c r="E319">
        <v>1392326.2509999999</v>
      </c>
      <c r="F319">
        <v>8866365.6239999998</v>
      </c>
      <c r="G319">
        <v>8018823.7929999996</v>
      </c>
      <c r="H319">
        <v>24186723.640000001</v>
      </c>
      <c r="I319">
        <v>8650870.6970000006</v>
      </c>
      <c r="J319">
        <v>17491173.23</v>
      </c>
      <c r="K319">
        <v>4369077.1909999996</v>
      </c>
      <c r="L319">
        <v>5871208.182</v>
      </c>
      <c r="M319">
        <v>1194768.9779999999</v>
      </c>
      <c r="N319">
        <v>3496592.0490000001</v>
      </c>
      <c r="O319">
        <v>518151.32030000002</v>
      </c>
      <c r="P319">
        <v>594591.78489999997</v>
      </c>
      <c r="Q319" t="s">
        <v>42</v>
      </c>
      <c r="R319">
        <v>125152703.5</v>
      </c>
    </row>
    <row r="320" spans="2:41" x14ac:dyDescent="0.2">
      <c r="B320">
        <v>15201406.949999999</v>
      </c>
      <c r="C320">
        <v>5157356.3430000003</v>
      </c>
      <c r="D320">
        <v>35408016.119999997</v>
      </c>
      <c r="E320">
        <v>4705625.8480000002</v>
      </c>
      <c r="F320">
        <v>6168529.3080000002</v>
      </c>
      <c r="G320">
        <v>9980429.8849999998</v>
      </c>
      <c r="H320">
        <v>7952061.2410000004</v>
      </c>
      <c r="I320">
        <v>10616110.890000001</v>
      </c>
      <c r="J320">
        <v>4467886.9800000004</v>
      </c>
      <c r="K320">
        <v>8127104.733</v>
      </c>
      <c r="L320">
        <v>2777594.764</v>
      </c>
      <c r="M320">
        <v>3524445.0469999998</v>
      </c>
      <c r="N320">
        <v>1506891.71</v>
      </c>
      <c r="O320">
        <v>1186358.4890000001</v>
      </c>
      <c r="P320">
        <v>949767.08010000002</v>
      </c>
      <c r="Q320" t="s">
        <v>42</v>
      </c>
      <c r="R320">
        <v>117729585.40000001</v>
      </c>
    </row>
    <row r="321" spans="2:18" x14ac:dyDescent="0.2">
      <c r="B321">
        <v>25302801.73</v>
      </c>
      <c r="C321">
        <v>4259579.7130000005</v>
      </c>
      <c r="D321">
        <v>11626775.060000001</v>
      </c>
      <c r="E321">
        <v>49990769.049999997</v>
      </c>
      <c r="F321">
        <v>11126736.48</v>
      </c>
      <c r="G321">
        <v>8361708.7470000004</v>
      </c>
      <c r="H321">
        <v>4258792.63</v>
      </c>
      <c r="I321">
        <v>5692050.5060000001</v>
      </c>
      <c r="J321">
        <v>7176133.9819999998</v>
      </c>
      <c r="K321">
        <v>4347262.91</v>
      </c>
      <c r="L321">
        <v>3722297.2250000001</v>
      </c>
      <c r="M321">
        <v>2660373.4909999999</v>
      </c>
      <c r="N321">
        <v>2078784.558</v>
      </c>
      <c r="O321">
        <v>1130050.0149999999</v>
      </c>
      <c r="P321">
        <v>1365657.1270000001</v>
      </c>
      <c r="Q321" t="s">
        <v>42</v>
      </c>
      <c r="R321">
        <v>143099773.19999999</v>
      </c>
    </row>
    <row r="322" spans="2:18" x14ac:dyDescent="0.2">
      <c r="B322">
        <v>14644359.65</v>
      </c>
      <c r="C322">
        <v>5637764.0580000002</v>
      </c>
      <c r="D322">
        <v>4915278.7819999997</v>
      </c>
      <c r="E322">
        <v>18634688.629999999</v>
      </c>
      <c r="F322">
        <v>52776405.649999999</v>
      </c>
      <c r="G322">
        <v>8674777.1720000003</v>
      </c>
      <c r="H322">
        <v>2163727.1719999998</v>
      </c>
      <c r="I322">
        <v>1788277.175</v>
      </c>
      <c r="J322">
        <v>2004074.064</v>
      </c>
      <c r="K322">
        <v>3681591.58</v>
      </c>
      <c r="L322">
        <v>2253886.1170000001</v>
      </c>
      <c r="M322">
        <v>3119726.8450000002</v>
      </c>
      <c r="N322">
        <v>1173622.8600000001</v>
      </c>
      <c r="O322">
        <v>1140381.4709999999</v>
      </c>
      <c r="P322">
        <v>1923196.878</v>
      </c>
      <c r="Q322" t="s">
        <v>42</v>
      </c>
      <c r="R322">
        <v>124531758.09999999</v>
      </c>
    </row>
    <row r="323" spans="2:18" x14ac:dyDescent="0.2">
      <c r="B323">
        <v>15451542.65</v>
      </c>
      <c r="C323">
        <v>1914308.514</v>
      </c>
      <c r="D323">
        <v>5126518.5379999997</v>
      </c>
      <c r="E323">
        <v>22859136.649999999</v>
      </c>
      <c r="F323">
        <v>27784240.129999999</v>
      </c>
      <c r="G323">
        <v>47506292.829999998</v>
      </c>
      <c r="H323">
        <v>17696159.989999998</v>
      </c>
      <c r="I323">
        <v>4040056.6690000002</v>
      </c>
      <c r="J323">
        <v>2363248.6549999998</v>
      </c>
      <c r="K323">
        <v>1522112.939</v>
      </c>
      <c r="L323">
        <v>2775353.4730000002</v>
      </c>
      <c r="M323">
        <v>1101811.291</v>
      </c>
      <c r="N323">
        <v>2018716.754</v>
      </c>
      <c r="O323">
        <v>810317.81830000004</v>
      </c>
      <c r="P323">
        <v>1301586.064</v>
      </c>
      <c r="Q323" t="s">
        <v>42</v>
      </c>
      <c r="R323">
        <v>154271403</v>
      </c>
    </row>
    <row r="324" spans="2:18" x14ac:dyDescent="0.2">
      <c r="B324">
        <v>18239189.960000001</v>
      </c>
      <c r="C324">
        <v>4272679.2869999995</v>
      </c>
      <c r="D324">
        <v>1955490.0789999999</v>
      </c>
      <c r="E324">
        <v>4244295.7450000001</v>
      </c>
      <c r="F324">
        <v>11510227.470000001</v>
      </c>
      <c r="G324">
        <v>14664348.66</v>
      </c>
      <c r="H324">
        <v>12672835.560000001</v>
      </c>
      <c r="I324">
        <v>4242740.5140000004</v>
      </c>
      <c r="J324">
        <v>1061038.5049999999</v>
      </c>
      <c r="K324">
        <v>1151440.4129999999</v>
      </c>
      <c r="L324">
        <v>772615.76229999994</v>
      </c>
      <c r="M324">
        <v>1484572.2139999999</v>
      </c>
      <c r="N324">
        <v>488633.82209999999</v>
      </c>
      <c r="O324">
        <v>863231.4987</v>
      </c>
      <c r="P324">
        <v>1258738.615</v>
      </c>
      <c r="Q324" t="s">
        <v>42</v>
      </c>
      <c r="R324">
        <v>78882078.099999994</v>
      </c>
    </row>
    <row r="325" spans="2:18" x14ac:dyDescent="0.2">
      <c r="B325">
        <v>22540435.66</v>
      </c>
      <c r="C325">
        <v>3707099.5469999998</v>
      </c>
      <c r="D325">
        <v>1852390.257</v>
      </c>
      <c r="E325">
        <v>2565812.6129999999</v>
      </c>
      <c r="F325">
        <v>27973520.879999999</v>
      </c>
      <c r="G325">
        <v>15416726.68</v>
      </c>
      <c r="H325">
        <v>9536058.3870000001</v>
      </c>
      <c r="I325">
        <v>11420958.859999999</v>
      </c>
      <c r="J325">
        <v>1910793.135</v>
      </c>
      <c r="K325">
        <v>987669.06460000004</v>
      </c>
      <c r="L325">
        <v>704923.67009999999</v>
      </c>
      <c r="M325">
        <v>756117.81270000001</v>
      </c>
      <c r="N325">
        <v>1275395.3489999999</v>
      </c>
      <c r="O325">
        <v>401653.95699999999</v>
      </c>
      <c r="P325">
        <v>1514333.291</v>
      </c>
      <c r="Q325" t="s">
        <v>42</v>
      </c>
      <c r="R325">
        <v>102563889.2</v>
      </c>
    </row>
    <row r="326" spans="2:18" x14ac:dyDescent="0.2">
      <c r="B326">
        <v>8917368.4360000007</v>
      </c>
      <c r="C326">
        <v>6971464.1950000003</v>
      </c>
      <c r="D326">
        <v>3966964.7960000001</v>
      </c>
      <c r="E326">
        <v>2620358.4240000001</v>
      </c>
      <c r="F326">
        <v>4973133.42</v>
      </c>
      <c r="G326">
        <v>27282752.52</v>
      </c>
      <c r="H326">
        <v>7304033.7450000001</v>
      </c>
      <c r="I326">
        <v>4597391.8499999996</v>
      </c>
      <c r="J326">
        <v>3533750.1690000002</v>
      </c>
      <c r="K326">
        <v>900604.58539999998</v>
      </c>
      <c r="L326">
        <v>409985.65399999998</v>
      </c>
      <c r="M326">
        <v>140409.4111</v>
      </c>
      <c r="N326">
        <v>310624.73149999999</v>
      </c>
      <c r="O326">
        <v>332203.38390000002</v>
      </c>
      <c r="P326">
        <v>818880.45680000004</v>
      </c>
      <c r="Q326" t="s">
        <v>42</v>
      </c>
      <c r="R326">
        <v>73079925.780000001</v>
      </c>
    </row>
    <row r="327" spans="2:18" x14ac:dyDescent="0.2">
      <c r="B327">
        <v>10078917.9</v>
      </c>
      <c r="C327">
        <v>9582515</v>
      </c>
      <c r="D327">
        <v>10623326.050000001</v>
      </c>
      <c r="E327">
        <v>15287374.550000001</v>
      </c>
      <c r="F327">
        <v>8820340.8019999992</v>
      </c>
      <c r="G327">
        <v>14514730.470000001</v>
      </c>
      <c r="H327">
        <v>33457939.960000001</v>
      </c>
      <c r="I327">
        <v>8127570.1150000002</v>
      </c>
      <c r="J327">
        <v>3788632.6719999998</v>
      </c>
      <c r="K327">
        <v>3489738.4720000001</v>
      </c>
      <c r="L327">
        <v>1290807.156</v>
      </c>
      <c r="M327">
        <v>544497.07869999995</v>
      </c>
      <c r="N327">
        <v>214605.09729999999</v>
      </c>
      <c r="O327">
        <v>312638.50679999997</v>
      </c>
      <c r="P327">
        <v>1142860.8959999999</v>
      </c>
      <c r="Q327" t="s">
        <v>42</v>
      </c>
      <c r="R327">
        <v>121276494.7</v>
      </c>
    </row>
    <row r="328" spans="2:18" x14ac:dyDescent="0.2">
      <c r="B328">
        <v>10052605.720000001</v>
      </c>
      <c r="C328">
        <v>3758003.2659999998</v>
      </c>
      <c r="D328">
        <v>6567564.892</v>
      </c>
      <c r="E328">
        <v>19397695.510000002</v>
      </c>
      <c r="F328">
        <v>20039028.350000001</v>
      </c>
      <c r="G328">
        <v>10990005.27</v>
      </c>
      <c r="H328">
        <v>9637830.5690000001</v>
      </c>
      <c r="I328">
        <v>30411457.420000002</v>
      </c>
      <c r="J328">
        <v>11654355.67</v>
      </c>
      <c r="K328">
        <v>6044019.3949999996</v>
      </c>
      <c r="L328">
        <v>2545932.3820000002</v>
      </c>
      <c r="M328">
        <v>1625492.3970000001</v>
      </c>
      <c r="N328">
        <v>500968.84700000001</v>
      </c>
      <c r="O328">
        <v>226408.68340000001</v>
      </c>
      <c r="P328">
        <v>997897.59510000004</v>
      </c>
      <c r="Q328" t="s">
        <v>42</v>
      </c>
      <c r="R328">
        <v>134449266</v>
      </c>
    </row>
    <row r="329" spans="2:18" x14ac:dyDescent="0.2">
      <c r="B329">
        <v>19279475.140000001</v>
      </c>
      <c r="C329">
        <v>12357856.199999999</v>
      </c>
      <c r="D329">
        <v>7279771.7039999999</v>
      </c>
      <c r="E329">
        <v>6910211.2620000001</v>
      </c>
      <c r="F329">
        <v>16561234.35</v>
      </c>
      <c r="G329">
        <v>16851757.5</v>
      </c>
      <c r="H329">
        <v>7150428.5559999999</v>
      </c>
      <c r="I329">
        <v>3481964.352</v>
      </c>
      <c r="J329">
        <v>10185735.470000001</v>
      </c>
      <c r="K329">
        <v>7198874.3200000003</v>
      </c>
      <c r="L329">
        <v>2749033.7779999999</v>
      </c>
      <c r="M329">
        <v>2131484.1609999998</v>
      </c>
      <c r="N329">
        <v>814736.58479999995</v>
      </c>
      <c r="O329">
        <v>295158.11680000002</v>
      </c>
      <c r="P329">
        <v>818730.05989999999</v>
      </c>
      <c r="Q329" t="s">
        <v>42</v>
      </c>
      <c r="R329">
        <v>114066451.59999999</v>
      </c>
    </row>
    <row r="330" spans="2:18" x14ac:dyDescent="0.2">
      <c r="B330">
        <v>12739833.32</v>
      </c>
      <c r="C330">
        <v>4153071.2080000001</v>
      </c>
      <c r="D330">
        <v>8197006.8459999999</v>
      </c>
      <c r="E330">
        <v>11903261.35</v>
      </c>
      <c r="F330">
        <v>13482430.35</v>
      </c>
      <c r="G330">
        <v>18160165.57</v>
      </c>
      <c r="H330">
        <v>9334902.2640000004</v>
      </c>
      <c r="I330">
        <v>4596847.3969999999</v>
      </c>
      <c r="J330">
        <v>6098333.2589999996</v>
      </c>
      <c r="K330">
        <v>11419781.970000001</v>
      </c>
      <c r="L330">
        <v>5605018.1390000004</v>
      </c>
      <c r="M330">
        <v>2585238.773</v>
      </c>
      <c r="N330">
        <v>1505958.946</v>
      </c>
      <c r="O330">
        <v>470098.56679999997</v>
      </c>
      <c r="P330">
        <v>545632.32909999997</v>
      </c>
      <c r="Q330" t="s">
        <v>42</v>
      </c>
      <c r="R330">
        <v>110797580.3</v>
      </c>
    </row>
    <row r="331" spans="2:18" x14ac:dyDescent="0.2">
      <c r="B331">
        <v>5624121.2999999998</v>
      </c>
      <c r="C331">
        <v>1612097.6780000001</v>
      </c>
      <c r="D331">
        <v>10476190.49</v>
      </c>
      <c r="E331">
        <v>18054023.59</v>
      </c>
      <c r="F331">
        <v>22744915.469999999</v>
      </c>
      <c r="G331">
        <v>19554044.620000001</v>
      </c>
      <c r="H331">
        <v>24322619.98</v>
      </c>
      <c r="I331">
        <v>12107253.77</v>
      </c>
      <c r="J331">
        <v>4987815.5719999997</v>
      </c>
      <c r="K331">
        <v>6369865.5630000001</v>
      </c>
      <c r="L331">
        <v>12397205.890000001</v>
      </c>
      <c r="M331">
        <v>5526028.8329999996</v>
      </c>
      <c r="N331">
        <v>2266807.02</v>
      </c>
      <c r="O331">
        <v>910830.39540000004</v>
      </c>
      <c r="P331">
        <v>984466.36679999996</v>
      </c>
      <c r="Q331" t="s">
        <v>42</v>
      </c>
      <c r="R331">
        <v>147938286.5</v>
      </c>
    </row>
    <row r="332" spans="2:18" x14ac:dyDescent="0.2">
      <c r="B332">
        <v>4149174.6209999998</v>
      </c>
      <c r="C332">
        <v>2743086.07</v>
      </c>
      <c r="D332">
        <v>2025724.656</v>
      </c>
      <c r="E332">
        <v>16863155.52</v>
      </c>
      <c r="F332">
        <v>16876533.690000001</v>
      </c>
      <c r="G332">
        <v>12322169.73</v>
      </c>
      <c r="H332">
        <v>6889282.2029999997</v>
      </c>
      <c r="I332">
        <v>7305187.1430000002</v>
      </c>
      <c r="J332">
        <v>3615309.3820000002</v>
      </c>
      <c r="K332">
        <v>2260762.7340000002</v>
      </c>
      <c r="L332">
        <v>2262986.7570000002</v>
      </c>
      <c r="M332">
        <v>4125076.8820000002</v>
      </c>
      <c r="N332">
        <v>1808582.3419999999</v>
      </c>
      <c r="O332">
        <v>458060.29830000002</v>
      </c>
      <c r="P332">
        <v>383137.70919999998</v>
      </c>
      <c r="Q332" t="s">
        <v>42</v>
      </c>
      <c r="R332">
        <v>84088229.739999995</v>
      </c>
    </row>
    <row r="333" spans="2:18" x14ac:dyDescent="0.2">
      <c r="B333">
        <v>3992691.24</v>
      </c>
      <c r="C333">
        <v>1463787.4650000001</v>
      </c>
      <c r="D333">
        <v>2421613.6179999998</v>
      </c>
      <c r="E333">
        <v>11892534.41</v>
      </c>
      <c r="F333">
        <v>34301691.119999997</v>
      </c>
      <c r="G333">
        <v>21957493.920000002</v>
      </c>
      <c r="H333">
        <v>11028948.699999999</v>
      </c>
      <c r="I333">
        <v>5032122.4529999997</v>
      </c>
      <c r="J333">
        <v>3825771.2779999999</v>
      </c>
      <c r="K333">
        <v>2781793.0449999999</v>
      </c>
      <c r="L333">
        <v>773073.41390000004</v>
      </c>
      <c r="M333">
        <v>1600679.419</v>
      </c>
      <c r="N333">
        <v>2651100.0440000002</v>
      </c>
      <c r="O333">
        <v>1072131.5290000001</v>
      </c>
      <c r="P333">
        <v>1212862.926</v>
      </c>
      <c r="Q333" t="s">
        <v>42</v>
      </c>
      <c r="R333">
        <v>106008294.59999999</v>
      </c>
    </row>
    <row r="334" spans="2:18" x14ac:dyDescent="0.2">
      <c r="B334">
        <v>8095563.4210000001</v>
      </c>
      <c r="C334">
        <v>866688.72620000003</v>
      </c>
      <c r="D334">
        <v>1289494.591</v>
      </c>
      <c r="E334">
        <v>5305666.18</v>
      </c>
      <c r="F334">
        <v>14285317.939999999</v>
      </c>
      <c r="G334">
        <v>17277833.030000001</v>
      </c>
      <c r="H334">
        <v>10269974.460000001</v>
      </c>
      <c r="I334">
        <v>4634176.1040000003</v>
      </c>
      <c r="J334">
        <v>2550166.247</v>
      </c>
      <c r="K334">
        <v>2124702.2749999999</v>
      </c>
      <c r="L334">
        <v>1012695.357</v>
      </c>
      <c r="M334">
        <v>627701.19799999997</v>
      </c>
      <c r="N334">
        <v>898895.41870000004</v>
      </c>
      <c r="O334">
        <v>1203910.7790000001</v>
      </c>
      <c r="P334">
        <v>1234705.7520000001</v>
      </c>
      <c r="Q334" t="s">
        <v>42</v>
      </c>
      <c r="R334">
        <v>71677491.480000004</v>
      </c>
    </row>
    <row r="335" spans="2:18" x14ac:dyDescent="0.2">
      <c r="B335">
        <v>24647433.059999999</v>
      </c>
      <c r="C335">
        <v>649122.36109999998</v>
      </c>
      <c r="D335">
        <v>2264637.1669999999</v>
      </c>
      <c r="E335">
        <v>7169468.0810000002</v>
      </c>
      <c r="F335">
        <v>23065394.199999999</v>
      </c>
      <c r="G335">
        <v>26701298.989999998</v>
      </c>
      <c r="H335">
        <v>17477050.350000001</v>
      </c>
      <c r="I335">
        <v>12252217.66</v>
      </c>
      <c r="J335">
        <v>4797242.8210000005</v>
      </c>
      <c r="K335">
        <v>2089284.723</v>
      </c>
      <c r="L335">
        <v>1961336.2279999999</v>
      </c>
      <c r="M335">
        <v>1665150.7</v>
      </c>
      <c r="N335">
        <v>767432.36930000002</v>
      </c>
      <c r="O335">
        <v>943384.89399999997</v>
      </c>
      <c r="P335">
        <v>1978619.004</v>
      </c>
      <c r="Q335" t="s">
        <v>42</v>
      </c>
      <c r="R335">
        <v>128429072.59999999</v>
      </c>
    </row>
    <row r="336" spans="2:18" x14ac:dyDescent="0.2">
      <c r="B336">
        <v>4812064.4330000002</v>
      </c>
      <c r="C336">
        <v>1351652.3</v>
      </c>
      <c r="D336">
        <v>1484724.97</v>
      </c>
      <c r="E336">
        <v>2867252.5819999999</v>
      </c>
      <c r="F336">
        <v>9047382.4149999991</v>
      </c>
      <c r="G336">
        <v>19589942.579999998</v>
      </c>
      <c r="H336">
        <v>14114051.34</v>
      </c>
      <c r="I336">
        <v>8703087.1940000001</v>
      </c>
      <c r="J336">
        <v>5091918.4440000001</v>
      </c>
      <c r="K336">
        <v>1813307.4650000001</v>
      </c>
      <c r="L336">
        <v>1490284.8929999999</v>
      </c>
      <c r="M336">
        <v>1118733.054</v>
      </c>
      <c r="N336">
        <v>491665.46370000002</v>
      </c>
      <c r="O336">
        <v>264954.24699999997</v>
      </c>
      <c r="P336">
        <v>1759014.602</v>
      </c>
      <c r="Q336" t="s">
        <v>42</v>
      </c>
      <c r="R336">
        <v>74000035.980000004</v>
      </c>
    </row>
    <row r="337" spans="2:19" x14ac:dyDescent="0.2">
      <c r="B337">
        <v>7908539.1689999998</v>
      </c>
      <c r="C337">
        <v>2096984.429</v>
      </c>
      <c r="D337">
        <v>4482158.909</v>
      </c>
      <c r="E337">
        <v>5223773.3959999997</v>
      </c>
      <c r="F337">
        <v>3515457.7719999999</v>
      </c>
      <c r="G337">
        <v>4999069.7680000002</v>
      </c>
      <c r="H337">
        <v>6635937.6600000001</v>
      </c>
      <c r="I337">
        <v>5058830.1349999998</v>
      </c>
      <c r="J337">
        <v>3616028.74</v>
      </c>
      <c r="K337">
        <v>1693171.166</v>
      </c>
      <c r="L337">
        <v>1087019.4410000001</v>
      </c>
      <c r="M337">
        <v>356190.62849999999</v>
      </c>
      <c r="N337">
        <v>360630.1667</v>
      </c>
      <c r="O337">
        <v>180711.67379999999</v>
      </c>
      <c r="P337">
        <v>820683.92460000003</v>
      </c>
      <c r="Q337" t="s">
        <v>42</v>
      </c>
      <c r="R337">
        <v>48035186.979999997</v>
      </c>
    </row>
    <row r="338" spans="2:19" x14ac:dyDescent="0.2">
      <c r="B338">
        <v>4950804.6229999997</v>
      </c>
      <c r="C338">
        <v>1284717.6569999999</v>
      </c>
      <c r="D338">
        <v>3122258.2969999998</v>
      </c>
      <c r="E338">
        <v>44149977.270000003</v>
      </c>
      <c r="F338">
        <v>19683491.739999998</v>
      </c>
      <c r="G338">
        <v>5617869.1529999999</v>
      </c>
      <c r="H338">
        <v>4113232.568</v>
      </c>
      <c r="I338">
        <v>4082930.389</v>
      </c>
      <c r="J338">
        <v>4063161.9559999998</v>
      </c>
      <c r="K338">
        <v>2757029.0630000001</v>
      </c>
      <c r="L338">
        <v>2339013.415</v>
      </c>
      <c r="M338">
        <v>844653.99199999997</v>
      </c>
      <c r="N338">
        <v>503938.15889999998</v>
      </c>
      <c r="O338">
        <v>299398.00719999999</v>
      </c>
      <c r="P338">
        <v>708097.77910000004</v>
      </c>
      <c r="Q338" t="s">
        <v>42</v>
      </c>
      <c r="R338">
        <v>98520574.060000002</v>
      </c>
    </row>
    <row r="339" spans="2:19" x14ac:dyDescent="0.2">
      <c r="B339">
        <v>12926372.93</v>
      </c>
      <c r="C339">
        <v>1349908.118</v>
      </c>
      <c r="D339">
        <v>2915708.81</v>
      </c>
      <c r="E339">
        <v>4342058.1770000001</v>
      </c>
      <c r="F339">
        <v>22718082.690000001</v>
      </c>
      <c r="G339">
        <v>11117162.439999999</v>
      </c>
      <c r="H339">
        <v>3111113.7820000001</v>
      </c>
      <c r="I339">
        <v>1700605.8219999999</v>
      </c>
      <c r="J339">
        <v>2576298.4249999998</v>
      </c>
      <c r="K339">
        <v>2535383.9029999999</v>
      </c>
      <c r="L339">
        <v>2146337.6749999998</v>
      </c>
      <c r="M339">
        <v>1639011.88</v>
      </c>
      <c r="N339">
        <v>707660.29709999997</v>
      </c>
      <c r="O339">
        <v>334135.79399999999</v>
      </c>
      <c r="P339">
        <v>968332.00199999998</v>
      </c>
      <c r="Q339" t="s">
        <v>42</v>
      </c>
      <c r="R339">
        <v>71088172.739999995</v>
      </c>
    </row>
    <row r="340" spans="2:19" x14ac:dyDescent="0.2">
      <c r="B340">
        <v>11762361.289999999</v>
      </c>
      <c r="C340">
        <v>2212711.7050000001</v>
      </c>
      <c r="D340">
        <v>4484050.4610000001</v>
      </c>
      <c r="E340">
        <v>38136430.850000001</v>
      </c>
      <c r="F340">
        <v>11385119.630000001</v>
      </c>
      <c r="G340">
        <v>16801550.739999998</v>
      </c>
      <c r="H340">
        <v>5025828.0870000003</v>
      </c>
      <c r="I340">
        <v>1815585.7879999999</v>
      </c>
      <c r="J340">
        <v>1191417.085</v>
      </c>
      <c r="K340">
        <v>1600300.3319999999</v>
      </c>
      <c r="L340">
        <v>1282196.5959999999</v>
      </c>
      <c r="M340">
        <v>1111957.4609999999</v>
      </c>
      <c r="N340">
        <v>947963.55209999997</v>
      </c>
      <c r="O340">
        <v>336909.36320000002</v>
      </c>
      <c r="P340">
        <v>643044.76439999999</v>
      </c>
      <c r="Q340" t="s">
        <v>42</v>
      </c>
      <c r="R340">
        <v>98737427.709999993</v>
      </c>
    </row>
    <row r="341" spans="2:19" x14ac:dyDescent="0.2">
      <c r="B341">
        <v>12412556.15</v>
      </c>
      <c r="C341">
        <v>1272488.852</v>
      </c>
      <c r="D341">
        <v>2817770.4569999999</v>
      </c>
      <c r="E341">
        <v>13606263.57</v>
      </c>
      <c r="F341">
        <v>69984403.340000004</v>
      </c>
      <c r="G341">
        <v>14632417.85</v>
      </c>
      <c r="H341">
        <v>8147440.4709999999</v>
      </c>
      <c r="I341">
        <v>2764327.0950000002</v>
      </c>
      <c r="J341">
        <v>923215.5919</v>
      </c>
      <c r="K341">
        <v>812910.76710000006</v>
      </c>
      <c r="L341">
        <v>1063534.243</v>
      </c>
      <c r="M341">
        <v>802476.47939999995</v>
      </c>
      <c r="N341">
        <v>755755.31090000004</v>
      </c>
      <c r="O341">
        <v>429510.07659999997</v>
      </c>
      <c r="P341">
        <v>603966.19420000003</v>
      </c>
      <c r="Q341" t="s">
        <v>42</v>
      </c>
      <c r="R341">
        <v>131029036.40000001</v>
      </c>
    </row>
    <row r="342" spans="2:19" x14ac:dyDescent="0.2">
      <c r="B342">
        <v>0.22077184999999999</v>
      </c>
      <c r="C342">
        <v>2.4971622999999998E-2</v>
      </c>
      <c r="D342">
        <v>1.0215663999999999E-2</v>
      </c>
      <c r="E342">
        <v>1.5891032999999999E-2</v>
      </c>
      <c r="F342">
        <v>5.1645857000000003E-2</v>
      </c>
      <c r="G342">
        <v>0.23609534600000001</v>
      </c>
      <c r="H342">
        <v>0.196367764</v>
      </c>
      <c r="I342">
        <v>6.6969352999999995E-2</v>
      </c>
      <c r="J342">
        <v>5.2780931000000003E-2</v>
      </c>
      <c r="K342">
        <v>2.3269011999999999E-2</v>
      </c>
      <c r="L342">
        <v>1.3053347999999999E-2</v>
      </c>
      <c r="M342">
        <v>1.4188421999999999E-2</v>
      </c>
      <c r="N342">
        <v>1.9863790999999999E-2</v>
      </c>
      <c r="O342">
        <v>1.6458569999999999E-2</v>
      </c>
      <c r="P342">
        <v>3.7457434999999997E-2</v>
      </c>
      <c r="Q342" t="s">
        <v>42</v>
      </c>
      <c r="R342">
        <v>187847546.30000001</v>
      </c>
    </row>
    <row r="343" spans="2:19" x14ac:dyDescent="0.2">
      <c r="B343">
        <v>0.18334154799999999</v>
      </c>
      <c r="C343">
        <v>4.3371119E-2</v>
      </c>
      <c r="D343">
        <v>4.7313948000000002E-2</v>
      </c>
      <c r="E343">
        <v>4.7806801000000003E-2</v>
      </c>
      <c r="F343">
        <v>5.6678167000000002E-2</v>
      </c>
      <c r="G343">
        <v>0.103992114</v>
      </c>
      <c r="H343">
        <v>0.26515524899999998</v>
      </c>
      <c r="I343">
        <v>0.14391325799999999</v>
      </c>
      <c r="J343">
        <v>5.0271069000000002E-2</v>
      </c>
      <c r="K343">
        <v>1.9221291000000001E-2</v>
      </c>
      <c r="L343">
        <v>1.2321341E-2</v>
      </c>
      <c r="M343">
        <v>6.8999509999999997E-3</v>
      </c>
      <c r="N343">
        <v>5.4213899999999999E-3</v>
      </c>
      <c r="O343">
        <v>5.9142429999999996E-3</v>
      </c>
      <c r="P343">
        <v>8.3785119999999994E-3</v>
      </c>
      <c r="Q343" t="s">
        <v>42</v>
      </c>
      <c r="R343">
        <v>178425687.59999999</v>
      </c>
    </row>
    <row r="344" spans="2:19" x14ac:dyDescent="0.2">
      <c r="B344">
        <v>0.10251046</v>
      </c>
      <c r="C344">
        <v>3.9225941E-2</v>
      </c>
      <c r="D344">
        <v>6.0669455999999997E-2</v>
      </c>
      <c r="E344">
        <v>0.17730125499999999</v>
      </c>
      <c r="F344">
        <v>0.144874477</v>
      </c>
      <c r="G344">
        <v>9.8849372000000005E-2</v>
      </c>
      <c r="H344">
        <v>0.15899581600000001</v>
      </c>
      <c r="I344">
        <v>0.13912133900000001</v>
      </c>
      <c r="J344">
        <v>5.1255229999999999E-2</v>
      </c>
      <c r="K344">
        <v>1.3598326000000001E-2</v>
      </c>
      <c r="L344">
        <v>7.3221759999999997E-3</v>
      </c>
      <c r="M344">
        <v>2.0920499999999998E-3</v>
      </c>
      <c r="N344">
        <v>1.569038E-3</v>
      </c>
      <c r="O344">
        <v>5.2301300000000002E-4</v>
      </c>
      <c r="P344">
        <v>2.0920499999999998E-3</v>
      </c>
      <c r="Q344" t="s">
        <v>42</v>
      </c>
      <c r="R344">
        <v>144659283.30000001</v>
      </c>
    </row>
    <row r="345" spans="2:19" x14ac:dyDescent="0.2">
      <c r="B345">
        <v>0.11349481</v>
      </c>
      <c r="C345">
        <v>2.4221453E-2</v>
      </c>
      <c r="D345">
        <v>3.0449826999999999E-2</v>
      </c>
      <c r="E345">
        <v>0.11418685100000001</v>
      </c>
      <c r="F345">
        <v>0.12525951599999999</v>
      </c>
      <c r="G345">
        <v>0.17716262999999999</v>
      </c>
      <c r="H345">
        <v>0.13910034600000001</v>
      </c>
      <c r="I345">
        <v>0.14463667799999999</v>
      </c>
      <c r="J345">
        <v>7.8892734000000006E-2</v>
      </c>
      <c r="K345">
        <v>3.4602076000000002E-2</v>
      </c>
      <c r="L345">
        <v>8.9965400000000008E-3</v>
      </c>
      <c r="M345">
        <v>4.1522490000000002E-3</v>
      </c>
      <c r="N345">
        <v>1.3840829999999999E-3</v>
      </c>
      <c r="O345">
        <v>6.9204200000000003E-4</v>
      </c>
      <c r="P345">
        <v>2.7681659999999999E-3</v>
      </c>
      <c r="Q345" t="s">
        <v>42</v>
      </c>
      <c r="R345">
        <v>143250320.40000001</v>
      </c>
    </row>
    <row r="346" spans="2:19" x14ac:dyDescent="0.2">
      <c r="B346">
        <v>8.9176309999999995E-2</v>
      </c>
      <c r="C346">
        <v>4.1524846999999997E-2</v>
      </c>
      <c r="D346">
        <v>1.9741320999999999E-2</v>
      </c>
      <c r="E346">
        <v>3.7440436000000001E-2</v>
      </c>
      <c r="F346">
        <v>0.132743363</v>
      </c>
      <c r="G346">
        <v>0.21579305700000001</v>
      </c>
      <c r="H346">
        <v>0.194690265</v>
      </c>
      <c r="I346">
        <v>0.10551395500000001</v>
      </c>
      <c r="J346">
        <v>8.7134105000000003E-2</v>
      </c>
      <c r="K346">
        <v>4.8332198999999999E-2</v>
      </c>
      <c r="L346">
        <v>1.837985E-2</v>
      </c>
      <c r="M346">
        <v>4.0844109999999996E-3</v>
      </c>
      <c r="N346">
        <v>2.722941E-3</v>
      </c>
      <c r="O346">
        <v>1.36147E-3</v>
      </c>
      <c r="P346">
        <v>1.36147E-3</v>
      </c>
      <c r="Q346" t="s">
        <v>42</v>
      </c>
      <c r="R346">
        <v>79955482.450000003</v>
      </c>
    </row>
    <row r="347" spans="2:19" x14ac:dyDescent="0.2">
      <c r="B347">
        <v>26475756.989999998</v>
      </c>
      <c r="C347">
        <v>8543176.4379999992</v>
      </c>
      <c r="D347">
        <v>5317258.2249999996</v>
      </c>
      <c r="E347">
        <v>6158316.2429999998</v>
      </c>
      <c r="F347">
        <v>18550466.710000001</v>
      </c>
      <c r="G347">
        <v>66360843.909999996</v>
      </c>
      <c r="H347">
        <v>26403567.27</v>
      </c>
      <c r="I347">
        <v>6246289.1409999998</v>
      </c>
      <c r="J347">
        <v>4452022.0530000003</v>
      </c>
      <c r="K347">
        <v>2614670.7110000001</v>
      </c>
      <c r="L347">
        <v>1381211.571</v>
      </c>
      <c r="M347">
        <v>627075.33600000001</v>
      </c>
      <c r="N347">
        <v>243482.24280000001</v>
      </c>
      <c r="O347">
        <v>69590.86318</v>
      </c>
      <c r="P347">
        <v>28750.495879999999</v>
      </c>
      <c r="Q347" t="s">
        <v>42</v>
      </c>
      <c r="R347">
        <v>173472478.19999999</v>
      </c>
    </row>
    <row r="348" spans="2:19" x14ac:dyDescent="0.2">
      <c r="B348">
        <v>9582882.2640000004</v>
      </c>
      <c r="C348">
        <v>5959562.6699999999</v>
      </c>
      <c r="D348">
        <v>11846579.789999999</v>
      </c>
      <c r="E348">
        <v>7277983.8049999997</v>
      </c>
      <c r="F348">
        <v>7632201.6459999997</v>
      </c>
      <c r="G348">
        <v>5048415.3990000002</v>
      </c>
      <c r="H348">
        <v>13136489.08</v>
      </c>
      <c r="I348">
        <v>16830940.949999999</v>
      </c>
      <c r="J348">
        <v>3617239.8309999998</v>
      </c>
      <c r="K348">
        <v>1348237.625</v>
      </c>
      <c r="L348">
        <v>878915.84569999995</v>
      </c>
      <c r="M348">
        <v>579351.56440000003</v>
      </c>
      <c r="N348">
        <v>115514.82919999999</v>
      </c>
      <c r="O348">
        <v>67596.036309999996</v>
      </c>
      <c r="P348">
        <v>39030.128960000002</v>
      </c>
      <c r="Q348" t="s">
        <v>42</v>
      </c>
      <c r="R348">
        <v>83960941.469999999</v>
      </c>
    </row>
    <row r="349" spans="2:19" x14ac:dyDescent="0.2">
      <c r="B349">
        <v>7871937.2659999998</v>
      </c>
      <c r="C349">
        <v>3905945.1869999999</v>
      </c>
      <c r="D349">
        <v>6500593.9550000001</v>
      </c>
      <c r="E349">
        <v>40228833.939999998</v>
      </c>
      <c r="F349">
        <v>19248027.52</v>
      </c>
      <c r="G349">
        <v>7732673.1140000001</v>
      </c>
      <c r="H349">
        <v>8567032.0869999994</v>
      </c>
      <c r="I349">
        <v>11257799.199999999</v>
      </c>
      <c r="J349">
        <v>8736115.9869999997</v>
      </c>
      <c r="K349">
        <v>2632694.1329999999</v>
      </c>
      <c r="L349">
        <v>1003785.8590000001</v>
      </c>
      <c r="M349">
        <v>836735.54399999999</v>
      </c>
      <c r="N349">
        <v>332987.39230000001</v>
      </c>
      <c r="O349">
        <v>153527.55729999999</v>
      </c>
      <c r="P349">
        <v>20745.382900000001</v>
      </c>
      <c r="Q349" t="s">
        <v>42</v>
      </c>
      <c r="R349">
        <v>119029434.09999999</v>
      </c>
    </row>
    <row r="350" spans="2:19" x14ac:dyDescent="0.2">
      <c r="B350" t="s">
        <v>43</v>
      </c>
    </row>
    <row r="351" spans="2:19" x14ac:dyDescent="0.2">
      <c r="B351">
        <v>1756.207762</v>
      </c>
      <c r="C351">
        <v>886.35983810000005</v>
      </c>
      <c r="D351">
        <v>956.99326880000001</v>
      </c>
      <c r="E351">
        <v>2135.987298</v>
      </c>
      <c r="F351">
        <v>965.49670400000002</v>
      </c>
      <c r="G351">
        <v>1466.768941</v>
      </c>
      <c r="H351">
        <v>1032.597546</v>
      </c>
      <c r="I351">
        <v>469.30041440000002</v>
      </c>
      <c r="J351">
        <v>666.37823470000001</v>
      </c>
      <c r="K351">
        <v>1459.2904129999999</v>
      </c>
      <c r="L351">
        <v>1033.5853959999999</v>
      </c>
      <c r="M351">
        <v>2461.3636550000001</v>
      </c>
      <c r="N351">
        <v>1650.0997709999999</v>
      </c>
      <c r="O351">
        <v>3236.3082220000001</v>
      </c>
      <c r="P351">
        <v>3054.0310439999998</v>
      </c>
      <c r="Q351">
        <v>1500</v>
      </c>
      <c r="R351">
        <v>4000</v>
      </c>
      <c r="S351">
        <v>4000</v>
      </c>
    </row>
    <row r="352" spans="2:19" x14ac:dyDescent="0.2">
      <c r="B352" t="s">
        <v>44</v>
      </c>
    </row>
    <row r="353" spans="2:16" x14ac:dyDescent="0.2">
      <c r="B353">
        <v>1140.0851399999999</v>
      </c>
      <c r="C353">
        <v>4969.0522559999999</v>
      </c>
      <c r="D353">
        <v>1424.4732690000001</v>
      </c>
      <c r="E353">
        <v>1818.5809260000001</v>
      </c>
      <c r="F353">
        <v>2251.768172</v>
      </c>
      <c r="G353">
        <v>389.1130852</v>
      </c>
      <c r="H353">
        <v>108.5917858</v>
      </c>
      <c r="I353">
        <v>95.88827757</v>
      </c>
      <c r="J353">
        <v>56.201938560000002</v>
      </c>
      <c r="K353">
        <v>67.125239690000001</v>
      </c>
      <c r="L353">
        <v>30.325586779999998</v>
      </c>
      <c r="M353">
        <v>51.13689729</v>
      </c>
      <c r="N353">
        <v>20.633513789999999</v>
      </c>
      <c r="O353">
        <v>17.628238899999999</v>
      </c>
      <c r="P353">
        <v>34.356061230000002</v>
      </c>
    </row>
    <row r="354" spans="2:16" x14ac:dyDescent="0.2">
      <c r="B354">
        <v>1800.2540550000001</v>
      </c>
      <c r="C354">
        <v>566.66512890000001</v>
      </c>
      <c r="D354">
        <v>552.1605677</v>
      </c>
      <c r="E354">
        <v>2741.05969</v>
      </c>
      <c r="F354">
        <v>914.96275760000003</v>
      </c>
      <c r="G354">
        <v>633.53149229999997</v>
      </c>
      <c r="H354">
        <v>585.04104989999996</v>
      </c>
      <c r="I354">
        <v>141.69026349999999</v>
      </c>
      <c r="J354">
        <v>38.61581297</v>
      </c>
      <c r="K354">
        <v>28.170044690000001</v>
      </c>
      <c r="L354">
        <v>22.42098893</v>
      </c>
      <c r="M354">
        <v>39.471901750000001</v>
      </c>
      <c r="N354">
        <v>13.931626980000001</v>
      </c>
      <c r="O354">
        <v>24.815192199999998</v>
      </c>
      <c r="P354">
        <v>35.758686900000001</v>
      </c>
    </row>
    <row r="355" spans="2:16" x14ac:dyDescent="0.2">
      <c r="B355">
        <v>13226.7894</v>
      </c>
      <c r="C355">
        <v>2881.0381910000001</v>
      </c>
      <c r="D355">
        <v>440.49410610000001</v>
      </c>
      <c r="E355">
        <v>535.64101100000005</v>
      </c>
      <c r="F355">
        <v>2330.3172880000002</v>
      </c>
      <c r="G355">
        <v>546.44430469999998</v>
      </c>
      <c r="H355">
        <v>313.01169629999998</v>
      </c>
      <c r="I355">
        <v>290.36236860000002</v>
      </c>
      <c r="J355">
        <v>75.110043140000002</v>
      </c>
      <c r="K355">
        <v>27.829137540000001</v>
      </c>
      <c r="L355">
        <v>30.8666707</v>
      </c>
      <c r="M355">
        <v>35.150965890000002</v>
      </c>
      <c r="N355">
        <v>38.921928800000003</v>
      </c>
      <c r="O355">
        <v>18.714737329999998</v>
      </c>
      <c r="P355">
        <v>68.921656049999996</v>
      </c>
    </row>
    <row r="356" spans="2:16" x14ac:dyDescent="0.2">
      <c r="B356">
        <v>607.20365200000003</v>
      </c>
      <c r="C356">
        <v>1779.9949570000001</v>
      </c>
      <c r="D356">
        <v>3717.060555</v>
      </c>
      <c r="E356">
        <v>1809.6749420000001</v>
      </c>
      <c r="F356">
        <v>651.86233589999995</v>
      </c>
      <c r="G356">
        <v>397.52067219999998</v>
      </c>
      <c r="H356">
        <v>1548.0324539999999</v>
      </c>
      <c r="I356">
        <v>526.25221790000001</v>
      </c>
      <c r="J356">
        <v>180.02083870000001</v>
      </c>
      <c r="K356">
        <v>141.64589910000001</v>
      </c>
      <c r="L356">
        <v>48.242948499999997</v>
      </c>
      <c r="M356">
        <v>20.49954722</v>
      </c>
      <c r="N356">
        <v>10.26681262</v>
      </c>
      <c r="O356">
        <v>7.7953667949999996</v>
      </c>
      <c r="P356">
        <v>20.08813323</v>
      </c>
    </row>
    <row r="357" spans="2:16" x14ac:dyDescent="0.2">
      <c r="B357">
        <v>460.36640310000001</v>
      </c>
      <c r="C357">
        <v>1322.0302790000001</v>
      </c>
      <c r="D357">
        <v>1230.0548590000001</v>
      </c>
      <c r="E357">
        <v>2588.0272890000001</v>
      </c>
      <c r="F357">
        <v>1011.827791</v>
      </c>
      <c r="G357">
        <v>326.61534289999997</v>
      </c>
      <c r="H357">
        <v>308.36422210000001</v>
      </c>
      <c r="I357">
        <v>949.55203489999997</v>
      </c>
      <c r="J357">
        <v>277.58517160000002</v>
      </c>
      <c r="K357">
        <v>134.09810970000001</v>
      </c>
      <c r="L357">
        <v>60.258588899999999</v>
      </c>
      <c r="M357">
        <v>35.599602249999997</v>
      </c>
      <c r="N357">
        <v>6.9873676480000002</v>
      </c>
      <c r="O357">
        <v>4.555128345</v>
      </c>
      <c r="P357">
        <v>10.210465579999999</v>
      </c>
    </row>
    <row r="358" spans="2:16" x14ac:dyDescent="0.2">
      <c r="B358">
        <v>796.39685029999998</v>
      </c>
      <c r="C358">
        <v>4943.941366</v>
      </c>
      <c r="D358">
        <v>3385.1004800000001</v>
      </c>
      <c r="E358">
        <v>1294.9325980000001</v>
      </c>
      <c r="F358">
        <v>660.61841949999996</v>
      </c>
      <c r="G358">
        <v>935.29347289999998</v>
      </c>
      <c r="H358">
        <v>538.44206770000005</v>
      </c>
      <c r="I358">
        <v>140.35786479999999</v>
      </c>
      <c r="J358">
        <v>162.4464571</v>
      </c>
      <c r="K358">
        <v>304.46125019999999</v>
      </c>
      <c r="L358">
        <v>103.61153</v>
      </c>
      <c r="M358">
        <v>45.372169960000001</v>
      </c>
      <c r="N358">
        <v>20.195607760000001</v>
      </c>
      <c r="O358">
        <v>12.17925292</v>
      </c>
      <c r="P358">
        <v>7.2811632319999999</v>
      </c>
    </row>
    <row r="359" spans="2:16" x14ac:dyDescent="0.2">
      <c r="B359">
        <v>83.054497420000004</v>
      </c>
      <c r="C359">
        <v>313.46852799999999</v>
      </c>
      <c r="D359">
        <v>1216.887645</v>
      </c>
      <c r="E359">
        <v>3122.587708</v>
      </c>
      <c r="F359">
        <v>1634.3134190000001</v>
      </c>
      <c r="G359">
        <v>567.11590469999999</v>
      </c>
      <c r="H359">
        <v>287.70947890000002</v>
      </c>
      <c r="I359">
        <v>282.71122029999998</v>
      </c>
      <c r="J359">
        <v>120.9099574</v>
      </c>
      <c r="K359">
        <v>68.490474460000001</v>
      </c>
      <c r="L359">
        <v>58.851892059999997</v>
      </c>
      <c r="M359">
        <v>77.005276300000006</v>
      </c>
      <c r="N359">
        <v>37.421352769999999</v>
      </c>
      <c r="O359">
        <v>12.53381701</v>
      </c>
      <c r="P359">
        <v>10.630835129999999</v>
      </c>
    </row>
    <row r="360" spans="2:16" x14ac:dyDescent="0.2">
      <c r="B360">
        <v>524.71095969999999</v>
      </c>
      <c r="C360">
        <v>216.99598520000001</v>
      </c>
      <c r="D360">
        <v>291.2456803</v>
      </c>
      <c r="E360">
        <v>654.09685420000005</v>
      </c>
      <c r="F360">
        <v>783.37609299999997</v>
      </c>
      <c r="G360">
        <v>658.55630099999996</v>
      </c>
      <c r="H360">
        <v>390.20024899999999</v>
      </c>
      <c r="I360">
        <v>144.88895460000001</v>
      </c>
      <c r="J360">
        <v>74.79552563</v>
      </c>
      <c r="K360">
        <v>58.553903579999997</v>
      </c>
      <c r="L360">
        <v>32.824918349999997</v>
      </c>
      <c r="M360">
        <v>21.719213159999999</v>
      </c>
      <c r="N360">
        <v>16.492805369999999</v>
      </c>
      <c r="O360">
        <v>19.794140970000001</v>
      </c>
      <c r="P360">
        <v>22.04510144</v>
      </c>
    </row>
    <row r="361" spans="2:16" x14ac:dyDescent="0.2">
      <c r="B361">
        <v>5775.2941449999998</v>
      </c>
      <c r="C361">
        <v>1040.5871460000001</v>
      </c>
      <c r="D361">
        <v>345.09752650000001</v>
      </c>
      <c r="E361">
        <v>477.80343290000002</v>
      </c>
      <c r="F361">
        <v>793.68820619999997</v>
      </c>
      <c r="G361">
        <v>729.4436647</v>
      </c>
      <c r="H361">
        <v>406.88807780000002</v>
      </c>
      <c r="I361">
        <v>240.79008139999999</v>
      </c>
      <c r="J361">
        <v>97.686941759999996</v>
      </c>
      <c r="K361">
        <v>39.261616619999998</v>
      </c>
      <c r="L361">
        <v>37.240400149999999</v>
      </c>
      <c r="M361">
        <v>18.81644455</v>
      </c>
      <c r="N361">
        <v>9.1721203960000004</v>
      </c>
      <c r="O361">
        <v>9.5783720559999992</v>
      </c>
      <c r="P361">
        <v>21.021197659999999</v>
      </c>
    </row>
    <row r="362" spans="2:16" x14ac:dyDescent="0.2">
      <c r="B362">
        <v>70.869874030000005</v>
      </c>
      <c r="C362">
        <v>2914.7813299999998</v>
      </c>
      <c r="D362">
        <v>1046.982702</v>
      </c>
      <c r="E362">
        <v>166.03642120000001</v>
      </c>
      <c r="F362">
        <v>160.8390551</v>
      </c>
      <c r="G362">
        <v>287.56999400000001</v>
      </c>
      <c r="H362">
        <v>234.90743119999999</v>
      </c>
      <c r="I362">
        <v>136.08854969999999</v>
      </c>
      <c r="J362">
        <v>101.8481235</v>
      </c>
      <c r="K362">
        <v>31.995840619999999</v>
      </c>
      <c r="L362">
        <v>30.135659059999998</v>
      </c>
      <c r="M362">
        <v>19.00020739</v>
      </c>
      <c r="N362">
        <v>10.87302568</v>
      </c>
      <c r="O362">
        <v>5.6228518940000001</v>
      </c>
      <c r="P362">
        <v>22.471211220000001</v>
      </c>
    </row>
    <row r="363" spans="2:16" x14ac:dyDescent="0.2">
      <c r="B363">
        <v>5196.7862720000003</v>
      </c>
      <c r="C363">
        <v>815.82891099999995</v>
      </c>
      <c r="D363">
        <v>1734.132089</v>
      </c>
      <c r="E363">
        <v>281.2670693</v>
      </c>
      <c r="F363">
        <v>76.694509479999994</v>
      </c>
      <c r="G363">
        <v>94.104663790000004</v>
      </c>
      <c r="H363">
        <v>128.87727380000001</v>
      </c>
      <c r="I363">
        <v>110.7631581</v>
      </c>
      <c r="J363">
        <v>76.720420290000007</v>
      </c>
      <c r="K363">
        <v>44.225916609999999</v>
      </c>
      <c r="L363">
        <v>25.174215019999998</v>
      </c>
      <c r="M363">
        <v>11.28920278</v>
      </c>
      <c r="N363">
        <v>10.05579329</v>
      </c>
      <c r="O363">
        <v>5.5001058839999999</v>
      </c>
      <c r="P363">
        <v>18.189537139999999</v>
      </c>
    </row>
    <row r="364" spans="2:16" x14ac:dyDescent="0.2">
      <c r="B364">
        <v>2567.932041</v>
      </c>
      <c r="C364">
        <v>6404.1275569999998</v>
      </c>
      <c r="D364">
        <v>983.55517599999996</v>
      </c>
      <c r="E364">
        <v>2294.894996</v>
      </c>
      <c r="F364">
        <v>445.87511439999997</v>
      </c>
      <c r="G364">
        <v>73.082948389999999</v>
      </c>
      <c r="H364">
        <v>33.246447269999997</v>
      </c>
      <c r="I364">
        <v>36.887298229999999</v>
      </c>
      <c r="J364">
        <v>37.752843140000003</v>
      </c>
      <c r="K364">
        <v>28.93219886</v>
      </c>
      <c r="L364">
        <v>25.956083540000002</v>
      </c>
      <c r="M364">
        <v>13.14394723</v>
      </c>
      <c r="N364">
        <v>8.0262054999999997</v>
      </c>
      <c r="O364">
        <v>4.8905865229999996</v>
      </c>
      <c r="P364">
        <v>9.7714417440000005</v>
      </c>
    </row>
    <row r="365" spans="2:16" x14ac:dyDescent="0.2">
      <c r="B365">
        <v>177.3461428</v>
      </c>
      <c r="C365">
        <v>1988.6601330000001</v>
      </c>
      <c r="D365">
        <v>1692.89158</v>
      </c>
      <c r="E365">
        <v>2710.228204</v>
      </c>
      <c r="F365">
        <v>279.68625370000001</v>
      </c>
      <c r="G365">
        <v>366.66840280000002</v>
      </c>
      <c r="H365">
        <v>113.14035490000001</v>
      </c>
      <c r="I365">
        <v>35.687332980000001</v>
      </c>
      <c r="J365">
        <v>24.894591999999999</v>
      </c>
      <c r="K365">
        <v>28.74222129</v>
      </c>
      <c r="L365">
        <v>25.056611</v>
      </c>
      <c r="M365">
        <v>17.894431229999999</v>
      </c>
      <c r="N365">
        <v>16.169349969999999</v>
      </c>
      <c r="O365">
        <v>5.0759217850000002</v>
      </c>
      <c r="P365">
        <v>9.9051977440000005</v>
      </c>
    </row>
    <row r="366" spans="2:16" x14ac:dyDescent="0.2">
      <c r="B366">
        <v>4750.826376</v>
      </c>
      <c r="C366">
        <v>8655.1263670000008</v>
      </c>
      <c r="D366">
        <v>969.46123390000002</v>
      </c>
      <c r="E366">
        <v>1161.049534</v>
      </c>
      <c r="F366">
        <v>1118.694291</v>
      </c>
      <c r="G366">
        <v>1769.616489</v>
      </c>
      <c r="H366">
        <v>740.11967319999997</v>
      </c>
      <c r="I366">
        <v>170.14623449999999</v>
      </c>
      <c r="J366">
        <v>78.810030260000005</v>
      </c>
      <c r="K366">
        <v>31.519963990000001</v>
      </c>
      <c r="L366">
        <v>12.57992471</v>
      </c>
      <c r="M366">
        <v>13.86996375</v>
      </c>
      <c r="N366">
        <v>14.05970784</v>
      </c>
      <c r="O366">
        <v>7.7035707990000004</v>
      </c>
      <c r="P366">
        <v>19.07043007</v>
      </c>
    </row>
    <row r="367" spans="2:16" x14ac:dyDescent="0.2">
      <c r="B367">
        <v>173.75231439999999</v>
      </c>
      <c r="C367">
        <v>1037.867561</v>
      </c>
      <c r="D367">
        <v>4496.0586929999999</v>
      </c>
      <c r="E367">
        <v>4476.3974740000003</v>
      </c>
      <c r="F367">
        <v>715.46514920000004</v>
      </c>
      <c r="G367">
        <v>348.09875110000002</v>
      </c>
      <c r="H367">
        <v>392.19569949999999</v>
      </c>
      <c r="I367">
        <v>420.28668090000002</v>
      </c>
      <c r="J367">
        <v>95.667050090000004</v>
      </c>
      <c r="K367">
        <v>30.74347277</v>
      </c>
      <c r="L367">
        <v>17.982651109999999</v>
      </c>
      <c r="M367">
        <v>5.8435077839999998</v>
      </c>
      <c r="N367">
        <v>3.5520013060000002</v>
      </c>
      <c r="O367">
        <v>2.24751704</v>
      </c>
      <c r="P367">
        <v>3.4661237800000002</v>
      </c>
    </row>
    <row r="368" spans="2:16" x14ac:dyDescent="0.2">
      <c r="B368">
        <v>449.9560697</v>
      </c>
      <c r="C368">
        <v>516.60935610000001</v>
      </c>
      <c r="D368">
        <v>248.6421369</v>
      </c>
      <c r="E368">
        <v>621.18175280000003</v>
      </c>
      <c r="F368">
        <v>2267.541471</v>
      </c>
      <c r="G368">
        <v>944.10345310000002</v>
      </c>
      <c r="H368">
        <v>198.37848009999999</v>
      </c>
      <c r="I368">
        <v>111.75346140000001</v>
      </c>
      <c r="J368">
        <v>107.3072124</v>
      </c>
      <c r="K368">
        <v>74.910888819999997</v>
      </c>
      <c r="L368">
        <v>19.72410485</v>
      </c>
      <c r="M368">
        <v>5.5064802530000003</v>
      </c>
      <c r="N368">
        <v>2.8538340980000001</v>
      </c>
      <c r="O368">
        <v>0</v>
      </c>
      <c r="P368">
        <v>1.379630275</v>
      </c>
    </row>
    <row r="369" spans="2:23" x14ac:dyDescent="0.2">
      <c r="B369">
        <v>350</v>
      </c>
      <c r="C369">
        <v>1180</v>
      </c>
      <c r="D369">
        <v>4550</v>
      </c>
      <c r="E369">
        <v>4440</v>
      </c>
      <c r="F369">
        <v>1190</v>
      </c>
      <c r="G369">
        <v>490</v>
      </c>
      <c r="H369">
        <v>560</v>
      </c>
      <c r="I369">
        <v>650</v>
      </c>
      <c r="J369">
        <v>130</v>
      </c>
      <c r="K369">
        <v>60</v>
      </c>
      <c r="L369">
        <v>30</v>
      </c>
      <c r="M369">
        <v>10</v>
      </c>
      <c r="N369">
        <v>10</v>
      </c>
      <c r="O369">
        <v>0</v>
      </c>
      <c r="P369">
        <v>10</v>
      </c>
      <c r="Q369" t="s">
        <v>45</v>
      </c>
      <c r="R369" t="s">
        <v>46</v>
      </c>
    </row>
    <row r="370" spans="2:23" x14ac:dyDescent="0.2">
      <c r="B370">
        <v>142.7915945</v>
      </c>
      <c r="C370">
        <v>235.6691782</v>
      </c>
      <c r="D370">
        <v>1089.5320360000001</v>
      </c>
      <c r="E370">
        <v>5937.9686940000001</v>
      </c>
      <c r="F370">
        <v>1311.2370289999999</v>
      </c>
      <c r="G370">
        <v>275.13329920000001</v>
      </c>
      <c r="H370">
        <v>210.6777137</v>
      </c>
      <c r="I370">
        <v>216.19945559999999</v>
      </c>
      <c r="J370">
        <v>168.25348740000001</v>
      </c>
      <c r="K370">
        <v>46.333393440000002</v>
      </c>
      <c r="L370">
        <v>16.279157300000001</v>
      </c>
      <c r="M370">
        <v>12.96489729</v>
      </c>
      <c r="N370">
        <v>7.787445613</v>
      </c>
      <c r="O370">
        <v>3.5743906550000002</v>
      </c>
      <c r="P370">
        <v>0</v>
      </c>
    </row>
    <row r="371" spans="2:23" x14ac:dyDescent="0.2">
      <c r="B371" t="s">
        <v>47</v>
      </c>
    </row>
    <row r="372" spans="2:23" x14ac:dyDescent="0.2">
      <c r="B372">
        <v>3629</v>
      </c>
      <c r="C372">
        <v>2945</v>
      </c>
      <c r="D372">
        <v>3591</v>
      </c>
      <c r="E372">
        <v>4141</v>
      </c>
      <c r="F372">
        <v>3626</v>
      </c>
      <c r="G372">
        <v>4306</v>
      </c>
      <c r="H372">
        <v>4010</v>
      </c>
      <c r="I372">
        <v>1873</v>
      </c>
      <c r="J372">
        <v>2278</v>
      </c>
      <c r="K372">
        <v>1406</v>
      </c>
      <c r="L372">
        <v>1325</v>
      </c>
      <c r="M372">
        <v>2642</v>
      </c>
      <c r="N372">
        <v>2296</v>
      </c>
      <c r="O372">
        <v>4730</v>
      </c>
      <c r="P372">
        <v>4829</v>
      </c>
      <c r="Q372">
        <v>2499</v>
      </c>
      <c r="R372">
        <v>3605.1</v>
      </c>
      <c r="S372">
        <v>3834</v>
      </c>
      <c r="T372" t="s">
        <v>42</v>
      </c>
      <c r="U372">
        <v>3160.7</v>
      </c>
    </row>
    <row r="373" spans="2:23" x14ac:dyDescent="0.2">
      <c r="B373" t="s">
        <v>42</v>
      </c>
      <c r="C373" s="1">
        <v>0.17</v>
      </c>
      <c r="D373" s="1">
        <v>0.15</v>
      </c>
      <c r="E373" s="1">
        <v>0.23</v>
      </c>
      <c r="F373" s="1">
        <v>0.15</v>
      </c>
      <c r="G373" s="1">
        <v>0.14000000000000001</v>
      </c>
      <c r="H373" s="1">
        <v>0.16</v>
      </c>
      <c r="I373" s="1">
        <v>0.17</v>
      </c>
      <c r="J373" s="1">
        <v>0.2</v>
      </c>
      <c r="K373" s="1">
        <v>0.3</v>
      </c>
      <c r="L373" s="1">
        <v>0.36</v>
      </c>
      <c r="M373" s="1">
        <v>0.28000000000000003</v>
      </c>
      <c r="N373" s="1">
        <v>0.18</v>
      </c>
      <c r="O373" s="1">
        <v>0.18</v>
      </c>
      <c r="P373" s="1">
        <v>0.1</v>
      </c>
      <c r="Q373" s="1">
        <v>0.21</v>
      </c>
      <c r="R373" s="1">
        <v>0.51</v>
      </c>
      <c r="S373" s="1">
        <v>0.3</v>
      </c>
      <c r="T373" t="s">
        <v>42</v>
      </c>
      <c r="U373">
        <v>12775</v>
      </c>
      <c r="V373" s="1">
        <v>0.22</v>
      </c>
      <c r="W373">
        <v>0.914149977</v>
      </c>
    </row>
    <row r="374" spans="2:23" x14ac:dyDescent="0.2">
      <c r="B374">
        <v>765.25864909999996</v>
      </c>
      <c r="C374">
        <v>496.81713339999999</v>
      </c>
      <c r="D374">
        <v>549.00296539999999</v>
      </c>
      <c r="E374">
        <v>960.54827020000005</v>
      </c>
      <c r="F374">
        <v>535.23822080000002</v>
      </c>
      <c r="G374">
        <v>612.91334429999995</v>
      </c>
      <c r="H374">
        <v>655.34102140000005</v>
      </c>
      <c r="I374">
        <v>325.84645799999998</v>
      </c>
      <c r="J374">
        <v>456.35057660000001</v>
      </c>
      <c r="K374">
        <v>415.0827018</v>
      </c>
      <c r="L374">
        <v>481.97693570000001</v>
      </c>
      <c r="M374">
        <v>752.12125209999999</v>
      </c>
      <c r="N374">
        <v>411.54003290000003</v>
      </c>
      <c r="O374">
        <v>847.81548599999996</v>
      </c>
      <c r="P374">
        <v>483.6955519</v>
      </c>
      <c r="Q374">
        <v>513.7976936</v>
      </c>
      <c r="R374">
        <v>1843.6438189999999</v>
      </c>
      <c r="S374">
        <v>1150.2</v>
      </c>
    </row>
    <row r="375" spans="2:23" x14ac:dyDescent="0.2">
      <c r="B375" t="s">
        <v>48</v>
      </c>
    </row>
    <row r="376" spans="2:23" x14ac:dyDescent="0.2">
      <c r="B376">
        <v>2.8098301999999999E-2</v>
      </c>
      <c r="C376">
        <v>8.8950365000000003E-2</v>
      </c>
      <c r="D376">
        <v>0.23383385100000001</v>
      </c>
      <c r="E376">
        <v>0.38728862400000003</v>
      </c>
      <c r="F376">
        <v>0.56223516200000001</v>
      </c>
      <c r="G376">
        <v>0.63220144</v>
      </c>
      <c r="H376">
        <v>0.70435157900000001</v>
      </c>
      <c r="I376">
        <v>0.848887748</v>
      </c>
      <c r="J376">
        <v>0.96902235599999997</v>
      </c>
      <c r="K376">
        <v>1.1383616519999999</v>
      </c>
      <c r="L376">
        <v>1.2318210599999999</v>
      </c>
      <c r="M376">
        <v>1.4452066619999999</v>
      </c>
      <c r="N376">
        <v>1.403855796</v>
      </c>
      <c r="O376">
        <v>1.3566260560000001</v>
      </c>
      <c r="P376">
        <v>1.8225866049999999</v>
      </c>
    </row>
    <row r="377" spans="2:23" x14ac:dyDescent="0.2">
      <c r="B377">
        <v>3.7773965999999999E-2</v>
      </c>
      <c r="C377">
        <v>7.9180711000000001E-2</v>
      </c>
      <c r="D377">
        <v>0.228031394</v>
      </c>
      <c r="E377">
        <v>0.33085802600000003</v>
      </c>
      <c r="F377">
        <v>0.48248502199999999</v>
      </c>
      <c r="G377">
        <v>0.67108446499999996</v>
      </c>
      <c r="H377">
        <v>0.82861438300000001</v>
      </c>
      <c r="I377">
        <v>0.85391744400000003</v>
      </c>
      <c r="J377">
        <v>0.97196752099999995</v>
      </c>
      <c r="K377">
        <v>1.046543204</v>
      </c>
      <c r="L377">
        <v>1.211815358</v>
      </c>
      <c r="M377">
        <v>1.406491996</v>
      </c>
      <c r="N377">
        <v>1.1713102390000001</v>
      </c>
      <c r="O377">
        <v>1.470779469</v>
      </c>
      <c r="P377">
        <v>1.5958965300000001</v>
      </c>
    </row>
    <row r="378" spans="2:23" x14ac:dyDescent="0.2">
      <c r="B378">
        <v>3.3802090999999999E-2</v>
      </c>
      <c r="C378">
        <v>0.134739627</v>
      </c>
      <c r="D378">
        <v>0.25756815599999999</v>
      </c>
      <c r="E378">
        <v>0.38417733300000001</v>
      </c>
      <c r="F378">
        <v>0.479309027</v>
      </c>
      <c r="G378">
        <v>0.61145219299999998</v>
      </c>
      <c r="H378">
        <v>0.785806012</v>
      </c>
      <c r="I378">
        <v>0.97908672699999999</v>
      </c>
      <c r="J378">
        <v>1.045964863</v>
      </c>
      <c r="K378">
        <v>1.1455787909999999</v>
      </c>
      <c r="L378">
        <v>1.2395724539999999</v>
      </c>
      <c r="M378">
        <v>1.7150218610000001</v>
      </c>
      <c r="N378">
        <v>2.033758674</v>
      </c>
      <c r="O378">
        <v>1.6727860459999999</v>
      </c>
      <c r="P378">
        <v>1.423109296</v>
      </c>
    </row>
    <row r="379" spans="2:23" x14ac:dyDescent="0.2">
      <c r="B379">
        <v>2.9428196E-2</v>
      </c>
      <c r="C379">
        <v>9.8627188000000005E-2</v>
      </c>
      <c r="D379">
        <v>0.23558357999999999</v>
      </c>
      <c r="E379">
        <v>0.38024560800000001</v>
      </c>
      <c r="F379">
        <v>0.466445375</v>
      </c>
      <c r="G379">
        <v>0.59992930700000002</v>
      </c>
      <c r="H379">
        <v>0.64284738399999997</v>
      </c>
      <c r="I379">
        <v>0.69693298599999998</v>
      </c>
      <c r="J379">
        <v>0.80857328500000003</v>
      </c>
      <c r="K379">
        <v>0.93479224100000002</v>
      </c>
      <c r="L379">
        <v>0.98371624300000005</v>
      </c>
      <c r="M379">
        <v>1.1100902319999999</v>
      </c>
      <c r="N379">
        <v>0.89625691500000004</v>
      </c>
      <c r="O379">
        <v>1.6190419739999999</v>
      </c>
      <c r="P379">
        <v>1.2896664550000001</v>
      </c>
    </row>
    <row r="380" spans="2:23" x14ac:dyDescent="0.2">
      <c r="B380">
        <v>3.1532787E-2</v>
      </c>
      <c r="C380">
        <v>0.113172734</v>
      </c>
      <c r="D380">
        <v>0.24018762299999999</v>
      </c>
      <c r="E380">
        <v>0.39289284899999999</v>
      </c>
      <c r="F380">
        <v>0.54301159700000001</v>
      </c>
      <c r="G380">
        <v>0.63974694700000001</v>
      </c>
      <c r="H380">
        <v>0.71219186199999995</v>
      </c>
      <c r="I380">
        <v>0.74585136799999996</v>
      </c>
      <c r="J380">
        <v>0.78238122899999996</v>
      </c>
      <c r="K380">
        <v>0.90146914700000003</v>
      </c>
      <c r="L380">
        <v>1.0948500249999999</v>
      </c>
      <c r="M380">
        <v>0.92357504999999995</v>
      </c>
      <c r="N380">
        <v>1.072474776</v>
      </c>
      <c r="O380">
        <v>1.892101509</v>
      </c>
      <c r="P380">
        <v>1.416936706</v>
      </c>
    </row>
    <row r="381" spans="2:23" x14ac:dyDescent="0.2">
      <c r="B381">
        <v>3.3327848E-2</v>
      </c>
      <c r="C381">
        <v>0.133008776</v>
      </c>
      <c r="D381">
        <v>0.25604884</v>
      </c>
      <c r="E381">
        <v>0.39670786000000002</v>
      </c>
      <c r="F381">
        <v>0.56382238500000004</v>
      </c>
      <c r="G381">
        <v>0.67988364700000004</v>
      </c>
      <c r="H381">
        <v>0.80502076199999995</v>
      </c>
      <c r="I381">
        <v>0.93651840099999994</v>
      </c>
      <c r="J381">
        <v>1.006467236</v>
      </c>
      <c r="K381">
        <v>1.0344345909999999</v>
      </c>
      <c r="L381">
        <v>1.142940509</v>
      </c>
      <c r="M381">
        <v>1.0969760900000001</v>
      </c>
      <c r="N381">
        <v>1.5081782880000001</v>
      </c>
      <c r="O381">
        <v>1.440500871</v>
      </c>
      <c r="P381">
        <v>1.309022423</v>
      </c>
    </row>
    <row r="382" spans="2:23" x14ac:dyDescent="0.2">
      <c r="B382">
        <v>2.3417064000000001E-2</v>
      </c>
      <c r="C382">
        <v>0.115008316</v>
      </c>
      <c r="D382">
        <v>0.27688895600000002</v>
      </c>
      <c r="E382">
        <v>0.459929374</v>
      </c>
      <c r="F382">
        <v>0.56925742599999996</v>
      </c>
      <c r="G382">
        <v>0.69299112299999999</v>
      </c>
      <c r="H382">
        <v>0.76798241</v>
      </c>
      <c r="I382">
        <v>0.85736804499999997</v>
      </c>
      <c r="J382">
        <v>0.913345976</v>
      </c>
      <c r="K382">
        <v>0.98701144799999996</v>
      </c>
      <c r="L382">
        <v>1.022179787</v>
      </c>
      <c r="M382">
        <v>1.104971366</v>
      </c>
      <c r="N382">
        <v>1.048272624</v>
      </c>
      <c r="O382">
        <v>1.070253326</v>
      </c>
      <c r="P382">
        <v>1.3495686819999999</v>
      </c>
    </row>
    <row r="383" spans="2:23" x14ac:dyDescent="0.2">
      <c r="B383">
        <v>1.9380752000000001E-2</v>
      </c>
      <c r="C383">
        <v>0.10145982200000001</v>
      </c>
      <c r="D383">
        <v>0.24414475499999999</v>
      </c>
      <c r="E383">
        <v>0.37814567100000002</v>
      </c>
      <c r="F383">
        <v>0.52699222899999998</v>
      </c>
      <c r="G383">
        <v>0.65206661499999996</v>
      </c>
      <c r="H383">
        <v>0.76360385099999994</v>
      </c>
      <c r="I383">
        <v>0.84666801899999999</v>
      </c>
      <c r="J383">
        <v>0.93351983299999997</v>
      </c>
      <c r="K383">
        <v>0.97143749400000001</v>
      </c>
      <c r="L383">
        <v>1.0011509190000001</v>
      </c>
      <c r="M383">
        <v>1.1495346909999999</v>
      </c>
      <c r="N383">
        <v>1.2116872009999999</v>
      </c>
      <c r="O383">
        <v>1.281049807</v>
      </c>
      <c r="P383">
        <v>1.179917849</v>
      </c>
    </row>
    <row r="384" spans="2:23" x14ac:dyDescent="0.2">
      <c r="B384">
        <v>1.8495648999999999E-2</v>
      </c>
      <c r="C384">
        <v>8.7193363999999995E-2</v>
      </c>
      <c r="D384">
        <v>0.279247415</v>
      </c>
      <c r="E384">
        <v>0.43718783300000003</v>
      </c>
      <c r="F384">
        <v>0.58248880300000005</v>
      </c>
      <c r="G384">
        <v>0.68663239899999995</v>
      </c>
      <c r="H384">
        <v>0.78823631599999999</v>
      </c>
      <c r="I384">
        <v>0.87099972599999997</v>
      </c>
      <c r="J384">
        <v>0.970100191</v>
      </c>
      <c r="K384">
        <v>1.1027085160000001</v>
      </c>
      <c r="L384">
        <v>1.1056714510000001</v>
      </c>
      <c r="M384">
        <v>1.2369484479999999</v>
      </c>
      <c r="N384">
        <v>1.2354868450000001</v>
      </c>
      <c r="O384">
        <v>1.749460306</v>
      </c>
      <c r="P384">
        <v>1.230626606</v>
      </c>
    </row>
    <row r="385" spans="2:41" x14ac:dyDescent="0.2">
      <c r="B385">
        <v>2.2553568E-2</v>
      </c>
      <c r="C385">
        <v>8.3533376000000006E-2</v>
      </c>
      <c r="D385">
        <v>0.21397105999999999</v>
      </c>
      <c r="E385">
        <v>0.40660791499999999</v>
      </c>
      <c r="F385">
        <v>0.57580060799999999</v>
      </c>
      <c r="G385">
        <v>0.68906324200000002</v>
      </c>
      <c r="H385">
        <v>0.80522349299999996</v>
      </c>
      <c r="I385">
        <v>0.98197084899999998</v>
      </c>
      <c r="J385">
        <v>0.96832022399999995</v>
      </c>
      <c r="K385">
        <v>1.262557586</v>
      </c>
      <c r="L385">
        <v>1.2472124309999999</v>
      </c>
      <c r="M385">
        <v>1.2466489679999999</v>
      </c>
      <c r="N385">
        <v>1.389705798</v>
      </c>
      <c r="O385">
        <v>1.6380326970000001</v>
      </c>
      <c r="P385">
        <v>1.2469683009999999</v>
      </c>
    </row>
    <row r="386" spans="2:41" x14ac:dyDescent="0.2">
      <c r="B386">
        <v>2.0319990999999999E-2</v>
      </c>
      <c r="C386">
        <v>0.10850145999999999</v>
      </c>
      <c r="D386">
        <v>0.24195861900000001</v>
      </c>
      <c r="E386">
        <v>0.41645069600000001</v>
      </c>
      <c r="F386">
        <v>0.64661924500000001</v>
      </c>
      <c r="G386">
        <v>0.78533266300000004</v>
      </c>
      <c r="H386">
        <v>0.95014345300000003</v>
      </c>
      <c r="I386">
        <v>1.0306215750000001</v>
      </c>
      <c r="J386">
        <v>1.0640246280000001</v>
      </c>
      <c r="K386">
        <v>1.3283554529999999</v>
      </c>
      <c r="L386">
        <v>1.326541881</v>
      </c>
      <c r="M386">
        <v>1.5470371329999999</v>
      </c>
      <c r="N386">
        <v>1.5565858539999999</v>
      </c>
      <c r="O386">
        <v>1.5368162080000001</v>
      </c>
      <c r="P386">
        <v>1.7437159609999999</v>
      </c>
    </row>
    <row r="387" spans="2:41" x14ac:dyDescent="0.2">
      <c r="B387">
        <v>3.1689083999999999E-2</v>
      </c>
      <c r="C387">
        <v>0.11734314799999999</v>
      </c>
      <c r="D387">
        <v>0.221257593</v>
      </c>
      <c r="E387">
        <v>0.44114833799999997</v>
      </c>
      <c r="F387">
        <v>0.56523318099999997</v>
      </c>
      <c r="G387">
        <v>0.72191307000000005</v>
      </c>
      <c r="H387">
        <v>0.93679943799999998</v>
      </c>
      <c r="I387">
        <v>1.3365648569999999</v>
      </c>
      <c r="J387">
        <v>1.574484153</v>
      </c>
      <c r="K387">
        <v>1.6224372220000001</v>
      </c>
      <c r="L387">
        <v>1.692529159</v>
      </c>
      <c r="M387">
        <v>1.895356839</v>
      </c>
      <c r="N387">
        <v>1.9269976470000001</v>
      </c>
      <c r="O387">
        <v>1.9414515240000001</v>
      </c>
      <c r="P387">
        <v>1.96177442</v>
      </c>
    </row>
    <row r="388" spans="2:41" x14ac:dyDescent="0.2">
      <c r="B388">
        <v>2.7062065E-2</v>
      </c>
      <c r="C388">
        <v>9.5919641999999999E-2</v>
      </c>
      <c r="D388">
        <v>0.196687891</v>
      </c>
      <c r="E388">
        <v>0.37567857900000001</v>
      </c>
      <c r="F388">
        <v>0.53248356900000005</v>
      </c>
      <c r="G388">
        <v>0.68980872500000001</v>
      </c>
      <c r="H388">
        <v>0.83813980099999996</v>
      </c>
      <c r="I388">
        <v>0.92838321599999996</v>
      </c>
      <c r="J388">
        <v>1.269596435</v>
      </c>
      <c r="K388">
        <v>1.2671114489999999</v>
      </c>
      <c r="L388">
        <v>1.3283080629999999</v>
      </c>
      <c r="M388">
        <v>1.3877407589999999</v>
      </c>
      <c r="N388">
        <v>1.461337291</v>
      </c>
      <c r="O388">
        <v>1.764743441</v>
      </c>
      <c r="P388">
        <v>1.757660864</v>
      </c>
    </row>
    <row r="389" spans="2:41" x14ac:dyDescent="0.2">
      <c r="B389">
        <v>2.5225422000000001E-2</v>
      </c>
      <c r="C389">
        <v>0.13456103799999999</v>
      </c>
      <c r="D389">
        <v>0.22362502000000001</v>
      </c>
      <c r="E389">
        <v>0.39429725100000002</v>
      </c>
      <c r="F389">
        <v>0.54727595100000004</v>
      </c>
      <c r="G389">
        <v>0.69453373399999996</v>
      </c>
      <c r="H389">
        <v>0.76282845600000004</v>
      </c>
      <c r="I389">
        <v>0.99709786499999997</v>
      </c>
      <c r="J389">
        <v>1.142014088</v>
      </c>
      <c r="K389">
        <v>1.2663642900000001</v>
      </c>
      <c r="L389">
        <v>1.4441065390000001</v>
      </c>
      <c r="M389">
        <v>1.7110011249999999</v>
      </c>
      <c r="N389">
        <v>1.9030163040000001</v>
      </c>
      <c r="O389">
        <v>1.7945568460000001</v>
      </c>
      <c r="P389">
        <v>1.7766869240000001</v>
      </c>
    </row>
    <row r="390" spans="2:41" x14ac:dyDescent="0.2">
      <c r="B390">
        <v>3.3300215000000001E-2</v>
      </c>
      <c r="C390">
        <v>0.109915022</v>
      </c>
      <c r="D390">
        <v>0.26589982299999998</v>
      </c>
      <c r="E390">
        <v>0.48098001200000001</v>
      </c>
      <c r="F390">
        <v>0.53885808499999999</v>
      </c>
      <c r="G390">
        <v>0.63233835000000005</v>
      </c>
      <c r="H390">
        <v>0.69664412799999997</v>
      </c>
      <c r="I390">
        <v>0.78559349499999998</v>
      </c>
      <c r="J390">
        <v>0.84670904400000002</v>
      </c>
      <c r="K390">
        <v>0.96047921300000005</v>
      </c>
      <c r="L390">
        <v>1.166773547</v>
      </c>
      <c r="M390">
        <v>1.3694739359999999</v>
      </c>
      <c r="N390">
        <v>1.6232018939999999</v>
      </c>
      <c r="O390">
        <v>1.6847912089999999</v>
      </c>
      <c r="P390">
        <v>1.738218</v>
      </c>
    </row>
    <row r="391" spans="2:41" x14ac:dyDescent="0.2">
      <c r="B391">
        <v>2.9279013E-2</v>
      </c>
      <c r="C391">
        <v>0.113887513</v>
      </c>
      <c r="D391">
        <v>0.25112267500000002</v>
      </c>
      <c r="E391">
        <v>0.40643369000000001</v>
      </c>
      <c r="F391">
        <v>0.51202235500000004</v>
      </c>
      <c r="G391">
        <v>0.59579568500000002</v>
      </c>
      <c r="H391">
        <v>0.67860015600000001</v>
      </c>
      <c r="I391">
        <v>0.72186286099999997</v>
      </c>
      <c r="J391">
        <v>0.81782518000000004</v>
      </c>
      <c r="K391">
        <v>0.874899121</v>
      </c>
      <c r="L391">
        <v>0.97760769599999997</v>
      </c>
      <c r="M391">
        <v>1.044707584</v>
      </c>
      <c r="N391">
        <v>1.1519333899999999</v>
      </c>
      <c r="O391">
        <v>1.389053393</v>
      </c>
      <c r="P391">
        <v>1.6261733949999999</v>
      </c>
    </row>
    <row r="392" spans="2:41" x14ac:dyDescent="0.2">
      <c r="B392">
        <v>2.9279013E-2</v>
      </c>
      <c r="C392">
        <v>0.113887513</v>
      </c>
      <c r="D392">
        <v>0.25112267500000002</v>
      </c>
      <c r="E392">
        <v>0.40643369000000001</v>
      </c>
      <c r="F392">
        <v>0.51202235500000004</v>
      </c>
      <c r="G392">
        <v>0.59579568500000002</v>
      </c>
      <c r="H392">
        <v>0.67860015600000001</v>
      </c>
      <c r="I392">
        <v>0.72186286099999997</v>
      </c>
      <c r="J392">
        <v>0.81782518000000004</v>
      </c>
      <c r="K392">
        <v>0.874899121</v>
      </c>
      <c r="L392">
        <v>0.97760769599999997</v>
      </c>
      <c r="M392">
        <v>1.044707584</v>
      </c>
      <c r="N392">
        <v>1.1519333899999999</v>
      </c>
      <c r="O392">
        <v>1.389053393</v>
      </c>
      <c r="P392">
        <v>1.6261733949999999</v>
      </c>
    </row>
    <row r="393" spans="2:41" x14ac:dyDescent="0.2">
      <c r="B393">
        <v>2.9279013E-2</v>
      </c>
      <c r="C393">
        <v>0.113887513</v>
      </c>
      <c r="D393">
        <v>0.25112267500000002</v>
      </c>
      <c r="E393">
        <v>0.40643369000000001</v>
      </c>
      <c r="F393">
        <v>0.51202235500000004</v>
      </c>
      <c r="G393">
        <v>0.59579568500000002</v>
      </c>
      <c r="H393">
        <v>0.67860015600000001</v>
      </c>
      <c r="I393">
        <v>0.72186286099999997</v>
      </c>
      <c r="J393">
        <v>0.81782518000000004</v>
      </c>
      <c r="K393">
        <v>0.874899121</v>
      </c>
      <c r="L393">
        <v>0.97760769599999997</v>
      </c>
      <c r="M393">
        <v>1.044707584</v>
      </c>
      <c r="N393">
        <v>1.1519333899999999</v>
      </c>
      <c r="O393">
        <v>1.389053393</v>
      </c>
      <c r="P393">
        <v>1.6261733949999999</v>
      </c>
    </row>
    <row r="394" spans="2:41" x14ac:dyDescent="0.2">
      <c r="B394" t="s">
        <v>49</v>
      </c>
    </row>
    <row r="395" spans="2:41" x14ac:dyDescent="0.2">
      <c r="B395">
        <v>0.80156997399999996</v>
      </c>
      <c r="C395">
        <v>1.3087779260000001</v>
      </c>
      <c r="D395" s="2">
        <v>0.88700000000000001</v>
      </c>
      <c r="E395" s="2">
        <v>0.96299999999999997</v>
      </c>
      <c r="F395">
        <v>0.66069537300000003</v>
      </c>
      <c r="G395">
        <v>1.363870605</v>
      </c>
      <c r="H395">
        <v>0.93734663900000004</v>
      </c>
      <c r="I395">
        <v>1.263771226</v>
      </c>
      <c r="J395">
        <v>1.0361090150000001</v>
      </c>
      <c r="K395">
        <v>1.218350075</v>
      </c>
      <c r="L395">
        <v>0.770514845</v>
      </c>
      <c r="M395">
        <v>1.31695717</v>
      </c>
      <c r="N395">
        <v>0.565789349</v>
      </c>
      <c r="O395">
        <v>0.64625486399999998</v>
      </c>
      <c r="P395">
        <v>1.4475777780000001</v>
      </c>
      <c r="Q395">
        <v>1.095249208</v>
      </c>
      <c r="R395">
        <v>1.4759994009999999</v>
      </c>
      <c r="S395">
        <v>0.14905569799999999</v>
      </c>
      <c r="T395">
        <v>0.87097416800000005</v>
      </c>
      <c r="U395">
        <v>1.0491986369999999</v>
      </c>
      <c r="V395">
        <v>1.431904869</v>
      </c>
      <c r="W395">
        <v>1.629112326</v>
      </c>
      <c r="X395">
        <v>1.4675960459999999</v>
      </c>
      <c r="Y395">
        <v>1.4998822730000001</v>
      </c>
      <c r="Z395">
        <v>0.65158360800000004</v>
      </c>
      <c r="AA395">
        <v>0.64470445300000001</v>
      </c>
      <c r="AB395">
        <v>0.407246675</v>
      </c>
      <c r="AC395">
        <v>0.43967159300000003</v>
      </c>
      <c r="AD395">
        <v>0.43967159300000003</v>
      </c>
      <c r="AE395">
        <v>0.43967159300000003</v>
      </c>
      <c r="AF395">
        <v>0.43967159300000003</v>
      </c>
      <c r="AG395">
        <v>0.43967159300000003</v>
      </c>
      <c r="AH395">
        <v>0.43967159300000003</v>
      </c>
      <c r="AI395">
        <v>0.43967159300000003</v>
      </c>
      <c r="AJ395">
        <v>0.4</v>
      </c>
      <c r="AK395">
        <v>0.4</v>
      </c>
      <c r="AL395">
        <v>0.4</v>
      </c>
      <c r="AM395">
        <v>0.4</v>
      </c>
      <c r="AN395">
        <v>0.4</v>
      </c>
      <c r="AO395">
        <v>0.4</v>
      </c>
    </row>
    <row r="396" spans="2:41" x14ac:dyDescent="0.2">
      <c r="B396" t="s">
        <v>197</v>
      </c>
    </row>
    <row r="397" spans="2:41" x14ac:dyDescent="0.2">
      <c r="B397">
        <v>3</v>
      </c>
    </row>
    <row r="398" spans="2:41" x14ac:dyDescent="0.2">
      <c r="B398" t="s">
        <v>50</v>
      </c>
    </row>
    <row r="399" spans="2:41" x14ac:dyDescent="0.2"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2:41" x14ac:dyDescent="0.2">
      <c r="B400" s="2">
        <v>0</v>
      </c>
      <c r="C400">
        <v>1</v>
      </c>
      <c r="D400">
        <v>0</v>
      </c>
      <c r="E400" s="2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2:16" x14ac:dyDescent="0.2">
      <c r="B401" s="2">
        <v>0</v>
      </c>
      <c r="C401">
        <v>0</v>
      </c>
      <c r="D401">
        <v>1</v>
      </c>
      <c r="E401">
        <v>0</v>
      </c>
      <c r="F401" s="2">
        <v>0</v>
      </c>
      <c r="G401" s="2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2:16" x14ac:dyDescent="0.2">
      <c r="B402" s="2">
        <v>0</v>
      </c>
      <c r="C402" s="2">
        <v>0</v>
      </c>
      <c r="D402">
        <v>0</v>
      </c>
      <c r="E402">
        <v>1</v>
      </c>
      <c r="F402">
        <v>0</v>
      </c>
      <c r="G402">
        <v>0</v>
      </c>
      <c r="H402" s="2">
        <v>0</v>
      </c>
      <c r="I402" s="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2:16" x14ac:dyDescent="0.2">
      <c r="B403" s="2">
        <v>0</v>
      </c>
      <c r="C403" s="2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 s="2">
        <v>0</v>
      </c>
      <c r="J403" s="2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2:16" x14ac:dyDescent="0.2">
      <c r="B404" s="2">
        <v>0</v>
      </c>
      <c r="C404" s="2">
        <v>0</v>
      </c>
      <c r="D404" s="2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 s="2">
        <v>0</v>
      </c>
      <c r="K404" s="2">
        <v>0</v>
      </c>
      <c r="L404" s="2">
        <v>0</v>
      </c>
      <c r="M404">
        <v>0</v>
      </c>
      <c r="N404">
        <v>0</v>
      </c>
      <c r="O404">
        <v>0</v>
      </c>
      <c r="P404">
        <v>0</v>
      </c>
    </row>
    <row r="405" spans="2:16" x14ac:dyDescent="0.2">
      <c r="B405" s="2">
        <v>0</v>
      </c>
      <c r="C405" s="2">
        <v>0</v>
      </c>
      <c r="D405" s="2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 s="2">
        <v>0</v>
      </c>
      <c r="M405" s="2">
        <v>0</v>
      </c>
      <c r="N405" s="2">
        <v>0</v>
      </c>
      <c r="O405">
        <v>0</v>
      </c>
      <c r="P405">
        <v>0</v>
      </c>
    </row>
    <row r="406" spans="2:16" x14ac:dyDescent="0.2">
      <c r="B406" s="2">
        <v>0</v>
      </c>
      <c r="C406" s="2">
        <v>0</v>
      </c>
      <c r="D406" s="2">
        <v>0</v>
      </c>
      <c r="E406" s="2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 s="2">
        <v>0</v>
      </c>
      <c r="N406" s="2">
        <v>0</v>
      </c>
      <c r="O406" s="2">
        <v>0</v>
      </c>
      <c r="P406">
        <v>0</v>
      </c>
    </row>
    <row r="407" spans="2:16" x14ac:dyDescent="0.2">
      <c r="B407" s="2">
        <v>0</v>
      </c>
      <c r="C407" s="2">
        <v>0</v>
      </c>
      <c r="D407" s="2">
        <v>0</v>
      </c>
      <c r="E407" s="2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 s="2">
        <v>0</v>
      </c>
      <c r="O407" s="2">
        <v>0</v>
      </c>
      <c r="P407">
        <v>0</v>
      </c>
    </row>
    <row r="408" spans="2:16" x14ac:dyDescent="0.2"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 s="2">
        <v>0</v>
      </c>
      <c r="P408">
        <v>0</v>
      </c>
    </row>
    <row r="409" spans="2:16" x14ac:dyDescent="0.2"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</row>
    <row r="410" spans="2:16" x14ac:dyDescent="0.2"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</row>
    <row r="411" spans="2:16" x14ac:dyDescent="0.2"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</row>
    <row r="412" spans="2:16" x14ac:dyDescent="0.2"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</row>
    <row r="413" spans="2:16" x14ac:dyDescent="0.2"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</row>
    <row r="414" spans="2:16" x14ac:dyDescent="0.2">
      <c r="B414" t="s">
        <v>50</v>
      </c>
    </row>
    <row r="415" spans="2:16" x14ac:dyDescent="0.2">
      <c r="B415">
        <v>1</v>
      </c>
      <c r="C415" s="2">
        <v>1.06E-13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2:16" x14ac:dyDescent="0.2">
      <c r="B416" s="2">
        <v>7.1299999999999998E-5</v>
      </c>
      <c r="C416">
        <v>0.99985729999999995</v>
      </c>
      <c r="D416" s="2">
        <v>7.1299999999999998E-5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2:16" x14ac:dyDescent="0.2">
      <c r="B417" s="2">
        <v>1.06E-13</v>
      </c>
      <c r="C417">
        <v>5.3419069999999999E-3</v>
      </c>
      <c r="D417">
        <v>0.98931619999999998</v>
      </c>
      <c r="E417">
        <v>5.3419069999999999E-3</v>
      </c>
      <c r="F417" s="2">
        <v>1.06E-13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2:16" x14ac:dyDescent="0.2">
      <c r="B418" s="2">
        <v>1.85E-19</v>
      </c>
      <c r="C418" s="2">
        <v>9.5399999999999997E-9</v>
      </c>
      <c r="D418">
        <v>2.7477430000000001E-2</v>
      </c>
      <c r="E418">
        <v>0.94504509999999997</v>
      </c>
      <c r="F418">
        <v>2.7477430000000001E-2</v>
      </c>
      <c r="G418" s="2">
        <v>9.5399999999999997E-9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2:16" x14ac:dyDescent="0.2">
      <c r="B419" s="2">
        <v>3.5899999999999998E-23</v>
      </c>
      <c r="C419" s="2">
        <v>1.06E-13</v>
      </c>
      <c r="D419" s="2">
        <v>2.8100000000000002E-6</v>
      </c>
      <c r="E419">
        <v>6.2133029999999999E-2</v>
      </c>
      <c r="F419">
        <v>0.87572830000000002</v>
      </c>
      <c r="G419">
        <v>6.2133029999999999E-2</v>
      </c>
      <c r="H419" s="2">
        <v>2.8100000000000002E-6</v>
      </c>
      <c r="I419" s="2">
        <v>1.06E-13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2:16" x14ac:dyDescent="0.2">
      <c r="B420" s="2">
        <v>1.03E-25</v>
      </c>
      <c r="C420" s="2">
        <v>1.8100000000000001E-17</v>
      </c>
      <c r="D420" s="2">
        <v>2.7199999999999999E-10</v>
      </c>
      <c r="E420" s="2">
        <v>7.1299999999999998E-5</v>
      </c>
      <c r="F420">
        <v>9.9906289999999995E-2</v>
      </c>
      <c r="G420">
        <v>0.80004470000000005</v>
      </c>
      <c r="H420">
        <v>9.9906289999999995E-2</v>
      </c>
      <c r="I420" s="2">
        <v>7.1299999999999998E-5</v>
      </c>
      <c r="J420" s="2">
        <v>2.7199999999999999E-10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2:16" x14ac:dyDescent="0.2">
      <c r="B421" s="2">
        <v>1.5000000000000001E-27</v>
      </c>
      <c r="C421" s="2">
        <v>2.4999999999999999E-20</v>
      </c>
      <c r="D421" s="2">
        <v>1.06E-13</v>
      </c>
      <c r="E421" s="2">
        <v>4.0299999999999997E-8</v>
      </c>
      <c r="F421">
        <v>5.36488E-4</v>
      </c>
      <c r="G421">
        <v>0.13535150000000001</v>
      </c>
      <c r="H421">
        <v>0.72822390000000004</v>
      </c>
      <c r="I421">
        <v>0.13535150000000001</v>
      </c>
      <c r="J421">
        <v>5.36488E-4</v>
      </c>
      <c r="K421" s="2">
        <v>4.0299999999999997E-8</v>
      </c>
      <c r="L421" s="2">
        <v>1.06E-13</v>
      </c>
      <c r="M421">
        <v>0</v>
      </c>
      <c r="N421">
        <v>0</v>
      </c>
      <c r="O421">
        <v>0</v>
      </c>
      <c r="P421">
        <v>0</v>
      </c>
    </row>
    <row r="422" spans="2:16" x14ac:dyDescent="0.2">
      <c r="B422" s="2">
        <v>6.18E-29</v>
      </c>
      <c r="C422" s="2">
        <v>1.53E-22</v>
      </c>
      <c r="D422" s="2">
        <v>1.6900000000000001E-16</v>
      </c>
      <c r="E422" s="2">
        <v>4.1700000000000002E-11</v>
      </c>
      <c r="F422" s="2">
        <v>1.17E-6</v>
      </c>
      <c r="G422">
        <v>2.0652959999999999E-3</v>
      </c>
      <c r="H422">
        <v>0.1659996</v>
      </c>
      <c r="I422">
        <v>0.66386789999999996</v>
      </c>
      <c r="J422">
        <v>0.1659996</v>
      </c>
      <c r="K422">
        <v>2.0652959999999999E-3</v>
      </c>
      <c r="L422" s="2">
        <v>1.17E-6</v>
      </c>
      <c r="M422" s="2">
        <v>4.1700000000000002E-11</v>
      </c>
      <c r="N422" s="2">
        <v>2.2200000000000001E-16</v>
      </c>
      <c r="O422">
        <v>0</v>
      </c>
      <c r="P422">
        <v>0</v>
      </c>
    </row>
    <row r="423" spans="2:16" x14ac:dyDescent="0.2">
      <c r="B423" s="2">
        <v>5.1400000000000001E-30</v>
      </c>
      <c r="C423" s="2">
        <v>2.7000000000000001E-24</v>
      </c>
      <c r="D423" s="2">
        <v>8.6500000000000002E-19</v>
      </c>
      <c r="E423" s="2">
        <v>1.06E-13</v>
      </c>
      <c r="F423" s="2">
        <v>3E-9</v>
      </c>
      <c r="G423" s="2">
        <v>1.2500000000000001E-5</v>
      </c>
      <c r="H423">
        <v>5.3293660000000003E-3</v>
      </c>
      <c r="I423">
        <v>0.19090499999999999</v>
      </c>
      <c r="J423">
        <v>0.6075062</v>
      </c>
      <c r="K423">
        <v>0.19090499999999999</v>
      </c>
      <c r="L423">
        <v>5.3293660000000003E-3</v>
      </c>
      <c r="M423" s="2">
        <v>1.2500000000000001E-5</v>
      </c>
      <c r="N423" s="2">
        <v>3E-9</v>
      </c>
      <c r="O423" s="2">
        <v>1.06E-13</v>
      </c>
      <c r="P423">
        <v>0</v>
      </c>
    </row>
    <row r="424" spans="2:16" x14ac:dyDescent="0.2">
      <c r="B424" s="2">
        <v>7.0299999999999997E-31</v>
      </c>
      <c r="C424" s="2">
        <v>1.03E-25</v>
      </c>
      <c r="D424" s="2">
        <v>1.11E-20</v>
      </c>
      <c r="E424" s="2">
        <v>6.3200000000000001E-16</v>
      </c>
      <c r="F424" s="2">
        <v>1.32E-11</v>
      </c>
      <c r="G424" s="2">
        <v>7.0599999999999997E-8</v>
      </c>
      <c r="H424" s="2">
        <v>7.1299999999999998E-5</v>
      </c>
      <c r="I424">
        <v>1.0653660000000001E-2</v>
      </c>
      <c r="J424">
        <v>0.21001909999999999</v>
      </c>
      <c r="K424">
        <v>0.55851170000000006</v>
      </c>
      <c r="L424">
        <v>0.21001909999999999</v>
      </c>
      <c r="M424">
        <v>1.0653660000000001E-2</v>
      </c>
      <c r="N424" s="2">
        <v>7.1299999999999998E-5</v>
      </c>
      <c r="O424" s="2">
        <v>7.0599999999999997E-8</v>
      </c>
      <c r="P424" s="2">
        <v>1.3155999999999999E-11</v>
      </c>
    </row>
    <row r="425" spans="2:16" x14ac:dyDescent="0.2">
      <c r="B425" s="2">
        <v>1.38E-31</v>
      </c>
      <c r="C425" s="2">
        <v>7.0100000000000005E-27</v>
      </c>
      <c r="D425" s="2">
        <v>2.9399999999999999E-22</v>
      </c>
      <c r="E425" s="2">
        <v>7.9399999999999994E-18</v>
      </c>
      <c r="F425" s="2">
        <v>1.06E-13</v>
      </c>
      <c r="G425" s="2">
        <v>5.3000000000000003E-10</v>
      </c>
      <c r="H425" s="2">
        <v>7.7499999999999999E-7</v>
      </c>
      <c r="I425">
        <v>2.6436100000000001E-4</v>
      </c>
      <c r="J425">
        <v>1.7932420000000001E-2</v>
      </c>
      <c r="K425">
        <v>0.22383749999999999</v>
      </c>
      <c r="L425">
        <v>0.51592979999999999</v>
      </c>
      <c r="M425">
        <v>0.22383749999999999</v>
      </c>
      <c r="N425">
        <v>1.7932420000000001E-2</v>
      </c>
      <c r="O425">
        <v>2.6436100000000001E-4</v>
      </c>
      <c r="P425" s="2">
        <v>7.7517700000000001E-7</v>
      </c>
    </row>
    <row r="426" spans="2:16" x14ac:dyDescent="0.2">
      <c r="B426" s="2">
        <v>3.5500000000000002E-32</v>
      </c>
      <c r="C426" s="2">
        <v>7.3899999999999998E-28</v>
      </c>
      <c r="D426" s="2">
        <v>1.36E-23</v>
      </c>
      <c r="E426" s="2">
        <v>1.85E-19</v>
      </c>
      <c r="F426" s="2">
        <v>1.5100000000000001E-15</v>
      </c>
      <c r="G426" s="2">
        <v>6.0199999999999998E-12</v>
      </c>
      <c r="H426" s="2">
        <v>9.5399999999999997E-9</v>
      </c>
      <c r="I426" s="2">
        <v>4.9699999999999998E-6</v>
      </c>
      <c r="J426">
        <v>7.2797699999999999E-4</v>
      </c>
      <c r="K426">
        <v>2.6744480000000001E-2</v>
      </c>
      <c r="L426">
        <v>0.23312189999999999</v>
      </c>
      <c r="M426">
        <v>0.47880129999999999</v>
      </c>
      <c r="N426">
        <v>0.23312189999999999</v>
      </c>
      <c r="O426">
        <v>2.6744480000000001E-2</v>
      </c>
      <c r="P426">
        <v>7.3295800000000003E-4</v>
      </c>
    </row>
    <row r="427" spans="2:16" x14ac:dyDescent="0.2">
      <c r="B427" s="2">
        <v>1.1299999999999999E-32</v>
      </c>
      <c r="C427" s="2">
        <v>1.1E-28</v>
      </c>
      <c r="D427" s="2">
        <v>9.8999999999999995E-25</v>
      </c>
      <c r="E427" s="2">
        <v>7.1999999999999998E-21</v>
      </c>
      <c r="F427" s="2">
        <v>3.6099999999999997E-17</v>
      </c>
      <c r="G427" s="2">
        <v>1.06E-13</v>
      </c>
      <c r="H427" s="2">
        <v>1.5400000000000001E-10</v>
      </c>
      <c r="I427" s="2">
        <v>9.5099999999999998E-8</v>
      </c>
      <c r="J427" s="2">
        <v>2.1699999999999999E-5</v>
      </c>
      <c r="K427">
        <v>1.617636E-3</v>
      </c>
      <c r="L427">
        <v>3.6524220000000003E-2</v>
      </c>
      <c r="M427">
        <v>0.23870050000000001</v>
      </c>
      <c r="N427">
        <v>0.4462718</v>
      </c>
      <c r="O427">
        <v>0.23870050000000001</v>
      </c>
      <c r="P427">
        <v>3.8163602999999997E-2</v>
      </c>
    </row>
    <row r="428" spans="2:16" x14ac:dyDescent="0.2">
      <c r="B428" s="2">
        <v>4.2199999999999998E-33</v>
      </c>
      <c r="C428" s="2">
        <v>2.1299999999999999E-29</v>
      </c>
      <c r="D428" s="2">
        <v>1.03E-25</v>
      </c>
      <c r="E428" s="2">
        <v>4.2700000000000004E-22</v>
      </c>
      <c r="F428" s="2">
        <v>1.34E-18</v>
      </c>
      <c r="G428" s="2">
        <v>2.8000000000000001E-15</v>
      </c>
      <c r="H428" s="2">
        <v>3.42E-12</v>
      </c>
      <c r="I428" s="2">
        <v>2.1400000000000001E-9</v>
      </c>
      <c r="J428" s="2">
        <v>6.0999999999999998E-7</v>
      </c>
      <c r="K428" s="2">
        <v>7.0699999999999997E-5</v>
      </c>
      <c r="L428">
        <v>3.0664849999999999E-3</v>
      </c>
      <c r="M428">
        <v>4.6702859999999999E-2</v>
      </c>
      <c r="N428">
        <v>0.24135119999999999</v>
      </c>
      <c r="O428">
        <v>0.4176163</v>
      </c>
      <c r="P428">
        <v>0.29119189499999998</v>
      </c>
    </row>
    <row r="429" spans="2:16" x14ac:dyDescent="0.2">
      <c r="B429" s="2">
        <v>1.8000000000000002E-33</v>
      </c>
      <c r="C429" s="2">
        <v>5.1400000000000001E-30</v>
      </c>
      <c r="D429" s="2">
        <v>1.4399999999999999E-26</v>
      </c>
      <c r="E429" s="2">
        <v>3.5899999999999998E-23</v>
      </c>
      <c r="F429" s="2">
        <v>7.2799999999999997E-20</v>
      </c>
      <c r="G429" s="2">
        <v>1.08E-16</v>
      </c>
      <c r="H429" s="2">
        <v>1.06E-13</v>
      </c>
      <c r="I429" s="2">
        <v>6.0900000000000004E-11</v>
      </c>
      <c r="J429" s="2">
        <v>1.8699999999999999E-8</v>
      </c>
      <c r="K429" s="2">
        <v>2.7999999999999999E-6</v>
      </c>
      <c r="L429">
        <v>1.85856E-4</v>
      </c>
      <c r="M429">
        <v>5.1532380000000001E-3</v>
      </c>
      <c r="N429">
        <v>5.6793929999999999E-2</v>
      </c>
      <c r="O429">
        <v>0.24174799999999999</v>
      </c>
      <c r="P429">
        <v>0.69611603799999999</v>
      </c>
    </row>
    <row r="431" spans="2:16" x14ac:dyDescent="0.2">
      <c r="B431" t="s">
        <v>50</v>
      </c>
    </row>
    <row r="432" spans="2:16" x14ac:dyDescent="0.2">
      <c r="B432">
        <v>0.97778089999999995</v>
      </c>
      <c r="C432">
        <v>2.2219119999999998E-2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2:16" x14ac:dyDescent="0.2">
      <c r="B433" s="2">
        <v>3.01E-5</v>
      </c>
      <c r="C433">
        <v>0.86426979999999998</v>
      </c>
      <c r="D433">
        <v>0.13570009999999999</v>
      </c>
      <c r="E433" s="2">
        <v>6.3499999999999998E-10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2:16" x14ac:dyDescent="0.2">
      <c r="B434" s="2">
        <v>2.3100000000000001E-9</v>
      </c>
      <c r="C434">
        <v>4.9717290000000003E-3</v>
      </c>
      <c r="D434">
        <v>0.79805789999999999</v>
      </c>
      <c r="E434">
        <v>0.19695879999999999</v>
      </c>
      <c r="F434" s="2">
        <v>1.15E-5</v>
      </c>
      <c r="G434" s="2">
        <v>8.0200000000000002E-14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2:16" x14ac:dyDescent="0.2">
      <c r="B435" s="2">
        <v>9.7199999999999998E-12</v>
      </c>
      <c r="C435" s="2">
        <v>7.5599999999999996E-6</v>
      </c>
      <c r="D435">
        <v>3.5321409999999998E-2</v>
      </c>
      <c r="E435">
        <v>0.74429219999999996</v>
      </c>
      <c r="F435">
        <v>0.2199353</v>
      </c>
      <c r="G435">
        <v>4.4354399999999998E-4</v>
      </c>
      <c r="H435" s="2">
        <v>3.9499999999999998E-9</v>
      </c>
      <c r="I435" s="2">
        <v>4.4400000000000002E-16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2:16" x14ac:dyDescent="0.2">
      <c r="B436" s="2">
        <v>3.5200000000000001E-13</v>
      </c>
      <c r="C436" s="2">
        <v>5.3300000000000001E-8</v>
      </c>
      <c r="D436">
        <v>4.0843800000000001E-4</v>
      </c>
      <c r="E436">
        <v>9.4731830000000003E-2</v>
      </c>
      <c r="F436">
        <v>0.67977860000000001</v>
      </c>
      <c r="G436">
        <v>0.2225578</v>
      </c>
      <c r="H436">
        <v>2.5225040000000001E-3</v>
      </c>
      <c r="I436" s="2">
        <v>8.1500000000000003E-7</v>
      </c>
      <c r="J436" s="2">
        <v>1.1200000000000001E-11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2:16" x14ac:dyDescent="0.2">
      <c r="B437" s="2">
        <v>4.2500000000000002E-14</v>
      </c>
      <c r="C437" s="2">
        <v>1.4800000000000001E-9</v>
      </c>
      <c r="D437" s="2">
        <v>7.5800000000000003E-6</v>
      </c>
      <c r="E437">
        <v>3.9319020000000001E-3</v>
      </c>
      <c r="F437">
        <v>0.16719490000000001</v>
      </c>
      <c r="G437">
        <v>0.60875460000000003</v>
      </c>
      <c r="H437">
        <v>0.21357770000000001</v>
      </c>
      <c r="I437">
        <v>6.5170749999999998E-3</v>
      </c>
      <c r="J437" s="2">
        <v>1.6200000000000001E-5</v>
      </c>
      <c r="K437" s="2">
        <v>3.9300000000000003E-9</v>
      </c>
      <c r="L437" s="2">
        <v>1.3500000000000001E-13</v>
      </c>
      <c r="M437">
        <v>0</v>
      </c>
      <c r="N437">
        <v>0</v>
      </c>
      <c r="O437">
        <v>0</v>
      </c>
      <c r="P437">
        <v>0</v>
      </c>
    </row>
    <row r="438" spans="2:16" x14ac:dyDescent="0.2">
      <c r="B438" s="2">
        <v>1.06E-14</v>
      </c>
      <c r="C438" s="2">
        <v>1.09E-10</v>
      </c>
      <c r="D438" s="2">
        <v>2.9999999999999999E-7</v>
      </c>
      <c r="E438">
        <v>1.6928000000000001E-4</v>
      </c>
      <c r="F438">
        <v>1.6097940000000002E-2</v>
      </c>
      <c r="G438">
        <v>0.23541619999999999</v>
      </c>
      <c r="H438">
        <v>0.53837740000000001</v>
      </c>
      <c r="I438">
        <v>0.1984475</v>
      </c>
      <c r="J438">
        <v>1.139037E-2</v>
      </c>
      <c r="K438">
        <v>1.00876E-4</v>
      </c>
      <c r="L438" s="2">
        <v>1.5300000000000001E-7</v>
      </c>
      <c r="M438" s="2">
        <v>4.8400000000000002E-11</v>
      </c>
      <c r="N438" s="2">
        <v>4.2199999999999999E-15</v>
      </c>
      <c r="O438">
        <v>0</v>
      </c>
      <c r="P438">
        <v>0</v>
      </c>
    </row>
    <row r="439" spans="2:16" x14ac:dyDescent="0.2">
      <c r="B439" s="2">
        <v>4.1899999999999998E-15</v>
      </c>
      <c r="C439" s="2">
        <v>1.5900000000000001E-11</v>
      </c>
      <c r="D439" s="2">
        <v>2.3199999999999999E-8</v>
      </c>
      <c r="E439" s="2">
        <v>1.0699999999999999E-5</v>
      </c>
      <c r="F439">
        <v>1.3387189999999999E-3</v>
      </c>
      <c r="G439">
        <v>4.0766080000000003E-2</v>
      </c>
      <c r="H439">
        <v>0.28824090000000002</v>
      </c>
      <c r="I439">
        <v>0.47265859999999998</v>
      </c>
      <c r="J439">
        <v>0.1806749</v>
      </c>
      <c r="K439">
        <v>1.5977359999999999E-2</v>
      </c>
      <c r="L439">
        <v>3.31002E-4</v>
      </c>
      <c r="M439" s="2">
        <v>1.72E-6</v>
      </c>
      <c r="N439" s="2">
        <v>2.5300000000000002E-9</v>
      </c>
      <c r="O439" s="2">
        <v>1.2499999999999999E-12</v>
      </c>
      <c r="P439" s="2">
        <v>2.2204499999999999E-16</v>
      </c>
    </row>
    <row r="440" spans="2:16" x14ac:dyDescent="0.2">
      <c r="B440" s="2">
        <v>2.28E-15</v>
      </c>
      <c r="C440" s="2">
        <v>3.8200000000000003E-12</v>
      </c>
      <c r="D440" s="2">
        <v>3.0800000000000001E-9</v>
      </c>
      <c r="E440" s="2">
        <v>1.04E-6</v>
      </c>
      <c r="F440">
        <v>1.3187E-4</v>
      </c>
      <c r="G440">
        <v>5.6393390000000002E-3</v>
      </c>
      <c r="H440">
        <v>7.6692250000000003E-2</v>
      </c>
      <c r="I440">
        <v>0.32173030000000002</v>
      </c>
      <c r="J440">
        <v>0.41314420000000002</v>
      </c>
      <c r="K440">
        <v>0.16233690000000001</v>
      </c>
      <c r="L440">
        <v>1.9576440000000001E-2</v>
      </c>
      <c r="M440">
        <v>7.3843699999999999E-4</v>
      </c>
      <c r="N440" s="2">
        <v>9.1500000000000005E-6</v>
      </c>
      <c r="O440" s="2">
        <v>4.0399999999999998E-8</v>
      </c>
      <c r="P440" s="2">
        <v>7.1136200000000003E-11</v>
      </c>
    </row>
    <row r="441" spans="2:16" x14ac:dyDescent="0.2">
      <c r="B441" s="2">
        <v>1.5499999999999999E-15</v>
      </c>
      <c r="C441" s="2">
        <v>1.3100000000000001E-12</v>
      </c>
      <c r="D441" s="2">
        <v>6.2400000000000002E-10</v>
      </c>
      <c r="E441" s="2">
        <v>1.5099999999999999E-7</v>
      </c>
      <c r="F441" s="2">
        <v>1.7E-5</v>
      </c>
      <c r="G441">
        <v>8.1484500000000002E-4</v>
      </c>
      <c r="H441">
        <v>1.5790869999999999E-2</v>
      </c>
      <c r="I441">
        <v>0.1184954</v>
      </c>
      <c r="J441">
        <v>0.33695009999999997</v>
      </c>
      <c r="K441">
        <v>0.36009479999999999</v>
      </c>
      <c r="L441">
        <v>0.144566</v>
      </c>
      <c r="M441">
        <v>2.1954399999999999E-2</v>
      </c>
      <c r="N441">
        <v>1.2859620000000001E-3</v>
      </c>
      <c r="O441" s="2">
        <v>3.0199999999999999E-5</v>
      </c>
      <c r="P441" s="2">
        <v>3.0165800000000001E-7</v>
      </c>
    </row>
    <row r="442" spans="2:16" x14ac:dyDescent="0.2">
      <c r="B442" s="2">
        <v>1.24E-15</v>
      </c>
      <c r="C442" s="2">
        <v>5.8800000000000002E-13</v>
      </c>
      <c r="D442" s="2">
        <v>1.7600000000000001E-10</v>
      </c>
      <c r="E442" s="2">
        <v>3.0500000000000002E-8</v>
      </c>
      <c r="F442" s="2">
        <v>2.8700000000000001E-6</v>
      </c>
      <c r="G442">
        <v>1.3717100000000001E-4</v>
      </c>
      <c r="H442">
        <v>3.1512290000000002E-3</v>
      </c>
      <c r="I442">
        <v>3.3455319999999997E-2</v>
      </c>
      <c r="J442">
        <v>0.15968650000000001</v>
      </c>
      <c r="K442">
        <v>0.33729819999999999</v>
      </c>
      <c r="L442">
        <v>0.3132007</v>
      </c>
      <c r="M442">
        <v>0.12792799999999999</v>
      </c>
      <c r="N442">
        <v>2.3171899999999999E-2</v>
      </c>
      <c r="O442">
        <v>1.894644E-3</v>
      </c>
      <c r="P442" s="2">
        <v>7.3388100000000003E-5</v>
      </c>
    </row>
    <row r="443" spans="2:16" x14ac:dyDescent="0.2">
      <c r="B443" s="2">
        <v>1.1100000000000001E-15</v>
      </c>
      <c r="C443" s="2">
        <v>3.2399999999999998E-13</v>
      </c>
      <c r="D443" s="2">
        <v>6.4199999999999995E-11</v>
      </c>
      <c r="E443" s="2">
        <v>8.1599999999999999E-9</v>
      </c>
      <c r="F443" s="2">
        <v>6.2900000000000003E-7</v>
      </c>
      <c r="G443" s="2">
        <v>2.7900000000000001E-5</v>
      </c>
      <c r="H443">
        <v>6.7840399999999996E-4</v>
      </c>
      <c r="I443">
        <v>8.7514410000000004E-3</v>
      </c>
      <c r="J443">
        <v>5.813699E-2</v>
      </c>
      <c r="K443">
        <v>0.19504959999999999</v>
      </c>
      <c r="L443">
        <v>0.32670320000000003</v>
      </c>
      <c r="M443">
        <v>0.27193729999999999</v>
      </c>
      <c r="N443">
        <v>0.1126669</v>
      </c>
      <c r="O443">
        <v>2.342402E-2</v>
      </c>
      <c r="P443">
        <v>2.6236229999999998E-3</v>
      </c>
    </row>
    <row r="444" spans="2:16" x14ac:dyDescent="0.2">
      <c r="B444" s="2">
        <v>1.0999999999999999E-15</v>
      </c>
      <c r="C444" s="2">
        <v>2.0899999999999999E-13</v>
      </c>
      <c r="D444" s="2">
        <v>2.88E-11</v>
      </c>
      <c r="E444" s="2">
        <v>2.7499999999999998E-9</v>
      </c>
      <c r="F444" s="2">
        <v>1.72E-7</v>
      </c>
      <c r="G444" s="2">
        <v>6.8399999999999997E-6</v>
      </c>
      <c r="H444">
        <v>1.6495299999999999E-4</v>
      </c>
      <c r="I444">
        <v>2.3433820000000002E-3</v>
      </c>
      <c r="J444">
        <v>1.9088529999999999E-2</v>
      </c>
      <c r="K444">
        <v>8.7368310000000005E-2</v>
      </c>
      <c r="L444">
        <v>0.22155639999999999</v>
      </c>
      <c r="M444">
        <v>0.30873390000000001</v>
      </c>
      <c r="N444">
        <v>0.2357284</v>
      </c>
      <c r="O444">
        <v>9.8849800000000002E-2</v>
      </c>
      <c r="P444">
        <v>2.6159345000000001E-2</v>
      </c>
    </row>
    <row r="445" spans="2:16" x14ac:dyDescent="0.2">
      <c r="B445" s="2">
        <v>1.1599999999999999E-15</v>
      </c>
      <c r="C445" s="2">
        <v>1.53E-13</v>
      </c>
      <c r="D445" s="2">
        <v>1.5300000000000001E-11</v>
      </c>
      <c r="E445" s="2">
        <v>1.1200000000000001E-9</v>
      </c>
      <c r="F445" s="2">
        <v>5.7399999999999998E-8</v>
      </c>
      <c r="G445" s="2">
        <v>1.9999999999999999E-6</v>
      </c>
      <c r="H445" s="2">
        <v>4.6E-5</v>
      </c>
      <c r="I445">
        <v>6.7505799999999997E-4</v>
      </c>
      <c r="J445">
        <v>6.1888200000000003E-3</v>
      </c>
      <c r="K445">
        <v>3.4747319999999998E-2</v>
      </c>
      <c r="L445">
        <v>0.1177212</v>
      </c>
      <c r="M445">
        <v>0.2382215</v>
      </c>
      <c r="N445">
        <v>0.28628490000000001</v>
      </c>
      <c r="O445">
        <v>0.20401549999999999</v>
      </c>
      <c r="P445">
        <v>0.112097561</v>
      </c>
    </row>
    <row r="446" spans="2:16" x14ac:dyDescent="0.2">
      <c r="B446" t="s">
        <v>51</v>
      </c>
    </row>
    <row r="447" spans="2:16" x14ac:dyDescent="0.2">
      <c r="B447">
        <v>50</v>
      </c>
    </row>
    <row r="448" spans="2:16" x14ac:dyDescent="0.2">
      <c r="B448" t="s">
        <v>52</v>
      </c>
    </row>
    <row r="449" spans="2:51" x14ac:dyDescent="0.2">
      <c r="B449">
        <v>356.30169999999998</v>
      </c>
      <c r="C449">
        <v>191.3244</v>
      </c>
      <c r="D449">
        <v>175.99860000000001</v>
      </c>
      <c r="E449">
        <v>272.32119999999998</v>
      </c>
      <c r="F449">
        <v>300.42899999999997</v>
      </c>
      <c r="G449">
        <v>379.95339999999999</v>
      </c>
      <c r="H449">
        <v>1060.6808000000001</v>
      </c>
      <c r="I449">
        <v>1871.7529999999999</v>
      </c>
      <c r="J449">
        <v>3406.3110000000001</v>
      </c>
      <c r="K449">
        <v>8008.7790000000005</v>
      </c>
      <c r="L449">
        <v>14866.69</v>
      </c>
      <c r="M449">
        <v>28191.33</v>
      </c>
      <c r="N449">
        <v>47829.85</v>
      </c>
      <c r="O449">
        <v>75761.34</v>
      </c>
      <c r="P449">
        <v>118991.21</v>
      </c>
      <c r="Q449">
        <v>160278.74</v>
      </c>
      <c r="R449">
        <v>187798.99</v>
      </c>
      <c r="S449">
        <v>195005.81</v>
      </c>
      <c r="T449">
        <v>161925.57</v>
      </c>
      <c r="U449">
        <v>120952.47</v>
      </c>
      <c r="V449">
        <v>81832.509999999995</v>
      </c>
      <c r="W449">
        <v>58525.5</v>
      </c>
      <c r="X449">
        <v>48529.8</v>
      </c>
      <c r="Y449">
        <v>53112.68</v>
      </c>
      <c r="Z449">
        <v>63932.6</v>
      </c>
      <c r="AA449">
        <v>85089.87</v>
      </c>
      <c r="AB449">
        <v>99836.23</v>
      </c>
      <c r="AC449">
        <v>108665.82</v>
      </c>
      <c r="AD449">
        <v>106007.88</v>
      </c>
      <c r="AE449">
        <v>95931.45</v>
      </c>
      <c r="AF449">
        <v>84187.29</v>
      </c>
      <c r="AG449">
        <v>68509.41</v>
      </c>
      <c r="AH449">
        <v>54431.39</v>
      </c>
      <c r="AI449">
        <v>41751.01</v>
      </c>
      <c r="AJ449">
        <v>29627.829000000002</v>
      </c>
      <c r="AK449">
        <v>23569.507000000001</v>
      </c>
      <c r="AL449">
        <v>16344.513000000001</v>
      </c>
      <c r="AM449">
        <v>12779.3747</v>
      </c>
      <c r="AN449">
        <v>8947.8269</v>
      </c>
      <c r="AO449">
        <v>6733.8239000000003</v>
      </c>
      <c r="AP449">
        <v>5031.3190000000004</v>
      </c>
      <c r="AQ449">
        <v>3361.0409</v>
      </c>
      <c r="AR449">
        <v>2788.0421000000001</v>
      </c>
      <c r="AS449">
        <v>1906.3801000000001</v>
      </c>
      <c r="AT449">
        <v>1438.2577000000001</v>
      </c>
      <c r="AU449">
        <v>870.67470000000003</v>
      </c>
      <c r="AV449">
        <v>733.15530000000001</v>
      </c>
      <c r="AW449">
        <v>561.25170000000003</v>
      </c>
      <c r="AX449">
        <v>392.63940000000002</v>
      </c>
      <c r="AY449">
        <v>298.4975</v>
      </c>
    </row>
    <row r="450" spans="2:51" x14ac:dyDescent="0.2">
      <c r="B450" t="s">
        <v>53</v>
      </c>
      <c r="C450">
        <v>11415.09</v>
      </c>
      <c r="D450">
        <v>43058.02</v>
      </c>
      <c r="E450">
        <v>123591.19</v>
      </c>
      <c r="F450">
        <v>279269.95</v>
      </c>
      <c r="G450">
        <v>187798.99</v>
      </c>
      <c r="H450">
        <v>195005.81</v>
      </c>
      <c r="I450">
        <v>161925.57</v>
      </c>
      <c r="J450">
        <v>120952.47</v>
      </c>
      <c r="K450">
        <v>81832.509999999995</v>
      </c>
      <c r="L450">
        <v>58525.5</v>
      </c>
      <c r="M450" s="2">
        <v>48500</v>
      </c>
      <c r="N450" s="2">
        <v>53100</v>
      </c>
      <c r="O450" s="2">
        <v>63900</v>
      </c>
      <c r="P450" s="2">
        <v>85100</v>
      </c>
      <c r="Q450" s="2">
        <v>99800</v>
      </c>
      <c r="R450" s="2">
        <v>215000</v>
      </c>
      <c r="S450" s="2">
        <v>180000</v>
      </c>
      <c r="T450" s="2">
        <v>123000</v>
      </c>
      <c r="U450" s="2">
        <v>71400</v>
      </c>
      <c r="V450">
        <v>39914.019999999997</v>
      </c>
      <c r="W450">
        <v>21727.2016</v>
      </c>
      <c r="X450">
        <v>11765.142900000001</v>
      </c>
      <c r="Y450">
        <v>3361.0409</v>
      </c>
      <c r="Z450">
        <v>9582.8129000000008</v>
      </c>
    </row>
    <row r="451" spans="2:51" x14ac:dyDescent="0.2">
      <c r="B451" t="s">
        <v>54</v>
      </c>
    </row>
    <row r="452" spans="2:51" x14ac:dyDescent="0.2">
      <c r="B452" s="2">
        <v>1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</row>
    <row r="453" spans="2:51" x14ac:dyDescent="0.2">
      <c r="B453" s="2">
        <v>0.99</v>
      </c>
      <c r="C453" s="2">
        <v>9.4900000000000002E-3</v>
      </c>
      <c r="D453" s="2">
        <v>2.2200000000000001E-5</v>
      </c>
      <c r="E453" s="2">
        <v>2.2200000000000001E-5</v>
      </c>
      <c r="F453" s="2">
        <v>3.4400000000000001E-7</v>
      </c>
      <c r="G453" s="2">
        <v>8.8900000000000005E-9</v>
      </c>
      <c r="H453" s="2">
        <v>6.4199999999999995E-10</v>
      </c>
      <c r="I453" s="2">
        <v>3.83E-11</v>
      </c>
      <c r="J453" s="2">
        <v>1.8899999999999998E-12</v>
      </c>
      <c r="K453" s="2">
        <v>7.6700000000000004E-14</v>
      </c>
      <c r="L453" s="2">
        <v>2.55E-15</v>
      </c>
      <c r="M453" s="2">
        <v>1.11E-16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</row>
    <row r="454" spans="2:51" x14ac:dyDescent="0.2">
      <c r="B454" s="2">
        <v>0.18</v>
      </c>
      <c r="C454" s="2">
        <v>0.23400000000000001</v>
      </c>
      <c r="D454" s="2">
        <v>0.27100000000000002</v>
      </c>
      <c r="E454" s="2">
        <v>0.19600000000000001</v>
      </c>
      <c r="F454" s="2">
        <v>7.46E-2</v>
      </c>
      <c r="G454" s="2">
        <v>2.41E-2</v>
      </c>
      <c r="H454">
        <v>1.1827654E-2</v>
      </c>
      <c r="I454">
        <v>5.1483179999999998E-3</v>
      </c>
      <c r="J454">
        <v>1.985807E-3</v>
      </c>
      <c r="K454">
        <v>6.7874700000000005E-4</v>
      </c>
      <c r="L454">
        <v>2.0557600000000001E-4</v>
      </c>
      <c r="M454" s="2">
        <v>5.52E-5</v>
      </c>
      <c r="N454" s="2">
        <v>1.31E-5</v>
      </c>
      <c r="O454" s="2">
        <v>2.7599999999999998E-6</v>
      </c>
      <c r="P454" s="2">
        <v>5.1600000000000001E-7</v>
      </c>
      <c r="Q454" s="2">
        <v>9.4500000000000006E-8</v>
      </c>
      <c r="R454" s="2">
        <v>5.14E-9</v>
      </c>
      <c r="S454" s="2">
        <v>6.6399999999999998E-11</v>
      </c>
      <c r="T454" s="2">
        <v>5.3199999999999995E-13</v>
      </c>
      <c r="U454" s="2">
        <v>2.6599999999999998E-15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</row>
    <row r="455" spans="2:51" x14ac:dyDescent="0.2">
      <c r="B455" s="2">
        <v>1.66E-3</v>
      </c>
      <c r="C455" s="2">
        <v>9.1299999999999992E-3</v>
      </c>
      <c r="D455" s="2">
        <v>3.7699999999999997E-2</v>
      </c>
      <c r="E455" s="2">
        <v>0.105</v>
      </c>
      <c r="F455" s="2">
        <v>0.14000000000000001</v>
      </c>
      <c r="G455" s="2">
        <v>0.11799999999999999</v>
      </c>
      <c r="H455" s="2">
        <v>0.127</v>
      </c>
      <c r="I455" s="2">
        <v>0.123</v>
      </c>
      <c r="J455" s="2">
        <v>0.108</v>
      </c>
      <c r="K455">
        <v>8.5342971000000004E-2</v>
      </c>
      <c r="L455">
        <v>6.1163852999999997E-2</v>
      </c>
      <c r="M455">
        <v>3.9625368000000001E-2</v>
      </c>
      <c r="N455">
        <v>2.3206067E-2</v>
      </c>
      <c r="O455">
        <v>1.2285068E-2</v>
      </c>
      <c r="P455">
        <v>5.8789389999999997E-3</v>
      </c>
      <c r="Q455">
        <v>3.1615749999999998E-3</v>
      </c>
      <c r="R455">
        <v>7.99915E-4</v>
      </c>
      <c r="S455" s="2">
        <v>7.7899999999999996E-5</v>
      </c>
      <c r="T455" s="2">
        <v>5.1000000000000003E-6</v>
      </c>
      <c r="U455" s="2">
        <v>2.2399999999999999E-7</v>
      </c>
      <c r="V455" s="2">
        <v>6.6100000000000001E-9</v>
      </c>
      <c r="W455" s="2">
        <v>1.3100000000000001E-10</v>
      </c>
      <c r="X455" s="2">
        <v>1.7300000000000001E-12</v>
      </c>
      <c r="Y455" s="2">
        <v>1.5299999999999999E-14</v>
      </c>
      <c r="Z455" s="2">
        <v>0</v>
      </c>
    </row>
    <row r="456" spans="2:51" x14ac:dyDescent="0.2">
      <c r="B456" s="2">
        <v>2.2299999999999998E-6</v>
      </c>
      <c r="C456" s="2">
        <v>3.4499999999999998E-5</v>
      </c>
      <c r="D456" s="2">
        <v>3.8200000000000002E-4</v>
      </c>
      <c r="E456" s="2">
        <v>2.8900000000000002E-3</v>
      </c>
      <c r="F456" s="2">
        <v>9.0100000000000006E-3</v>
      </c>
      <c r="G456" s="2">
        <v>1.4200000000000001E-2</v>
      </c>
      <c r="H456" s="2">
        <v>2.58E-2</v>
      </c>
      <c r="I456" s="2">
        <v>4.2700000000000002E-2</v>
      </c>
      <c r="J456" s="2">
        <v>6.4100000000000004E-2</v>
      </c>
      <c r="K456" s="2">
        <v>8.7300000000000003E-2</v>
      </c>
      <c r="L456">
        <v>0.107985505</v>
      </c>
      <c r="M456">
        <v>0.121217889</v>
      </c>
      <c r="N456">
        <v>0.123525185</v>
      </c>
      <c r="O456">
        <v>0.114269917</v>
      </c>
      <c r="P456">
        <v>9.5961196999999998E-2</v>
      </c>
      <c r="Q456">
        <v>0.101110882</v>
      </c>
      <c r="R456">
        <v>6.4927078999999999E-2</v>
      </c>
      <c r="S456">
        <v>1.9725952000000001E-2</v>
      </c>
      <c r="T456">
        <v>4.1035680000000001E-3</v>
      </c>
      <c r="U456">
        <v>5.8414899999999995E-4</v>
      </c>
      <c r="V456" s="2">
        <v>5.6900000000000001E-5</v>
      </c>
      <c r="W456" s="2">
        <v>3.7799999999999998E-6</v>
      </c>
      <c r="X456" s="2">
        <v>1.72E-7</v>
      </c>
      <c r="Y456" s="2">
        <v>5.3199999999999998E-9</v>
      </c>
      <c r="Z456" s="2">
        <v>1.1399999999999999E-10</v>
      </c>
    </row>
    <row r="457" spans="2:51" x14ac:dyDescent="0.2">
      <c r="B457" s="2">
        <v>2.7100000000000001E-8</v>
      </c>
      <c r="C457" s="2">
        <v>5.2200000000000004E-7</v>
      </c>
      <c r="D457" s="2">
        <v>7.6499999999999996E-6</v>
      </c>
      <c r="E457" s="2">
        <v>8.2000000000000001E-5</v>
      </c>
      <c r="F457" s="2">
        <v>3.57E-4</v>
      </c>
      <c r="G457" s="2">
        <v>7.36E-4</v>
      </c>
      <c r="H457" s="2">
        <v>1.72E-3</v>
      </c>
      <c r="I457" s="2">
        <v>3.7299999999999998E-3</v>
      </c>
      <c r="J457" s="2">
        <v>7.4700000000000001E-3</v>
      </c>
      <c r="K457" s="2">
        <v>1.38E-2</v>
      </c>
      <c r="L457" s="2">
        <v>2.3599999999999999E-2</v>
      </c>
      <c r="M457">
        <v>3.7274810999999998E-2</v>
      </c>
      <c r="N457">
        <v>5.4378942999999999E-2</v>
      </c>
      <c r="O457">
        <v>7.3305192000000005E-2</v>
      </c>
      <c r="P457">
        <v>9.1312009999999999E-2</v>
      </c>
      <c r="Q457">
        <v>0.160683414</v>
      </c>
      <c r="R457">
        <v>0.21765195200000001</v>
      </c>
      <c r="S457">
        <v>0.16675665200000001</v>
      </c>
      <c r="T457">
        <v>9.3721299999999994E-2</v>
      </c>
      <c r="U457">
        <v>3.8633431000000003E-2</v>
      </c>
      <c r="V457">
        <v>1.1677831E-2</v>
      </c>
      <c r="W457">
        <v>2.5876879999999999E-3</v>
      </c>
      <c r="X457">
        <v>4.2021099999999998E-4</v>
      </c>
      <c r="Y457" s="2">
        <v>5.0000000000000002E-5</v>
      </c>
      <c r="Z457" s="2">
        <v>4.6500000000000004E-6</v>
      </c>
    </row>
    <row r="458" spans="2:51" x14ac:dyDescent="0.2">
      <c r="B458" s="2">
        <v>8.2800000000000004E-10</v>
      </c>
      <c r="C458" s="2">
        <v>1.7500000000000001E-8</v>
      </c>
      <c r="D458" s="2">
        <v>2.9200000000000002E-7</v>
      </c>
      <c r="E458" s="2">
        <v>3.7299999999999999E-6</v>
      </c>
      <c r="F458" s="2">
        <v>1.9300000000000002E-5</v>
      </c>
      <c r="G458" s="2">
        <v>4.5899999999999998E-5</v>
      </c>
      <c r="H458" s="2">
        <v>1.2300000000000001E-4</v>
      </c>
      <c r="I458" s="2">
        <v>3.1E-4</v>
      </c>
      <c r="J458" s="2">
        <v>7.2800000000000002E-4</v>
      </c>
      <c r="K458" s="2">
        <v>1.6000000000000001E-3</v>
      </c>
      <c r="L458" s="2">
        <v>3.2699999999999999E-3</v>
      </c>
      <c r="M458" s="2">
        <v>6.2700000000000004E-3</v>
      </c>
      <c r="N458">
        <v>1.122592E-2</v>
      </c>
      <c r="O458">
        <v>1.8785278999999998E-2</v>
      </c>
      <c r="P458">
        <v>2.9377785E-2</v>
      </c>
      <c r="Q458">
        <v>7.0216606000000001E-2</v>
      </c>
      <c r="R458">
        <v>0.14928418600000001</v>
      </c>
      <c r="S458">
        <v>0.19759977500000001</v>
      </c>
      <c r="T458">
        <v>0.20043524800000001</v>
      </c>
      <c r="U458">
        <v>0.15580370900000001</v>
      </c>
      <c r="V458">
        <v>9.2806707000000002E-2</v>
      </c>
      <c r="W458">
        <v>4.2358646999999999E-2</v>
      </c>
      <c r="X458">
        <v>1.4811937000000001E-2</v>
      </c>
      <c r="Y458">
        <v>3.9675190000000001E-3</v>
      </c>
      <c r="Z458">
        <v>9.5866199999999999E-4</v>
      </c>
    </row>
    <row r="459" spans="2:51" x14ac:dyDescent="0.2">
      <c r="B459" s="2">
        <v>5.2999999999999998E-11</v>
      </c>
      <c r="C459" s="2">
        <v>1.1599999999999999E-9</v>
      </c>
      <c r="D459" s="2">
        <v>2.0599999999999999E-8</v>
      </c>
      <c r="E459" s="2">
        <v>2.8799999999999998E-7</v>
      </c>
      <c r="F459" s="2">
        <v>1.64E-6</v>
      </c>
      <c r="G459" s="2">
        <v>4.2400000000000001E-6</v>
      </c>
      <c r="H459" s="2">
        <v>1.2300000000000001E-5</v>
      </c>
      <c r="I459" s="2">
        <v>3.3800000000000002E-5</v>
      </c>
      <c r="J459" s="2">
        <v>8.7100000000000003E-5</v>
      </c>
      <c r="K459" s="2">
        <v>2.12E-4</v>
      </c>
      <c r="L459" s="2">
        <v>4.8500000000000003E-4</v>
      </c>
      <c r="M459" s="2">
        <v>1.0399999999999999E-3</v>
      </c>
      <c r="N459" s="2">
        <v>2.1199999999999999E-3</v>
      </c>
      <c r="O459">
        <v>4.0525709999999996E-3</v>
      </c>
      <c r="P459">
        <v>7.2959449999999999E-3</v>
      </c>
      <c r="Q459">
        <v>2.1165228000000001E-2</v>
      </c>
      <c r="R459">
        <v>6.0018578000000003E-2</v>
      </c>
      <c r="S459">
        <v>0.112301599</v>
      </c>
      <c r="T459">
        <v>0.16588472900000001</v>
      </c>
      <c r="U459">
        <v>0.193449022</v>
      </c>
      <c r="V459">
        <v>0.17810416500000001</v>
      </c>
      <c r="W459">
        <v>0.12945679500000001</v>
      </c>
      <c r="X459">
        <v>7.4285303999999996E-2</v>
      </c>
      <c r="Y459">
        <v>3.3649677000000003E-2</v>
      </c>
      <c r="Z459">
        <v>1.6336399000000001E-2</v>
      </c>
    </row>
    <row r="460" spans="2:51" x14ac:dyDescent="0.2">
      <c r="B460" s="2">
        <v>1.1100000000000001E-11</v>
      </c>
      <c r="C460" s="2">
        <v>2.24E-10</v>
      </c>
      <c r="D460" s="2">
        <v>3.8099999999999999E-9</v>
      </c>
      <c r="E460" s="2">
        <v>5.2399999999999999E-8</v>
      </c>
      <c r="F460" s="2">
        <v>2.9900000000000002E-7</v>
      </c>
      <c r="G460" s="2">
        <v>7.8199999999999999E-7</v>
      </c>
      <c r="H460" s="2">
        <v>2.3199999999999998E-6</v>
      </c>
      <c r="I460" s="2">
        <v>6.5300000000000002E-6</v>
      </c>
      <c r="J460" s="2">
        <v>1.7399999999999999E-5</v>
      </c>
      <c r="K460" s="2">
        <v>4.3999999999999999E-5</v>
      </c>
      <c r="L460" s="2">
        <v>1.06E-4</v>
      </c>
      <c r="M460" s="2">
        <v>2.4000000000000001E-4</v>
      </c>
      <c r="N460" s="2">
        <v>5.1699999999999999E-4</v>
      </c>
      <c r="O460">
        <v>1.058055E-3</v>
      </c>
      <c r="P460">
        <v>2.0514980000000001E-3</v>
      </c>
      <c r="Q460">
        <v>6.6261050000000002E-3</v>
      </c>
      <c r="R460">
        <v>2.2217206E-2</v>
      </c>
      <c r="S460">
        <v>5.1214137999999999E-2</v>
      </c>
      <c r="T460">
        <v>9.5720020000000003E-2</v>
      </c>
      <c r="U460">
        <v>0.145060566</v>
      </c>
      <c r="V460">
        <v>0.17825592800000001</v>
      </c>
      <c r="W460">
        <v>0.177620793</v>
      </c>
      <c r="X460">
        <v>0.14351546900000001</v>
      </c>
      <c r="Y460">
        <v>9.4026716999999996E-2</v>
      </c>
      <c r="Z460">
        <v>8.1699130999999994E-2</v>
      </c>
    </row>
    <row r="461" spans="2:51" x14ac:dyDescent="0.2">
      <c r="B461" s="2">
        <v>1.41E-11</v>
      </c>
      <c r="C461" s="2">
        <v>2.1999999999999999E-10</v>
      </c>
      <c r="D461" s="2">
        <v>3.0300000000000001E-9</v>
      </c>
      <c r="E461" s="2">
        <v>3.4900000000000001E-8</v>
      </c>
      <c r="F461" s="2">
        <v>1.7599999999999999E-7</v>
      </c>
      <c r="G461" s="2">
        <v>4.27E-7</v>
      </c>
      <c r="H461" s="2">
        <v>1.1999999999999999E-6</v>
      </c>
      <c r="I461" s="2">
        <v>3.1999999999999999E-6</v>
      </c>
      <c r="J461" s="2">
        <v>8.1899999999999995E-6</v>
      </c>
      <c r="K461" s="2">
        <v>2.0000000000000002E-5</v>
      </c>
      <c r="L461" s="2">
        <v>4.6699999999999997E-5</v>
      </c>
      <c r="M461" s="2">
        <v>1.0399999999999999E-4</v>
      </c>
      <c r="N461" s="2">
        <v>2.22E-4</v>
      </c>
      <c r="O461">
        <v>4.529E-4</v>
      </c>
      <c r="P461">
        <v>8.8199000000000003E-4</v>
      </c>
      <c r="Q461">
        <v>2.8999360000000001E-3</v>
      </c>
      <c r="R461">
        <v>1.0186588E-2</v>
      </c>
      <c r="S461">
        <v>2.5417433999999999E-2</v>
      </c>
      <c r="T461">
        <v>5.2999644999999998E-2</v>
      </c>
      <c r="U461">
        <v>9.2356586000000004E-2</v>
      </c>
      <c r="V461">
        <v>0.13450183900000001</v>
      </c>
      <c r="W461">
        <v>0.16370506700000001</v>
      </c>
      <c r="X461">
        <v>0.16652285</v>
      </c>
      <c r="Y461">
        <v>0.14156755500000001</v>
      </c>
      <c r="Z461">
        <v>0.20810120200000001</v>
      </c>
    </row>
    <row r="462" spans="2:51" x14ac:dyDescent="0.2">
      <c r="B462" s="2">
        <v>2.4299999999999999E-11</v>
      </c>
      <c r="C462" s="2">
        <v>3.0199999999999999E-10</v>
      </c>
      <c r="D462" s="2">
        <v>3.4299999999999999E-9</v>
      </c>
      <c r="E462" s="2">
        <v>3.33E-8</v>
      </c>
      <c r="F462" s="2">
        <v>1.49E-7</v>
      </c>
      <c r="G462" s="2">
        <v>3.34E-7</v>
      </c>
      <c r="H462" s="2">
        <v>8.8100000000000001E-7</v>
      </c>
      <c r="I462" s="2">
        <v>2.2299999999999998E-6</v>
      </c>
      <c r="J462" s="2">
        <v>5.4299999999999997E-6</v>
      </c>
      <c r="K462" s="2">
        <v>1.27E-5</v>
      </c>
      <c r="L462" s="2">
        <v>2.8600000000000001E-5</v>
      </c>
      <c r="M462" s="2">
        <v>6.1799999999999998E-5</v>
      </c>
      <c r="N462" s="2">
        <v>1.2799999999999999E-4</v>
      </c>
      <c r="O462" s="2">
        <v>2.5700000000000001E-4</v>
      </c>
      <c r="P462" s="2">
        <v>4.9299999999999995E-4</v>
      </c>
      <c r="Q462">
        <v>1.6072390000000001E-3</v>
      </c>
      <c r="R462">
        <v>5.6727959999999999E-3</v>
      </c>
      <c r="S462">
        <v>1.4542307000000001E-2</v>
      </c>
      <c r="T462">
        <v>3.1884033999999999E-2</v>
      </c>
      <c r="U462">
        <v>5.9789887E-2</v>
      </c>
      <c r="V462">
        <v>9.5897088000000005E-2</v>
      </c>
      <c r="W462">
        <v>0.131556698</v>
      </c>
      <c r="X462">
        <v>0.15436714100000001</v>
      </c>
      <c r="Y462">
        <v>0.154929241</v>
      </c>
      <c r="Z462">
        <v>0.348763235</v>
      </c>
    </row>
    <row r="463" spans="2:51" x14ac:dyDescent="0.2">
      <c r="B463" s="2">
        <v>5.09E-11</v>
      </c>
      <c r="C463" s="2">
        <v>5.1199999999999999E-10</v>
      </c>
      <c r="D463" s="2">
        <v>4.8699999999999999E-9</v>
      </c>
      <c r="E463" s="2">
        <v>4.0299999999999997E-8</v>
      </c>
      <c r="F463" s="2">
        <v>1.61E-7</v>
      </c>
      <c r="G463" s="2">
        <v>3.3500000000000002E-7</v>
      </c>
      <c r="H463" s="2">
        <v>8.3099999999999996E-7</v>
      </c>
      <c r="I463" s="2">
        <v>1.99E-6</v>
      </c>
      <c r="J463" s="2">
        <v>4.6E-6</v>
      </c>
      <c r="K463" s="2">
        <v>1.03E-5</v>
      </c>
      <c r="L463" s="2">
        <v>2.2200000000000001E-5</v>
      </c>
      <c r="M463" s="2">
        <v>4.6300000000000001E-5</v>
      </c>
      <c r="N463" s="2">
        <v>9.31E-5</v>
      </c>
      <c r="O463" s="2">
        <v>1.8100000000000001E-4</v>
      </c>
      <c r="P463" s="2">
        <v>3.4000000000000002E-4</v>
      </c>
      <c r="Q463">
        <v>1.0831390000000001E-3</v>
      </c>
      <c r="R463">
        <v>3.7533850000000001E-3</v>
      </c>
      <c r="S463">
        <v>9.5939839999999998E-3</v>
      </c>
      <c r="T463">
        <v>2.1360052000000001E-2</v>
      </c>
      <c r="U463">
        <v>4.1422900999999998E-2</v>
      </c>
      <c r="V463">
        <v>6.9971294000000003E-2</v>
      </c>
      <c r="W463">
        <v>0.102954544</v>
      </c>
      <c r="X463">
        <v>0.131953561</v>
      </c>
      <c r="Y463">
        <v>0.14731572600000001</v>
      </c>
      <c r="Z463">
        <v>0.46989056299999998</v>
      </c>
    </row>
    <row r="464" spans="2:51" x14ac:dyDescent="0.2">
      <c r="B464" s="2">
        <v>1.1800000000000001E-10</v>
      </c>
      <c r="C464" s="2">
        <v>9.8199999999999992E-10</v>
      </c>
      <c r="D464" s="2">
        <v>7.9500000000000001E-9</v>
      </c>
      <c r="E464" s="2">
        <v>5.69E-8</v>
      </c>
      <c r="F464" s="2">
        <v>2.04E-7</v>
      </c>
      <c r="G464" s="2">
        <v>3.96E-7</v>
      </c>
      <c r="H464" s="2">
        <v>9.2800000000000005E-7</v>
      </c>
      <c r="I464" s="2">
        <v>2.1100000000000001E-6</v>
      </c>
      <c r="J464" s="2">
        <v>4.6399999999999996E-6</v>
      </c>
      <c r="K464" s="2">
        <v>9.9000000000000001E-6</v>
      </c>
      <c r="L464" s="2">
        <v>2.05E-5</v>
      </c>
      <c r="M464" s="2">
        <v>4.1100000000000003E-5</v>
      </c>
      <c r="N464" s="2">
        <v>7.9800000000000002E-5</v>
      </c>
      <c r="O464" s="2">
        <v>1.4999999999999999E-4</v>
      </c>
      <c r="P464" s="2">
        <v>2.7500000000000002E-4</v>
      </c>
      <c r="Q464">
        <v>8.5008000000000002E-4</v>
      </c>
      <c r="R464">
        <v>2.856071E-3</v>
      </c>
      <c r="S464">
        <v>7.1557239999999996E-3</v>
      </c>
      <c r="T464">
        <v>1.5846849999999999E-2</v>
      </c>
      <c r="U464">
        <v>3.1020045999999999E-2</v>
      </c>
      <c r="V464">
        <v>5.3673089E-2</v>
      </c>
      <c r="W464">
        <v>8.2089790999999995E-2</v>
      </c>
      <c r="X464">
        <v>0.110979571</v>
      </c>
      <c r="Y464">
        <v>0.132623461</v>
      </c>
      <c r="Z464">
        <v>0.56232035800000002</v>
      </c>
    </row>
    <row r="465" spans="2:26" x14ac:dyDescent="0.2">
      <c r="B465" s="2">
        <v>2.8899999999999998E-10</v>
      </c>
      <c r="C465" s="2">
        <v>2.0099999999999999E-9</v>
      </c>
      <c r="D465" s="2">
        <v>1.4100000000000001E-8</v>
      </c>
      <c r="E465" s="2">
        <v>8.8500000000000005E-8</v>
      </c>
      <c r="F465" s="2">
        <v>2.8799999999999998E-7</v>
      </c>
      <c r="G465" s="2">
        <v>5.2200000000000004E-7</v>
      </c>
      <c r="H465" s="2">
        <v>1.1599999999999999E-6</v>
      </c>
      <c r="I465" s="2">
        <v>2.5000000000000002E-6</v>
      </c>
      <c r="J465" s="2">
        <v>5.2599999999999996E-6</v>
      </c>
      <c r="K465" s="2">
        <v>1.0699999999999999E-5</v>
      </c>
      <c r="L465" s="2">
        <v>2.1299999999999999E-5</v>
      </c>
      <c r="M465" s="2">
        <v>4.1100000000000003E-5</v>
      </c>
      <c r="N465" s="2">
        <v>7.7200000000000006E-5</v>
      </c>
      <c r="O465" s="2">
        <v>1.4100000000000001E-4</v>
      </c>
      <c r="P465" s="2">
        <v>2.5000000000000001E-4</v>
      </c>
      <c r="Q465">
        <v>7.4830800000000005E-4</v>
      </c>
      <c r="R465">
        <v>2.4220539999999999E-3</v>
      </c>
      <c r="S465">
        <v>5.8915759999999999E-3</v>
      </c>
      <c r="T465">
        <v>1.2820811E-2</v>
      </c>
      <c r="U465">
        <v>2.4959709E-2</v>
      </c>
      <c r="V465">
        <v>4.3471721999999997E-2</v>
      </c>
      <c r="W465">
        <v>6.7736108000000003E-2</v>
      </c>
      <c r="X465">
        <v>9.4423906000000002E-2</v>
      </c>
      <c r="Y465">
        <v>0.11775888599999999</v>
      </c>
      <c r="Z465">
        <v>0.62921567300000003</v>
      </c>
    </row>
    <row r="466" spans="2:26" x14ac:dyDescent="0.2">
      <c r="B466" s="2">
        <v>2.3600000000000001E-10</v>
      </c>
      <c r="C466" s="2">
        <v>1.3600000000000001E-9</v>
      </c>
      <c r="D466" s="2">
        <v>8.2800000000000004E-9</v>
      </c>
      <c r="E466" s="2">
        <v>4.58E-8</v>
      </c>
      <c r="F466" s="2">
        <v>1.36E-7</v>
      </c>
      <c r="G466" s="2">
        <v>2.34E-7</v>
      </c>
      <c r="H466" s="2">
        <v>4.9699999999999996E-7</v>
      </c>
      <c r="I466" s="2">
        <v>1.0300000000000001E-6</v>
      </c>
      <c r="J466" s="2">
        <v>2.0899999999999999E-6</v>
      </c>
      <c r="K466" s="2">
        <v>4.1500000000000001E-6</v>
      </c>
      <c r="L466" s="2">
        <v>8.0199999999999994E-6</v>
      </c>
      <c r="M466" s="2">
        <v>1.52E-5</v>
      </c>
      <c r="N466" s="2">
        <v>2.8E-5</v>
      </c>
      <c r="O466" s="2">
        <v>5.0500000000000001E-5</v>
      </c>
      <c r="P466" s="2">
        <v>8.8900000000000006E-5</v>
      </c>
      <c r="Q466">
        <v>2.6535799999999999E-4</v>
      </c>
      <c r="R466">
        <v>8.6649100000000005E-4</v>
      </c>
      <c r="S466">
        <v>2.1640240000000001E-3</v>
      </c>
      <c r="T466">
        <v>4.9218930000000001E-3</v>
      </c>
      <c r="U466">
        <v>1.0194751E-2</v>
      </c>
      <c r="V466">
        <v>1.9230809000000001E-2</v>
      </c>
      <c r="W466">
        <v>3.3036712000000003E-2</v>
      </c>
      <c r="X466">
        <v>5.1686364999999998E-2</v>
      </c>
      <c r="Y466">
        <v>7.3643837000000004E-2</v>
      </c>
      <c r="Z466">
        <v>0.80379094399999995</v>
      </c>
    </row>
    <row r="467" spans="2:26" x14ac:dyDescent="0.2">
      <c r="B467">
        <v>1234567</v>
      </c>
    </row>
    <row r="468" spans="2:26" x14ac:dyDescent="0.2">
      <c r="B468" t="s">
        <v>55</v>
      </c>
    </row>
    <row r="469" spans="2:26" x14ac:dyDescent="0.2">
      <c r="B469" t="s">
        <v>42</v>
      </c>
    </row>
    <row r="470" spans="2:26" x14ac:dyDescent="0.2">
      <c r="B470" t="s">
        <v>55</v>
      </c>
    </row>
    <row r="471" spans="2:26" x14ac:dyDescent="0.2">
      <c r="B471">
        <v>1234567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1383-0231-E445-A3E5-950E18157623}">
  <dimension ref="A1:BJ431"/>
  <sheetViews>
    <sheetView showGridLines="0" workbookViewId="0">
      <selection activeCell="B1" sqref="B1:BQ431"/>
    </sheetView>
  </sheetViews>
  <sheetFormatPr baseColWidth="10" defaultRowHeight="16" x14ac:dyDescent="0.2"/>
  <sheetData>
    <row r="1" spans="2:60" x14ac:dyDescent="0.2">
      <c r="B1" t="s">
        <v>0</v>
      </c>
    </row>
    <row r="2" spans="2:60" x14ac:dyDescent="0.2">
      <c r="C2">
        <v>1964</v>
      </c>
    </row>
    <row r="3" spans="2:60" x14ac:dyDescent="0.2">
      <c r="B3" t="s">
        <v>1</v>
      </c>
    </row>
    <row r="4" spans="2:60" x14ac:dyDescent="0.2">
      <c r="C4">
        <v>1982</v>
      </c>
    </row>
    <row r="5" spans="2:60" x14ac:dyDescent="0.2">
      <c r="B5" t="s">
        <v>2</v>
      </c>
    </row>
    <row r="6" spans="2:60" x14ac:dyDescent="0.2">
      <c r="C6">
        <v>1994</v>
      </c>
    </row>
    <row r="7" spans="2:60" x14ac:dyDescent="0.2">
      <c r="B7" t="s">
        <v>3</v>
      </c>
    </row>
    <row r="8" spans="2:60" x14ac:dyDescent="0.2">
      <c r="B8">
        <v>2022</v>
      </c>
    </row>
    <row r="9" spans="2:60" x14ac:dyDescent="0.2">
      <c r="B9" t="s">
        <v>4</v>
      </c>
    </row>
    <row r="10" spans="2:60" x14ac:dyDescent="0.2">
      <c r="B10">
        <v>1</v>
      </c>
    </row>
    <row r="11" spans="2:60" x14ac:dyDescent="0.2">
      <c r="B11" t="s">
        <v>5</v>
      </c>
    </row>
    <row r="12" spans="2:60" x14ac:dyDescent="0.2">
      <c r="B12">
        <v>15</v>
      </c>
    </row>
    <row r="13" spans="2:60" x14ac:dyDescent="0.2">
      <c r="B13" t="s">
        <v>6</v>
      </c>
    </row>
    <row r="14" spans="2:60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60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60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</row>
    <row r="17" spans="2:60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</row>
    <row r="18" spans="2:60" x14ac:dyDescent="0.2">
      <c r="B18" t="s">
        <v>8</v>
      </c>
    </row>
    <row r="19" spans="2:60" x14ac:dyDescent="0.2"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2:60" x14ac:dyDescent="0.2"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2:60" x14ac:dyDescent="0.2"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2:60" x14ac:dyDescent="0.2"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2:60" x14ac:dyDescent="0.2"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2:60" x14ac:dyDescent="0.2"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2:60" x14ac:dyDescent="0.2"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2:60" x14ac:dyDescent="0.2"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2:60" x14ac:dyDescent="0.2"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2:60" x14ac:dyDescent="0.2"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2:60" x14ac:dyDescent="0.2"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2:60" x14ac:dyDescent="0.2"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2:60" x14ac:dyDescent="0.2"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2:60" x14ac:dyDescent="0.2"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2:16" x14ac:dyDescent="0.2"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2:16" x14ac:dyDescent="0.2"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2:16" x14ac:dyDescent="0.2"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2:16" x14ac:dyDescent="0.2"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2:16" x14ac:dyDescent="0.2"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2:16" x14ac:dyDescent="0.2"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2:16" x14ac:dyDescent="0.2"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2:16" x14ac:dyDescent="0.2"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2:16" x14ac:dyDescent="0.2"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2:16" x14ac:dyDescent="0.2"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2:16" x14ac:dyDescent="0.2"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2:16" x14ac:dyDescent="0.2"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2:16" x14ac:dyDescent="0.2"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2:16" x14ac:dyDescent="0.2">
      <c r="B46">
        <v>6.6E-3</v>
      </c>
      <c r="C46">
        <v>0.149613</v>
      </c>
      <c r="D46">
        <v>0.28829315</v>
      </c>
      <c r="E46">
        <v>0.48516767500000002</v>
      </c>
      <c r="F46">
        <v>0.60584149600000003</v>
      </c>
      <c r="G46">
        <v>0.729371624</v>
      </c>
      <c r="H46">
        <v>0.84409696499999998</v>
      </c>
      <c r="I46">
        <v>0.88269347099999995</v>
      </c>
      <c r="J46">
        <v>1.0163191540000001</v>
      </c>
      <c r="K46">
        <v>1.1243584170000001</v>
      </c>
      <c r="L46">
        <v>1.1410804450000001</v>
      </c>
      <c r="M46">
        <v>1.2315332560000001</v>
      </c>
      <c r="N46">
        <v>1.2218712199999999</v>
      </c>
      <c r="O46">
        <v>1.2947968000000001</v>
      </c>
      <c r="P46">
        <v>1.2516128019999999</v>
      </c>
    </row>
    <row r="47" spans="2:16" x14ac:dyDescent="0.2">
      <c r="B47">
        <v>6.6E-3</v>
      </c>
      <c r="C47">
        <v>0.179094</v>
      </c>
      <c r="D47">
        <v>0.39680313</v>
      </c>
      <c r="E47">
        <v>0.46469743200000002</v>
      </c>
      <c r="F47">
        <v>0.65119010099999997</v>
      </c>
      <c r="G47">
        <v>0.71367562500000004</v>
      </c>
      <c r="H47">
        <v>0.81854259799999995</v>
      </c>
      <c r="I47">
        <v>0.98578653500000002</v>
      </c>
      <c r="J47">
        <v>1.0304195469999999</v>
      </c>
      <c r="K47">
        <v>1.199785801</v>
      </c>
      <c r="L47">
        <v>1.236505467</v>
      </c>
      <c r="M47">
        <v>1.2692402199999999</v>
      </c>
      <c r="N47">
        <v>1.193139554</v>
      </c>
      <c r="O47">
        <v>1.3574297799999999</v>
      </c>
      <c r="P47">
        <v>1.4313864999999999</v>
      </c>
    </row>
    <row r="48" spans="2:16" x14ac:dyDescent="0.2">
      <c r="B48">
        <v>6.6E-3</v>
      </c>
      <c r="C48">
        <v>0.33130999999999999</v>
      </c>
      <c r="D48">
        <v>0.49472775000000002</v>
      </c>
      <c r="E48">
        <v>0.61207145399999996</v>
      </c>
      <c r="F48">
        <v>0.65181736899999998</v>
      </c>
      <c r="G48">
        <v>0.77485801799999998</v>
      </c>
      <c r="H48">
        <v>0.93447572700000003</v>
      </c>
      <c r="I48">
        <v>1.062411234</v>
      </c>
      <c r="J48">
        <v>1.19773405</v>
      </c>
      <c r="K48">
        <v>1.24041873</v>
      </c>
      <c r="L48">
        <v>1.4233353900000001</v>
      </c>
      <c r="M48">
        <v>1.53983216</v>
      </c>
      <c r="N48">
        <v>1.57572931</v>
      </c>
      <c r="O48">
        <v>1.60870209</v>
      </c>
      <c r="P48">
        <v>1.50768835</v>
      </c>
    </row>
    <row r="49" spans="2:16" x14ac:dyDescent="0.2">
      <c r="B49">
        <v>6.6E-3</v>
      </c>
      <c r="C49">
        <v>0.23309099999999999</v>
      </c>
      <c r="D49">
        <v>0.400050503</v>
      </c>
      <c r="E49">
        <v>0.65162642199999998</v>
      </c>
      <c r="F49">
        <v>0.73239009600000005</v>
      </c>
      <c r="G49">
        <v>0.74580283599999997</v>
      </c>
      <c r="H49">
        <v>0.72697250000000002</v>
      </c>
      <c r="I49">
        <v>1.07004583</v>
      </c>
      <c r="J49">
        <v>1.3798941499999999</v>
      </c>
      <c r="K49">
        <v>1.3248626699999999</v>
      </c>
      <c r="L49">
        <v>1.3350201159999999</v>
      </c>
      <c r="M49">
        <v>1.4090071500000001</v>
      </c>
      <c r="N49">
        <v>1.397040133</v>
      </c>
      <c r="O49">
        <v>1.2778383900000001</v>
      </c>
      <c r="P49">
        <v>1.3697934899999999</v>
      </c>
    </row>
    <row r="50" spans="2:16" x14ac:dyDescent="0.2">
      <c r="B50">
        <v>6.6E-3</v>
      </c>
      <c r="C50">
        <v>0.15348000000000001</v>
      </c>
      <c r="D50">
        <v>0.38561153399999998</v>
      </c>
      <c r="E50">
        <v>0.50526448899999998</v>
      </c>
      <c r="F50">
        <v>0.72852211200000005</v>
      </c>
      <c r="G50">
        <v>0.84324485699999996</v>
      </c>
      <c r="H50">
        <v>0.84729560900000001</v>
      </c>
      <c r="I50">
        <v>0.96959189300000004</v>
      </c>
      <c r="J50">
        <v>1.231843043</v>
      </c>
      <c r="K50">
        <v>1.2963015950000001</v>
      </c>
      <c r="L50">
        <v>1.4006776999999999</v>
      </c>
      <c r="M50">
        <v>1.4019511099999999</v>
      </c>
      <c r="N50">
        <v>1.3922330999999999</v>
      </c>
      <c r="O50">
        <v>1.094947991</v>
      </c>
      <c r="P50">
        <v>1.3055071600000001</v>
      </c>
    </row>
    <row r="51" spans="2:16" x14ac:dyDescent="0.2">
      <c r="B51">
        <v>6.6E-3</v>
      </c>
      <c r="C51">
        <v>0.29288900000000001</v>
      </c>
      <c r="D51">
        <v>0.335606389</v>
      </c>
      <c r="E51">
        <v>0.44507442699999999</v>
      </c>
      <c r="F51">
        <v>0.684364427</v>
      </c>
      <c r="G51">
        <v>0.79676502800000004</v>
      </c>
      <c r="H51">
        <v>0.94837943999999996</v>
      </c>
      <c r="I51">
        <v>0.95551914199999999</v>
      </c>
      <c r="J51">
        <v>1.02546574</v>
      </c>
      <c r="K51">
        <v>1.0996979069999999</v>
      </c>
      <c r="L51">
        <v>1.418002059</v>
      </c>
      <c r="M51">
        <v>1.48923278</v>
      </c>
      <c r="N51">
        <v>1.52059129</v>
      </c>
      <c r="O51">
        <v>1.70190128</v>
      </c>
      <c r="P51">
        <v>1.60196253</v>
      </c>
    </row>
    <row r="52" spans="2:16" x14ac:dyDescent="0.2">
      <c r="B52">
        <v>6.6E-3</v>
      </c>
      <c r="C52">
        <v>0.18718399999999999</v>
      </c>
      <c r="D52">
        <v>0.32671750999999999</v>
      </c>
      <c r="E52">
        <v>0.47686995100000001</v>
      </c>
      <c r="F52">
        <v>0.55904552100000005</v>
      </c>
      <c r="G52">
        <v>0.74756441299999998</v>
      </c>
      <c r="H52">
        <v>0.88880778500000002</v>
      </c>
      <c r="I52">
        <v>1.074088782</v>
      </c>
      <c r="J52">
        <v>1.09517763</v>
      </c>
      <c r="K52">
        <v>1.2356582039999999</v>
      </c>
      <c r="L52">
        <v>1.286725055</v>
      </c>
      <c r="M52">
        <v>1.3997346399999999</v>
      </c>
      <c r="N52">
        <v>1.56127113</v>
      </c>
      <c r="O52">
        <v>1.36341636</v>
      </c>
      <c r="P52">
        <v>1.3377541470000001</v>
      </c>
    </row>
    <row r="53" spans="2:16" x14ac:dyDescent="0.2">
      <c r="B53">
        <v>6.6E-3</v>
      </c>
      <c r="C53">
        <v>0.19053600000000001</v>
      </c>
      <c r="D53">
        <v>0.369383672</v>
      </c>
      <c r="E53">
        <v>0.58930249599999995</v>
      </c>
      <c r="F53">
        <v>0.61837613899999999</v>
      </c>
      <c r="G53">
        <v>0.62162803099999997</v>
      </c>
      <c r="H53">
        <v>0.77956834100000005</v>
      </c>
      <c r="I53">
        <v>1.040015819</v>
      </c>
      <c r="J53">
        <v>1.1692864000000001</v>
      </c>
      <c r="K53">
        <v>1.27585814</v>
      </c>
      <c r="L53">
        <v>1.3161312439999999</v>
      </c>
      <c r="M53">
        <v>1.4277181000000001</v>
      </c>
      <c r="N53">
        <v>1.4483634700000001</v>
      </c>
      <c r="O53">
        <v>1.4369743399999999</v>
      </c>
      <c r="P53">
        <v>1.5283707769999999</v>
      </c>
    </row>
    <row r="54" spans="2:16" x14ac:dyDescent="0.2">
      <c r="B54">
        <v>6.6E-3</v>
      </c>
      <c r="C54">
        <v>0.187805</v>
      </c>
      <c r="D54">
        <v>0.40445582000000002</v>
      </c>
      <c r="E54">
        <v>0.50701592600000001</v>
      </c>
      <c r="F54">
        <v>0.64339166299999995</v>
      </c>
      <c r="G54">
        <v>0.70229428299999996</v>
      </c>
      <c r="H54">
        <v>0.72863191599999999</v>
      </c>
      <c r="I54">
        <v>0.89366223199999995</v>
      </c>
      <c r="J54">
        <v>1.0377291630000001</v>
      </c>
      <c r="K54">
        <v>1.2527238300000001</v>
      </c>
      <c r="L54">
        <v>1.223967714</v>
      </c>
      <c r="M54">
        <v>1.42241993</v>
      </c>
      <c r="N54">
        <v>0.99486979600000003</v>
      </c>
      <c r="O54">
        <v>0.61644297000000003</v>
      </c>
      <c r="P54">
        <v>1.23864456</v>
      </c>
    </row>
    <row r="55" spans="2:16" x14ac:dyDescent="0.2">
      <c r="B55">
        <v>6.6E-3</v>
      </c>
      <c r="C55">
        <v>0.21770800000000001</v>
      </c>
      <c r="D55">
        <v>0.35296691499999999</v>
      </c>
      <c r="E55">
        <v>0.52565662700000004</v>
      </c>
      <c r="F55">
        <v>0.62991624999999996</v>
      </c>
      <c r="G55">
        <v>0.73173843199999999</v>
      </c>
      <c r="H55">
        <v>0.77970764199999998</v>
      </c>
      <c r="I55">
        <v>0.80663755599999998</v>
      </c>
      <c r="J55">
        <v>0.96790506899999995</v>
      </c>
      <c r="K55">
        <v>1.0148428819999999</v>
      </c>
      <c r="L55">
        <v>1.25287595</v>
      </c>
      <c r="M55">
        <v>1.286417827</v>
      </c>
      <c r="N55">
        <v>1.1081370800000001</v>
      </c>
      <c r="O55">
        <v>1.0838821000000001</v>
      </c>
      <c r="P55">
        <v>1.35876186</v>
      </c>
    </row>
    <row r="56" spans="2:16" x14ac:dyDescent="0.2">
      <c r="B56">
        <v>6.4999999999999997E-3</v>
      </c>
      <c r="C56">
        <v>0.22672500000000001</v>
      </c>
      <c r="D56">
        <v>0.32898713000000002</v>
      </c>
      <c r="E56">
        <v>0.50477653899999997</v>
      </c>
      <c r="F56">
        <v>0.66791167900000004</v>
      </c>
      <c r="G56">
        <v>0.78550354499999997</v>
      </c>
      <c r="H56">
        <v>0.96381427799999997</v>
      </c>
      <c r="I56">
        <v>0.98564040900000005</v>
      </c>
      <c r="J56">
        <v>1.061105349</v>
      </c>
      <c r="K56">
        <v>1.1328634900000001</v>
      </c>
      <c r="L56">
        <v>1.31951532</v>
      </c>
      <c r="M56">
        <v>1.4111078699999999</v>
      </c>
      <c r="N56">
        <v>1.5682545000000001</v>
      </c>
      <c r="O56">
        <v>1.4723921900000001</v>
      </c>
      <c r="P56">
        <v>1.4949214799999999</v>
      </c>
    </row>
    <row r="57" spans="2:16" x14ac:dyDescent="0.2">
      <c r="B57">
        <v>6.7000000000000002E-3</v>
      </c>
      <c r="C57">
        <v>0.231265</v>
      </c>
      <c r="D57">
        <v>0.38494263299999998</v>
      </c>
      <c r="E57">
        <v>0.50982239100000004</v>
      </c>
      <c r="F57">
        <v>0.66734292299999998</v>
      </c>
      <c r="G57">
        <v>0.79884399800000006</v>
      </c>
      <c r="H57">
        <v>0.91085177500000003</v>
      </c>
      <c r="I57">
        <v>1.0257405319999999</v>
      </c>
      <c r="J57">
        <v>1.11296386</v>
      </c>
      <c r="K57">
        <v>1.10152103</v>
      </c>
      <c r="L57">
        <v>1.2835165900000001</v>
      </c>
      <c r="M57">
        <v>1.44217266</v>
      </c>
      <c r="N57">
        <v>1.57874939</v>
      </c>
      <c r="O57">
        <v>1.2897122089999999</v>
      </c>
      <c r="P57">
        <v>1.56780282</v>
      </c>
    </row>
    <row r="58" spans="2:16" x14ac:dyDescent="0.2">
      <c r="B58">
        <v>6.4999999999999997E-3</v>
      </c>
      <c r="C58">
        <v>0.27606999999999998</v>
      </c>
      <c r="D58">
        <v>0.48924121300000001</v>
      </c>
      <c r="E58">
        <v>0.548784202</v>
      </c>
      <c r="F58">
        <v>0.65156124400000004</v>
      </c>
      <c r="G58">
        <v>0.76883900900000002</v>
      </c>
      <c r="H58">
        <v>0.86300357699999997</v>
      </c>
      <c r="I58">
        <v>0.95278432000000002</v>
      </c>
      <c r="J58">
        <v>1.0856497089999999</v>
      </c>
      <c r="K58">
        <v>1.20152919</v>
      </c>
      <c r="L58">
        <v>1.2115767</v>
      </c>
      <c r="M58">
        <v>1.1944533100000001</v>
      </c>
      <c r="N58">
        <v>1.3740637419999999</v>
      </c>
      <c r="O58">
        <v>1.3546630040000001</v>
      </c>
      <c r="P58">
        <v>1.7094415700000001</v>
      </c>
    </row>
    <row r="59" spans="2:16" x14ac:dyDescent="0.2">
      <c r="B59">
        <v>6.7000000000000002E-3</v>
      </c>
      <c r="C59">
        <v>0.13478499999999999</v>
      </c>
      <c r="D59">
        <v>0.408485451</v>
      </c>
      <c r="E59">
        <v>0.58389089800000005</v>
      </c>
      <c r="F59">
        <v>0.64124721299999998</v>
      </c>
      <c r="G59">
        <v>0.759872306</v>
      </c>
      <c r="H59">
        <v>0.88763152499999998</v>
      </c>
      <c r="I59">
        <v>0.92437661100000001</v>
      </c>
      <c r="J59">
        <v>1.035504964</v>
      </c>
      <c r="K59">
        <v>1.176251988</v>
      </c>
      <c r="L59">
        <v>1.126812073</v>
      </c>
      <c r="M59">
        <v>1.1667789529999999</v>
      </c>
      <c r="N59">
        <v>1.3094972570000001</v>
      </c>
      <c r="O59">
        <v>1.2536242049999999</v>
      </c>
      <c r="P59">
        <v>1.184688376</v>
      </c>
    </row>
    <row r="60" spans="2:16" x14ac:dyDescent="0.2">
      <c r="B60">
        <v>6.6E-3</v>
      </c>
      <c r="C60">
        <v>0.28263899999999997</v>
      </c>
      <c r="D60">
        <v>0.35106987299999998</v>
      </c>
      <c r="E60">
        <v>0.50822721199999998</v>
      </c>
      <c r="F60">
        <v>0.64109120500000005</v>
      </c>
      <c r="G60">
        <v>0.74170981300000005</v>
      </c>
      <c r="H60">
        <v>0.88013402100000004</v>
      </c>
      <c r="I60">
        <v>0.95995541600000001</v>
      </c>
      <c r="J60">
        <v>1.0616913210000001</v>
      </c>
      <c r="K60">
        <v>1.074204224</v>
      </c>
      <c r="L60">
        <v>1.2162803040000001</v>
      </c>
      <c r="M60">
        <v>1.2679849000000001</v>
      </c>
      <c r="N60">
        <v>1.2174879199999999</v>
      </c>
      <c r="O60">
        <v>1.0755048039999999</v>
      </c>
      <c r="P60">
        <v>1.3422823960000001</v>
      </c>
    </row>
    <row r="61" spans="2:16" x14ac:dyDescent="0.2">
      <c r="B61">
        <v>6.6E-3</v>
      </c>
      <c r="C61">
        <v>0.174065</v>
      </c>
      <c r="D61">
        <v>0.30552192</v>
      </c>
      <c r="E61">
        <v>0.44837701400000002</v>
      </c>
      <c r="F61">
        <v>0.60639937499999996</v>
      </c>
      <c r="G61">
        <v>0.755330685</v>
      </c>
      <c r="H61">
        <v>0.85766536500000001</v>
      </c>
      <c r="I61">
        <v>0.95863133499999997</v>
      </c>
      <c r="J61">
        <v>1.060309814</v>
      </c>
      <c r="K61">
        <v>1.1166167199999999</v>
      </c>
      <c r="L61">
        <v>1.1901030269999999</v>
      </c>
      <c r="M61">
        <v>1.2182009540000001</v>
      </c>
      <c r="N61">
        <v>1.279676942</v>
      </c>
      <c r="O61">
        <v>1.384136684</v>
      </c>
      <c r="P61">
        <v>1.41707779</v>
      </c>
    </row>
    <row r="62" spans="2:16" x14ac:dyDescent="0.2">
      <c r="B62">
        <v>6.6333329999999999E-3</v>
      </c>
      <c r="C62">
        <v>0.154728</v>
      </c>
      <c r="D62">
        <v>0.34900604699999999</v>
      </c>
      <c r="E62">
        <v>0.50743312200000001</v>
      </c>
      <c r="F62">
        <v>0.64234526400000003</v>
      </c>
      <c r="G62">
        <v>0.78293435600000005</v>
      </c>
      <c r="H62">
        <v>0.96053357299999997</v>
      </c>
      <c r="I62">
        <v>1.100323808</v>
      </c>
      <c r="J62">
        <v>1.1921782999999999</v>
      </c>
      <c r="K62">
        <v>1.26649122</v>
      </c>
      <c r="L62">
        <v>1.32689268</v>
      </c>
      <c r="M62">
        <v>1.4877258090000001</v>
      </c>
      <c r="N62">
        <v>1.4437879039999999</v>
      </c>
      <c r="O62">
        <v>1.72854413</v>
      </c>
      <c r="P62">
        <v>1.5117810300000001</v>
      </c>
    </row>
    <row r="63" spans="2:16" x14ac:dyDescent="0.2">
      <c r="B63">
        <v>6.6111110000000002E-3</v>
      </c>
      <c r="C63">
        <v>0.2076326</v>
      </c>
      <c r="D63">
        <v>0.32822214500000002</v>
      </c>
      <c r="E63">
        <v>0.51871347000000001</v>
      </c>
      <c r="F63">
        <v>0.65268943199999996</v>
      </c>
      <c r="G63">
        <v>0.77393674899999998</v>
      </c>
      <c r="H63">
        <v>0.89990537800000003</v>
      </c>
      <c r="I63">
        <v>1.0542269799999999</v>
      </c>
      <c r="J63">
        <v>1.1165658999999999</v>
      </c>
      <c r="K63">
        <v>1.2888614</v>
      </c>
      <c r="L63">
        <v>1.4524206200000001</v>
      </c>
      <c r="M63">
        <v>1.5277045600000001</v>
      </c>
      <c r="N63">
        <v>1.5604298599999999</v>
      </c>
      <c r="O63">
        <v>1.87355184</v>
      </c>
      <c r="P63">
        <v>1.64468809</v>
      </c>
    </row>
    <row r="64" spans="2:16" x14ac:dyDescent="0.2">
      <c r="B64">
        <v>6.6044440000000001E-3</v>
      </c>
      <c r="C64">
        <v>0.135797</v>
      </c>
      <c r="D64">
        <v>0.33960644099999998</v>
      </c>
      <c r="E64">
        <v>0.52513007599999995</v>
      </c>
      <c r="F64">
        <v>0.70476810999999995</v>
      </c>
      <c r="G64">
        <v>0.87862653999999996</v>
      </c>
      <c r="H64">
        <v>0.99941708900000004</v>
      </c>
      <c r="I64">
        <v>1.1304915200000001</v>
      </c>
      <c r="J64">
        <v>1.39828687</v>
      </c>
      <c r="K64">
        <v>1.4792251999999999</v>
      </c>
      <c r="L64">
        <v>1.5578807400000001</v>
      </c>
      <c r="M64">
        <v>1.5761519799999999</v>
      </c>
      <c r="N64">
        <v>1.8069385200000001</v>
      </c>
      <c r="O64">
        <v>2.0257022899999999</v>
      </c>
      <c r="P64">
        <v>2.22207877</v>
      </c>
    </row>
    <row r="65" spans="2:17" x14ac:dyDescent="0.2">
      <c r="B65">
        <v>4.9767699999999998E-2</v>
      </c>
      <c r="C65">
        <v>0.17485600000000001</v>
      </c>
      <c r="D65">
        <v>0.38077297100000002</v>
      </c>
      <c r="E65">
        <v>0.48998927599999997</v>
      </c>
      <c r="F65">
        <v>0.66753034899999997</v>
      </c>
      <c r="G65">
        <v>0.909046943</v>
      </c>
      <c r="H65">
        <v>1.114264972</v>
      </c>
      <c r="I65">
        <v>1.2768558800000001</v>
      </c>
      <c r="J65">
        <v>1.37360813</v>
      </c>
      <c r="K65">
        <v>1.5857564900000001</v>
      </c>
      <c r="L65">
        <v>1.6790191999999999</v>
      </c>
      <c r="M65">
        <v>1.92345261</v>
      </c>
      <c r="N65">
        <v>1.94790431</v>
      </c>
      <c r="O65">
        <v>2.0770388099999999</v>
      </c>
      <c r="P65">
        <v>2.2711612200000002</v>
      </c>
    </row>
    <row r="66" spans="2:17" x14ac:dyDescent="0.2">
      <c r="B66">
        <v>3.0688206999999999E-2</v>
      </c>
      <c r="C66">
        <v>0.204737208</v>
      </c>
      <c r="D66">
        <v>0.290306334</v>
      </c>
      <c r="E66">
        <v>0.50827671799999996</v>
      </c>
      <c r="F66">
        <v>0.66555235000000001</v>
      </c>
      <c r="G66">
        <v>0.80944137599999999</v>
      </c>
      <c r="H66">
        <v>0.97145934199999995</v>
      </c>
      <c r="I66">
        <v>1.2237681199999999</v>
      </c>
      <c r="J66">
        <v>1.3421732</v>
      </c>
      <c r="K66">
        <v>1.51301507</v>
      </c>
      <c r="L66">
        <v>1.58174035</v>
      </c>
      <c r="M66">
        <v>1.6233379100000001</v>
      </c>
      <c r="N66">
        <v>2.0795694600000001</v>
      </c>
      <c r="O66">
        <v>1.70723085</v>
      </c>
      <c r="P66">
        <v>2.2422366299999998</v>
      </c>
    </row>
    <row r="67" spans="2:17" x14ac:dyDescent="0.2">
      <c r="B67">
        <v>2.9020117000000002E-2</v>
      </c>
      <c r="C67">
        <v>0.14197272499999999</v>
      </c>
      <c r="D67">
        <v>0.27060829199999997</v>
      </c>
      <c r="E67">
        <v>0.4094757</v>
      </c>
      <c r="F67">
        <v>0.64321348700000003</v>
      </c>
      <c r="G67">
        <v>0.82413792299999999</v>
      </c>
      <c r="H67">
        <v>0.97391986900000005</v>
      </c>
      <c r="I67">
        <v>1.1697351229999999</v>
      </c>
      <c r="J67">
        <v>1.3028178500000001</v>
      </c>
      <c r="K67">
        <v>1.50945146</v>
      </c>
      <c r="L67">
        <v>1.5988688200000001</v>
      </c>
      <c r="M67">
        <v>1.63667487</v>
      </c>
      <c r="N67">
        <v>1.68001259</v>
      </c>
      <c r="O67">
        <v>2.0311515600000001</v>
      </c>
      <c r="P67">
        <v>2.0621331700000001</v>
      </c>
    </row>
    <row r="68" spans="2:17" x14ac:dyDescent="0.2">
      <c r="B68">
        <v>9.4955100000000001E-2</v>
      </c>
      <c r="C68">
        <v>0.1439405</v>
      </c>
      <c r="D68">
        <v>0.28956505500000002</v>
      </c>
      <c r="E68">
        <v>0.442138315</v>
      </c>
      <c r="F68">
        <v>0.56446202099999998</v>
      </c>
      <c r="G68">
        <v>0.78057166099999997</v>
      </c>
      <c r="H68">
        <v>1.1301076400000001</v>
      </c>
      <c r="I68">
        <v>1.2814719800000001</v>
      </c>
      <c r="J68">
        <v>1.43958081</v>
      </c>
      <c r="K68">
        <v>1.68472541</v>
      </c>
      <c r="L68">
        <v>1.8273518799999999</v>
      </c>
      <c r="M68">
        <v>1.7857340799999999</v>
      </c>
      <c r="N68">
        <v>1.93390415</v>
      </c>
      <c r="O68">
        <v>2.1590829899999999</v>
      </c>
      <c r="P68">
        <v>2.1821825499999998</v>
      </c>
    </row>
    <row r="69" spans="2:17" x14ac:dyDescent="0.2">
      <c r="B69">
        <v>1.4342608999999999E-2</v>
      </c>
      <c r="C69">
        <v>0.19287000000000001</v>
      </c>
      <c r="D69">
        <v>0.31882131699999999</v>
      </c>
      <c r="E69">
        <v>0.45413167599999998</v>
      </c>
      <c r="F69">
        <v>0.616878649</v>
      </c>
      <c r="G69">
        <v>0.75125587400000005</v>
      </c>
      <c r="H69">
        <v>0.89385630599999999</v>
      </c>
      <c r="I69">
        <v>1.1563452000000001</v>
      </c>
      <c r="J69">
        <v>1.30671643</v>
      </c>
      <c r="K69">
        <v>1.386354753</v>
      </c>
      <c r="L69">
        <v>1.6691979400000001</v>
      </c>
      <c r="M69">
        <v>1.77334777</v>
      </c>
      <c r="N69">
        <v>1.70424223</v>
      </c>
      <c r="O69">
        <v>1.62338903</v>
      </c>
      <c r="P69">
        <v>2.2152338399999998</v>
      </c>
    </row>
    <row r="70" spans="2:17" x14ac:dyDescent="0.2">
      <c r="B70">
        <v>2.5182262E-2</v>
      </c>
      <c r="C70">
        <v>0.18132380300000001</v>
      </c>
      <c r="D70">
        <v>0.40399529099999998</v>
      </c>
      <c r="E70">
        <v>0.46221148099999998</v>
      </c>
      <c r="F70">
        <v>0.57057961999999995</v>
      </c>
      <c r="G70">
        <v>0.690256019</v>
      </c>
      <c r="H70">
        <v>0.78607375499999999</v>
      </c>
      <c r="I70">
        <v>0.88670813100000001</v>
      </c>
      <c r="J70">
        <v>1.1407205549999999</v>
      </c>
      <c r="K70">
        <v>1.1952961479999999</v>
      </c>
      <c r="L70">
        <v>1.3154064700000001</v>
      </c>
      <c r="M70">
        <v>1.67091711</v>
      </c>
      <c r="N70">
        <v>1.3892029100000001</v>
      </c>
      <c r="O70">
        <v>1.5591618199999999</v>
      </c>
      <c r="P70">
        <v>2.60007725</v>
      </c>
    </row>
    <row r="71" spans="2:17" x14ac:dyDescent="0.2">
      <c r="B71">
        <v>2.5182262E-2</v>
      </c>
      <c r="C71">
        <v>0.18132380300000001</v>
      </c>
      <c r="D71">
        <v>0.40855888600000001</v>
      </c>
      <c r="E71">
        <v>0.531116861</v>
      </c>
      <c r="F71">
        <v>0.55702500899999996</v>
      </c>
      <c r="G71">
        <v>0.64597199100000002</v>
      </c>
      <c r="H71">
        <v>0.73182072899999995</v>
      </c>
      <c r="I71">
        <v>0.79973596300000005</v>
      </c>
      <c r="J71">
        <v>0.94050463900000003</v>
      </c>
      <c r="K71">
        <v>1.0434106350000001</v>
      </c>
      <c r="L71">
        <v>1.1779871079999999</v>
      </c>
      <c r="M71">
        <v>0.78776003999999999</v>
      </c>
      <c r="N71">
        <v>0.91117820999999999</v>
      </c>
      <c r="O71">
        <v>1.683923327</v>
      </c>
      <c r="P71">
        <v>1.42947008</v>
      </c>
    </row>
    <row r="72" spans="2:17" x14ac:dyDescent="0.2">
      <c r="B72">
        <v>2.5182262E-2</v>
      </c>
      <c r="C72">
        <v>0.19111972099999999</v>
      </c>
      <c r="D72">
        <v>0.40830735899999998</v>
      </c>
      <c r="E72">
        <v>0.49851599499999999</v>
      </c>
      <c r="F72">
        <v>0.65028662000000004</v>
      </c>
      <c r="G72">
        <v>0.69372113400000002</v>
      </c>
      <c r="H72">
        <v>0.751851661</v>
      </c>
      <c r="I72">
        <v>0.82740700899999997</v>
      </c>
      <c r="J72">
        <v>0.89392201699999996</v>
      </c>
      <c r="K72">
        <v>0.91115468600000005</v>
      </c>
      <c r="L72">
        <v>1.0275039130000001</v>
      </c>
      <c r="M72">
        <v>0.96131835099999996</v>
      </c>
      <c r="N72">
        <v>0.31221233700000001</v>
      </c>
      <c r="O72">
        <v>0.70114785300000004</v>
      </c>
      <c r="P72">
        <v>0.68767493999999996</v>
      </c>
    </row>
    <row r="73" spans="2:17" x14ac:dyDescent="0.2">
      <c r="B73">
        <v>2.5182262E-2</v>
      </c>
      <c r="C73">
        <v>0.18622176200000001</v>
      </c>
      <c r="D73">
        <v>0.37724519299999998</v>
      </c>
      <c r="E73">
        <v>0.46675246799999998</v>
      </c>
      <c r="F73">
        <v>0.57318186599999998</v>
      </c>
      <c r="G73">
        <v>0.73369985000000004</v>
      </c>
      <c r="H73">
        <v>0.80881347100000001</v>
      </c>
      <c r="I73">
        <v>0.85316995100000004</v>
      </c>
      <c r="J73">
        <v>0.90635076800000003</v>
      </c>
      <c r="K73">
        <v>1.0388272270000001</v>
      </c>
      <c r="L73">
        <v>0.93559379600000003</v>
      </c>
      <c r="M73">
        <v>1.1100717659999999</v>
      </c>
      <c r="N73">
        <v>0.56831772999999997</v>
      </c>
      <c r="O73">
        <v>1.454110485</v>
      </c>
      <c r="P73">
        <v>1.1296406000000001</v>
      </c>
    </row>
    <row r="74" spans="2:17" x14ac:dyDescent="0.2">
      <c r="B74">
        <v>2.5182262E-2</v>
      </c>
      <c r="C74">
        <v>0.18622176200000001</v>
      </c>
      <c r="D74">
        <v>0.42191158099999998</v>
      </c>
      <c r="E74">
        <v>0.56524664599999996</v>
      </c>
      <c r="F74">
        <v>0.64322527600000001</v>
      </c>
      <c r="G74">
        <v>0.75939756199999997</v>
      </c>
      <c r="H74">
        <v>0.87848334299999997</v>
      </c>
      <c r="I74">
        <v>0.96227578499999999</v>
      </c>
      <c r="J74">
        <v>1.0067980059999999</v>
      </c>
      <c r="K74">
        <v>1.0646750519999999</v>
      </c>
      <c r="L74">
        <v>1.0349850410000001</v>
      </c>
      <c r="M74">
        <v>1.181891891</v>
      </c>
      <c r="N74">
        <v>0.75417247200000004</v>
      </c>
      <c r="O74">
        <v>1.454110485</v>
      </c>
      <c r="P74">
        <v>1.592853037</v>
      </c>
    </row>
    <row r="75" spans="2:17" x14ac:dyDescent="0.2">
      <c r="B75">
        <v>2.5182262E-2</v>
      </c>
      <c r="C75">
        <v>0.18622176200000001</v>
      </c>
      <c r="D75">
        <v>0.38727853299999998</v>
      </c>
      <c r="E75">
        <v>0.52157879600000001</v>
      </c>
      <c r="F75">
        <v>0.63198342600000001</v>
      </c>
      <c r="G75">
        <v>0.71557153600000001</v>
      </c>
      <c r="H75">
        <v>0.79921120300000004</v>
      </c>
      <c r="I75">
        <v>0.95508144399999995</v>
      </c>
      <c r="J75">
        <v>1.005954392</v>
      </c>
      <c r="K75">
        <v>1.0402579350000001</v>
      </c>
      <c r="L75">
        <v>1.18923468</v>
      </c>
      <c r="M75">
        <v>1.0724506680000001</v>
      </c>
      <c r="N75">
        <v>1.2083771459999999</v>
      </c>
      <c r="O75">
        <v>0.96073876999999996</v>
      </c>
      <c r="P75">
        <v>1.592853037</v>
      </c>
    </row>
    <row r="76" spans="2:17" x14ac:dyDescent="0.2">
      <c r="B76">
        <v>2.5182262E-2</v>
      </c>
      <c r="C76">
        <v>0.18622176200000001</v>
      </c>
      <c r="D76">
        <v>0.393063</v>
      </c>
      <c r="E76">
        <v>0.479856</v>
      </c>
      <c r="F76">
        <v>0.57371499999999997</v>
      </c>
      <c r="G76">
        <v>0.68978200000000001</v>
      </c>
      <c r="H76">
        <v>0.75687300000000002</v>
      </c>
      <c r="I76">
        <v>0.84131599999999995</v>
      </c>
      <c r="J76">
        <v>1.0106580000000001</v>
      </c>
      <c r="K76">
        <v>1.1298109999999999</v>
      </c>
      <c r="L76">
        <v>1.1597489999999999</v>
      </c>
      <c r="M76">
        <v>1.2693300000000001</v>
      </c>
      <c r="N76">
        <v>1.2144999999999999</v>
      </c>
      <c r="O76">
        <v>1.4</v>
      </c>
      <c r="P76">
        <v>1.408169</v>
      </c>
    </row>
    <row r="77" spans="2:17" x14ac:dyDescent="0.2">
      <c r="B77">
        <v>2.5182262E-2</v>
      </c>
      <c r="C77">
        <v>0.18622176200000001</v>
      </c>
      <c r="D77">
        <v>0.39375700000000002</v>
      </c>
      <c r="E77">
        <v>0.548346</v>
      </c>
      <c r="F77">
        <v>0.62629199999999996</v>
      </c>
      <c r="G77">
        <v>0.73193699999999995</v>
      </c>
      <c r="H77">
        <v>0.84151600000000004</v>
      </c>
      <c r="I77">
        <v>0.91081199999999995</v>
      </c>
      <c r="J77">
        <v>0.99766600000000005</v>
      </c>
      <c r="K77">
        <v>1.1259079999999999</v>
      </c>
      <c r="L77">
        <v>1.1419649999999999</v>
      </c>
      <c r="M77">
        <v>1.1716150000000001</v>
      </c>
      <c r="N77">
        <v>1.2553080000000001</v>
      </c>
      <c r="O77">
        <v>1.3325880000000001</v>
      </c>
      <c r="P77">
        <v>1.4724969999999999</v>
      </c>
    </row>
    <row r="78" spans="2:17" x14ac:dyDescent="0.2">
      <c r="B78" t="s">
        <v>9</v>
      </c>
    </row>
    <row r="79" spans="2:17" x14ac:dyDescent="0.2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2:17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3:17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3:17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3:17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3:17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3:17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3:17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3:17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3:17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3:17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3:17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3:17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3:17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3:17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3:17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3:17" x14ac:dyDescent="0.2"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3:17" x14ac:dyDescent="0.2"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2:60" x14ac:dyDescent="0.2"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2:60" x14ac:dyDescent="0.2"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2:60" x14ac:dyDescent="0.2"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2:60" x14ac:dyDescent="0.2">
      <c r="C132">
        <v>8.4881665999999995E-2</v>
      </c>
      <c r="D132">
        <v>0.195868126</v>
      </c>
      <c r="E132">
        <v>0.31376278800000001</v>
      </c>
      <c r="F132">
        <v>0.459295544</v>
      </c>
      <c r="G132">
        <v>0.58862360199999997</v>
      </c>
      <c r="H132">
        <v>0.69781833100000001</v>
      </c>
      <c r="I132">
        <v>0.79679873899999998</v>
      </c>
      <c r="J132">
        <v>0.91486126300000004</v>
      </c>
      <c r="K132">
        <v>1.0569570109999999</v>
      </c>
      <c r="L132">
        <v>1.147231476</v>
      </c>
      <c r="M132">
        <v>1.290106451</v>
      </c>
      <c r="N132">
        <v>1.3879178889999999</v>
      </c>
      <c r="O132">
        <v>1.4316667599999999</v>
      </c>
      <c r="P132">
        <v>1.4070027190000001</v>
      </c>
      <c r="Q132">
        <v>1.522866931</v>
      </c>
    </row>
    <row r="133" spans="2:60" x14ac:dyDescent="0.2">
      <c r="C133">
        <v>8.4881665999999995E-2</v>
      </c>
      <c r="D133">
        <v>0.195868126</v>
      </c>
      <c r="E133">
        <v>0.31376278800000001</v>
      </c>
      <c r="F133">
        <v>0.459295544</v>
      </c>
      <c r="G133">
        <v>0.58862360199999997</v>
      </c>
      <c r="H133">
        <v>0.69781833100000001</v>
      </c>
      <c r="I133">
        <v>0.79679873899999998</v>
      </c>
      <c r="J133">
        <v>0.91486126300000004</v>
      </c>
      <c r="K133">
        <v>1.0569570109999999</v>
      </c>
      <c r="L133">
        <v>1.147231476</v>
      </c>
      <c r="M133">
        <v>1.290106451</v>
      </c>
      <c r="N133">
        <v>1.3879178889999999</v>
      </c>
      <c r="O133">
        <v>1.4316667599999999</v>
      </c>
      <c r="P133">
        <v>1.4070027190000001</v>
      </c>
      <c r="Q133">
        <v>1.522866931</v>
      </c>
    </row>
    <row r="134" spans="2:60" x14ac:dyDescent="0.2">
      <c r="C134">
        <v>8.4881665999999995E-2</v>
      </c>
      <c r="D134">
        <v>0.195868126</v>
      </c>
      <c r="E134">
        <v>0.31376278800000001</v>
      </c>
      <c r="F134">
        <v>0.459295544</v>
      </c>
      <c r="G134">
        <v>0.58862360199999997</v>
      </c>
      <c r="H134">
        <v>0.69781833100000001</v>
      </c>
      <c r="I134">
        <v>0.79679873899999998</v>
      </c>
      <c r="J134">
        <v>0.91486126300000004</v>
      </c>
      <c r="K134">
        <v>1.0569570109999999</v>
      </c>
      <c r="L134">
        <v>1.147231476</v>
      </c>
      <c r="M134">
        <v>1.290106451</v>
      </c>
      <c r="N134">
        <v>1.3879178889999999</v>
      </c>
      <c r="O134">
        <v>1.4316667599999999</v>
      </c>
      <c r="P134">
        <v>1.4070027190000001</v>
      </c>
      <c r="Q134">
        <v>1.522866931</v>
      </c>
    </row>
    <row r="135" spans="2:60" x14ac:dyDescent="0.2">
      <c r="C135">
        <v>8.4881665999999995E-2</v>
      </c>
      <c r="D135">
        <v>0.195868126</v>
      </c>
      <c r="E135">
        <v>0.31376278800000001</v>
      </c>
      <c r="F135">
        <v>0.459295544</v>
      </c>
      <c r="G135">
        <v>0.58862360199999997</v>
      </c>
      <c r="H135">
        <v>0.69781833100000001</v>
      </c>
      <c r="I135">
        <v>0.79679873899999998</v>
      </c>
      <c r="J135">
        <v>0.91486126300000004</v>
      </c>
      <c r="K135">
        <v>1.0569570109999999</v>
      </c>
      <c r="L135">
        <v>1.147231476</v>
      </c>
      <c r="M135">
        <v>1.290106451</v>
      </c>
      <c r="N135">
        <v>1.3879178889999999</v>
      </c>
      <c r="O135">
        <v>1.4316667599999999</v>
      </c>
      <c r="P135">
        <v>1.4070027190000001</v>
      </c>
      <c r="Q135">
        <v>1.522866931</v>
      </c>
    </row>
    <row r="136" spans="2:60" x14ac:dyDescent="0.2">
      <c r="C136">
        <v>8.4881665999999995E-2</v>
      </c>
      <c r="D136">
        <v>0.195868126</v>
      </c>
      <c r="E136">
        <v>0.31376278800000001</v>
      </c>
      <c r="F136">
        <v>0.459295544</v>
      </c>
      <c r="G136">
        <v>0.58862360199999997</v>
      </c>
      <c r="H136">
        <v>0.69781833100000001</v>
      </c>
      <c r="I136">
        <v>0.79679873899999998</v>
      </c>
      <c r="J136">
        <v>0.91486126300000004</v>
      </c>
      <c r="K136">
        <v>1.0569570109999999</v>
      </c>
      <c r="L136">
        <v>1.147231476</v>
      </c>
      <c r="M136">
        <v>1.290106451</v>
      </c>
      <c r="N136">
        <v>1.3879178889999999</v>
      </c>
      <c r="O136">
        <v>1.4316667599999999</v>
      </c>
      <c r="P136">
        <v>1.4070027190000001</v>
      </c>
      <c r="Q136">
        <v>1.522866931</v>
      </c>
    </row>
    <row r="137" spans="2:60" x14ac:dyDescent="0.2">
      <c r="C137">
        <v>8.4881665999999995E-2</v>
      </c>
      <c r="D137">
        <v>0.195868126</v>
      </c>
      <c r="E137">
        <v>0.31376278800000001</v>
      </c>
      <c r="F137">
        <v>0.459295544</v>
      </c>
      <c r="G137">
        <v>0.58862360199999997</v>
      </c>
      <c r="H137">
        <v>0.69781833100000001</v>
      </c>
      <c r="I137">
        <v>0.79679873899999998</v>
      </c>
      <c r="J137">
        <v>0.91486126300000004</v>
      </c>
      <c r="K137">
        <v>1.0569570109999999</v>
      </c>
      <c r="L137">
        <v>1.147231476</v>
      </c>
      <c r="M137">
        <v>1.290106451</v>
      </c>
      <c r="N137">
        <v>1.3879178889999999</v>
      </c>
      <c r="O137">
        <v>1.4316667599999999</v>
      </c>
      <c r="P137">
        <v>1.4070027190000001</v>
      </c>
      <c r="Q137">
        <v>1.522866931</v>
      </c>
    </row>
    <row r="138" spans="2:60" x14ac:dyDescent="0.2">
      <c r="B138" t="s">
        <v>10</v>
      </c>
      <c r="C138">
        <v>1965</v>
      </c>
      <c r="D138">
        <v>1966</v>
      </c>
      <c r="E138">
        <v>1967</v>
      </c>
      <c r="F138">
        <v>1968</v>
      </c>
      <c r="G138">
        <v>1969</v>
      </c>
      <c r="H138">
        <v>1970</v>
      </c>
      <c r="I138">
        <v>1971</v>
      </c>
      <c r="J138">
        <v>1972</v>
      </c>
      <c r="K138">
        <v>1973</v>
      </c>
      <c r="L138">
        <v>1974</v>
      </c>
      <c r="M138">
        <v>1975</v>
      </c>
      <c r="N138">
        <v>1976</v>
      </c>
      <c r="O138">
        <v>1977</v>
      </c>
      <c r="P138">
        <v>1978</v>
      </c>
      <c r="Q138">
        <v>1979</v>
      </c>
      <c r="R138">
        <v>1980</v>
      </c>
      <c r="S138">
        <v>1981</v>
      </c>
      <c r="T138">
        <v>1982</v>
      </c>
      <c r="U138">
        <v>1983</v>
      </c>
      <c r="V138">
        <v>1984</v>
      </c>
      <c r="W138">
        <v>1985</v>
      </c>
      <c r="X138">
        <v>1986</v>
      </c>
      <c r="Y138">
        <v>1987</v>
      </c>
      <c r="Z138">
        <v>1988</v>
      </c>
      <c r="AA138">
        <v>1989</v>
      </c>
      <c r="AB138">
        <v>1990</v>
      </c>
      <c r="AC138">
        <v>1991</v>
      </c>
      <c r="AD138">
        <v>1992</v>
      </c>
      <c r="AE138">
        <v>1993</v>
      </c>
      <c r="AF138">
        <v>1994</v>
      </c>
      <c r="AG138">
        <v>1995</v>
      </c>
      <c r="AH138">
        <v>1996</v>
      </c>
      <c r="AI138">
        <v>1997</v>
      </c>
      <c r="AJ138">
        <v>1998</v>
      </c>
      <c r="AK138">
        <v>1999</v>
      </c>
      <c r="AL138">
        <v>2000</v>
      </c>
      <c r="AM138">
        <v>2001</v>
      </c>
      <c r="AN138">
        <v>2002</v>
      </c>
      <c r="AO138">
        <v>2003</v>
      </c>
      <c r="AP138">
        <v>2004</v>
      </c>
      <c r="AQ138">
        <v>2005</v>
      </c>
      <c r="AR138">
        <v>2006</v>
      </c>
      <c r="AS138">
        <v>2007</v>
      </c>
      <c r="AT138">
        <v>2008</v>
      </c>
      <c r="AU138">
        <v>2009</v>
      </c>
      <c r="AV138">
        <v>2010</v>
      </c>
      <c r="AW138">
        <v>2011</v>
      </c>
      <c r="AX138">
        <v>2012</v>
      </c>
      <c r="AY138">
        <v>2013</v>
      </c>
      <c r="AZ138">
        <v>2014</v>
      </c>
      <c r="BA138">
        <v>2015</v>
      </c>
      <c r="BB138">
        <v>2016</v>
      </c>
      <c r="BC138">
        <v>2017</v>
      </c>
      <c r="BD138">
        <v>2018</v>
      </c>
      <c r="BE138">
        <v>2019</v>
      </c>
      <c r="BF138">
        <v>2020</v>
      </c>
      <c r="BG138">
        <v>2021</v>
      </c>
      <c r="BH138">
        <v>2022</v>
      </c>
    </row>
    <row r="139" spans="2:60" x14ac:dyDescent="0.2">
      <c r="B139">
        <v>174.792</v>
      </c>
      <c r="C139">
        <v>230.55099999999999</v>
      </c>
      <c r="D139">
        <v>261.678</v>
      </c>
      <c r="E139">
        <v>550.36199999999997</v>
      </c>
      <c r="F139">
        <v>702.18100000000004</v>
      </c>
      <c r="G139">
        <v>862.78899999999999</v>
      </c>
      <c r="H139">
        <v>1256.5650000000001</v>
      </c>
      <c r="I139">
        <v>1743.7629999999999</v>
      </c>
      <c r="J139">
        <v>1874.5340000000001</v>
      </c>
      <c r="K139">
        <v>1758.9190000000001</v>
      </c>
      <c r="L139">
        <v>1588.39</v>
      </c>
      <c r="M139">
        <v>1356.7360000000001</v>
      </c>
      <c r="N139">
        <v>1177.8219999999999</v>
      </c>
      <c r="O139">
        <v>978.37</v>
      </c>
      <c r="P139">
        <v>979.43100000000004</v>
      </c>
      <c r="Q139">
        <v>935.71400000000006</v>
      </c>
      <c r="R139">
        <v>958.28</v>
      </c>
      <c r="S139">
        <v>973.50199999999995</v>
      </c>
      <c r="T139">
        <v>955.96400000000006</v>
      </c>
      <c r="U139">
        <v>981.45</v>
      </c>
      <c r="V139">
        <v>1092.0550000000001</v>
      </c>
      <c r="W139">
        <v>1139.6759999999999</v>
      </c>
      <c r="X139">
        <v>1141.9929999999999</v>
      </c>
      <c r="Y139">
        <v>859.41600000000005</v>
      </c>
      <c r="Z139">
        <v>1228.721</v>
      </c>
      <c r="AA139">
        <v>1229.5999999999999</v>
      </c>
      <c r="AB139">
        <v>1455.193</v>
      </c>
      <c r="AC139">
        <v>1195.6639299999999</v>
      </c>
      <c r="AD139">
        <v>1390.30916</v>
      </c>
      <c r="AE139">
        <v>1326.60896</v>
      </c>
      <c r="AF139">
        <v>1329.3730599999999</v>
      </c>
      <c r="AG139">
        <v>1264.2468899999999</v>
      </c>
      <c r="AH139">
        <v>1192.7810899999999</v>
      </c>
      <c r="AI139">
        <v>1124.4330500000001</v>
      </c>
      <c r="AJ139">
        <v>1102.15914</v>
      </c>
      <c r="AK139">
        <v>989.68030999999996</v>
      </c>
      <c r="AL139">
        <v>1132.70985</v>
      </c>
      <c r="AM139">
        <v>1387.1970200000001</v>
      </c>
      <c r="AN139">
        <v>1480.77611</v>
      </c>
      <c r="AO139">
        <v>1490.779227</v>
      </c>
      <c r="AP139">
        <v>1480.5516689999999</v>
      </c>
      <c r="AQ139">
        <v>1483.0218090000001</v>
      </c>
      <c r="AR139">
        <v>1488.0310449999999</v>
      </c>
      <c r="AS139">
        <v>1354.5017889999999</v>
      </c>
      <c r="AT139">
        <v>990.57806800000003</v>
      </c>
      <c r="AU139">
        <v>810.78434600000003</v>
      </c>
      <c r="AV139">
        <v>810.1859078</v>
      </c>
      <c r="AW139">
        <v>1199.0406250000001</v>
      </c>
      <c r="AX139">
        <v>1205.221865</v>
      </c>
      <c r="AY139">
        <v>1270.7704679999999</v>
      </c>
      <c r="AZ139">
        <v>1297.422339</v>
      </c>
      <c r="BA139">
        <v>1321.583785</v>
      </c>
      <c r="BB139">
        <v>1352.6807960000001</v>
      </c>
      <c r="BC139">
        <v>1359.182092</v>
      </c>
      <c r="BD139">
        <v>1379.2872689999999</v>
      </c>
      <c r="BE139">
        <v>1409.3371380000001</v>
      </c>
      <c r="BF139">
        <v>1367.2290399999999</v>
      </c>
      <c r="BG139">
        <v>1376.257582</v>
      </c>
      <c r="BH139">
        <v>1110</v>
      </c>
    </row>
    <row r="140" spans="2:60" x14ac:dyDescent="0.2">
      <c r="B140" t="s">
        <v>11</v>
      </c>
      <c r="C140">
        <v>1000</v>
      </c>
      <c r="D140">
        <v>1195.6639299999999</v>
      </c>
      <c r="E140">
        <v>1390.30916</v>
      </c>
      <c r="F140">
        <v>1326.60896</v>
      </c>
      <c r="G140">
        <v>1329.3730599999999</v>
      </c>
      <c r="H140">
        <v>1264.2468899999999</v>
      </c>
      <c r="I140">
        <v>1192.7810899999999</v>
      </c>
      <c r="J140">
        <v>1124.4330500000001</v>
      </c>
      <c r="K140">
        <v>1102.15914</v>
      </c>
      <c r="L140">
        <v>989.68030999999996</v>
      </c>
      <c r="M140">
        <v>1132.70985</v>
      </c>
      <c r="N140">
        <v>1387.1970200000001</v>
      </c>
      <c r="O140">
        <v>1480.77611</v>
      </c>
      <c r="P140">
        <v>1490.779227</v>
      </c>
      <c r="Q140">
        <v>1480.5516689999999</v>
      </c>
      <c r="R140">
        <v>1483.0218090000001</v>
      </c>
      <c r="S140">
        <v>1488.0310449999999</v>
      </c>
      <c r="T140">
        <v>1354.5017889999999</v>
      </c>
      <c r="U140">
        <v>990.57806800000003</v>
      </c>
      <c r="V140">
        <v>810.78434600000003</v>
      </c>
      <c r="W140">
        <v>810.1859078</v>
      </c>
      <c r="X140">
        <v>1199.0406250000001</v>
      </c>
      <c r="Y140">
        <v>1205.221865</v>
      </c>
      <c r="Z140">
        <v>1270.7704679999999</v>
      </c>
      <c r="AA140">
        <v>1297.422339</v>
      </c>
      <c r="AB140">
        <v>1321.583785</v>
      </c>
      <c r="AC140">
        <v>1352.6807960000001</v>
      </c>
      <c r="AD140">
        <v>1359.182092</v>
      </c>
      <c r="AE140">
        <v>1379.2872689999999</v>
      </c>
      <c r="AF140">
        <v>1409.3371380000001</v>
      </c>
      <c r="AG140">
        <v>1367.2290399999999</v>
      </c>
      <c r="AH140">
        <v>1375</v>
      </c>
    </row>
    <row r="141" spans="2:60" x14ac:dyDescent="0.2">
      <c r="B141">
        <v>0.56384999999999996</v>
      </c>
      <c r="C141">
        <v>0.38424999999999998</v>
      </c>
      <c r="D141">
        <v>0.35361999999999999</v>
      </c>
      <c r="E141">
        <v>0.67945999999999995</v>
      </c>
      <c r="F141">
        <v>0.62695000000000001</v>
      </c>
      <c r="G141">
        <v>0.60335000000000005</v>
      </c>
      <c r="H141">
        <v>1.0384800000000001</v>
      </c>
      <c r="I141">
        <v>1.5569299999999999</v>
      </c>
      <c r="J141">
        <v>1.5365</v>
      </c>
      <c r="K141">
        <v>1.7244299999999999</v>
      </c>
      <c r="L141">
        <v>1.5726599999999999</v>
      </c>
      <c r="M141">
        <v>1.49092</v>
      </c>
      <c r="N141">
        <v>1.28024</v>
      </c>
      <c r="O141">
        <v>1.526946667</v>
      </c>
      <c r="P141">
        <v>1.5219494440000001</v>
      </c>
      <c r="Q141">
        <v>1.5195243519999999</v>
      </c>
      <c r="R141">
        <v>1.48537341</v>
      </c>
      <c r="S141">
        <v>1.48537341</v>
      </c>
      <c r="T141">
        <v>1.48537341</v>
      </c>
      <c r="U141">
        <v>1.48537341</v>
      </c>
      <c r="V141">
        <v>1.48537341</v>
      </c>
      <c r="W141">
        <v>1.48537341</v>
      </c>
      <c r="X141">
        <v>1.48537341</v>
      </c>
      <c r="Y141">
        <v>1.48537341</v>
      </c>
      <c r="Z141">
        <v>1.48537341</v>
      </c>
      <c r="AA141">
        <v>1.48537341</v>
      </c>
      <c r="AB141">
        <v>1.48537341</v>
      </c>
      <c r="AC141">
        <v>1.48537341</v>
      </c>
      <c r="AD141">
        <v>1.48537341</v>
      </c>
      <c r="AE141">
        <v>1.48537341</v>
      </c>
      <c r="AF141">
        <v>1.48537341</v>
      </c>
      <c r="AG141">
        <v>1.48537341</v>
      </c>
      <c r="AH141">
        <v>1.48537341</v>
      </c>
      <c r="AI141">
        <v>1.48537341</v>
      </c>
      <c r="AJ141">
        <v>1.48537341</v>
      </c>
      <c r="AK141">
        <v>1.48537341</v>
      </c>
      <c r="AL141">
        <v>1.48537341</v>
      </c>
      <c r="AM141">
        <v>1.48537341</v>
      </c>
      <c r="AN141">
        <v>1.48537341</v>
      </c>
      <c r="AO141">
        <v>1.5</v>
      </c>
      <c r="AP141">
        <v>1.5</v>
      </c>
      <c r="AQ141">
        <v>1.5</v>
      </c>
      <c r="AR141">
        <v>1.5</v>
      </c>
      <c r="AS141">
        <v>1.5</v>
      </c>
      <c r="AT141">
        <v>1.5</v>
      </c>
      <c r="AU141">
        <v>1.5</v>
      </c>
      <c r="AV141">
        <v>1.5</v>
      </c>
      <c r="AW141">
        <v>1.5</v>
      </c>
      <c r="AX141">
        <v>1.5</v>
      </c>
      <c r="AY141">
        <v>1.5</v>
      </c>
      <c r="AZ141">
        <v>1.5</v>
      </c>
      <c r="BA141">
        <v>1.5</v>
      </c>
      <c r="BB141">
        <v>1.5</v>
      </c>
      <c r="BC141">
        <v>1.5</v>
      </c>
      <c r="BD141">
        <v>1.5</v>
      </c>
      <c r="BE141">
        <v>1.5</v>
      </c>
      <c r="BF141">
        <v>1.5</v>
      </c>
      <c r="BG141">
        <v>1.5</v>
      </c>
      <c r="BH141">
        <v>1.5</v>
      </c>
    </row>
    <row r="142" spans="2:60" x14ac:dyDescent="0.2">
      <c r="B142" t="s">
        <v>12</v>
      </c>
    </row>
    <row r="143" spans="2:60" x14ac:dyDescent="0.2">
      <c r="B143">
        <v>12</v>
      </c>
    </row>
    <row r="144" spans="2:60" x14ac:dyDescent="0.2">
      <c r="B144" t="s">
        <v>13</v>
      </c>
    </row>
    <row r="145" spans="2:21" x14ac:dyDescent="0.2">
      <c r="B145">
        <v>1965</v>
      </c>
      <c r="C145">
        <v>1966</v>
      </c>
      <c r="D145">
        <v>1967</v>
      </c>
      <c r="E145">
        <v>1968</v>
      </c>
      <c r="F145">
        <v>1969</v>
      </c>
      <c r="G145">
        <v>1970</v>
      </c>
      <c r="H145">
        <v>1971</v>
      </c>
      <c r="I145">
        <v>1972</v>
      </c>
      <c r="J145">
        <v>1973</v>
      </c>
      <c r="K145">
        <v>1974</v>
      </c>
      <c r="L145">
        <v>1975</v>
      </c>
      <c r="M145">
        <v>1976</v>
      </c>
    </row>
    <row r="146" spans="2:21" x14ac:dyDescent="0.2">
      <c r="B146" t="s">
        <v>14</v>
      </c>
    </row>
    <row r="147" spans="2:21" x14ac:dyDescent="0.2">
      <c r="B147">
        <v>2816.4374280000002</v>
      </c>
      <c r="C147">
        <v>3473.5804750000002</v>
      </c>
      <c r="D147">
        <v>3802.169891</v>
      </c>
      <c r="E147">
        <v>5257.3046009999998</v>
      </c>
      <c r="F147">
        <v>6712.4684180000004</v>
      </c>
      <c r="G147">
        <v>5679.8098280000004</v>
      </c>
      <c r="H147">
        <v>5257.3312830000004</v>
      </c>
      <c r="I147">
        <v>5726.7434839999996</v>
      </c>
      <c r="J147">
        <v>4787.923949</v>
      </c>
      <c r="K147">
        <v>4740.9925880000001</v>
      </c>
      <c r="L147">
        <v>4271.5744599999998</v>
      </c>
      <c r="M147">
        <v>4318.5230579999998</v>
      </c>
    </row>
    <row r="148" spans="2:21" x14ac:dyDescent="0.2">
      <c r="B148" t="s">
        <v>15</v>
      </c>
    </row>
    <row r="149" spans="2:21" x14ac:dyDescent="0.2">
      <c r="B149">
        <v>563.28748559999997</v>
      </c>
      <c r="C149">
        <v>694.716095</v>
      </c>
      <c r="D149">
        <v>760.43397809999999</v>
      </c>
      <c r="E149">
        <v>1051.46092</v>
      </c>
      <c r="F149">
        <v>1342.493684</v>
      </c>
      <c r="G149">
        <v>1135.9619660000001</v>
      </c>
      <c r="H149">
        <v>1051.466257</v>
      </c>
      <c r="I149">
        <v>1145.3486969999999</v>
      </c>
      <c r="J149">
        <v>957.58478979999995</v>
      </c>
      <c r="K149">
        <v>948.19851759999995</v>
      </c>
      <c r="L149">
        <v>854.31489190000002</v>
      </c>
      <c r="M149">
        <v>863.70461160000002</v>
      </c>
    </row>
    <row r="150" spans="2:21" x14ac:dyDescent="0.2">
      <c r="B150" t="s">
        <v>16</v>
      </c>
    </row>
    <row r="151" spans="2:21" x14ac:dyDescent="0.2">
      <c r="B151">
        <v>16</v>
      </c>
    </row>
    <row r="152" spans="2:21" x14ac:dyDescent="0.2">
      <c r="B152" t="s">
        <v>17</v>
      </c>
    </row>
    <row r="153" spans="2:21" x14ac:dyDescent="0.2">
      <c r="C153">
        <v>2006</v>
      </c>
      <c r="D153">
        <v>2007</v>
      </c>
      <c r="E153">
        <v>2008</v>
      </c>
      <c r="F153">
        <v>2009</v>
      </c>
      <c r="G153">
        <v>2010</v>
      </c>
      <c r="H153">
        <v>2011</v>
      </c>
      <c r="I153">
        <v>2012</v>
      </c>
      <c r="J153">
        <v>2013</v>
      </c>
      <c r="K153">
        <v>2014</v>
      </c>
      <c r="L153">
        <v>2015</v>
      </c>
      <c r="M153">
        <v>2016</v>
      </c>
      <c r="N153">
        <v>2017</v>
      </c>
      <c r="O153">
        <v>2018</v>
      </c>
      <c r="P153">
        <v>2019</v>
      </c>
      <c r="Q153">
        <v>2021</v>
      </c>
      <c r="R153">
        <v>2022</v>
      </c>
    </row>
    <row r="154" spans="2:21" x14ac:dyDescent="0.2">
      <c r="B154" t="s">
        <v>18</v>
      </c>
    </row>
    <row r="155" spans="2:21" x14ac:dyDescent="0.2">
      <c r="C155">
        <v>0.55500000000000005</v>
      </c>
      <c r="D155">
        <v>0.63800000000000001</v>
      </c>
      <c r="E155">
        <v>0.316</v>
      </c>
      <c r="F155">
        <v>0.28499999999999998</v>
      </c>
      <c r="G155">
        <v>0.67900000000000005</v>
      </c>
      <c r="H155">
        <v>0.54300000000000004</v>
      </c>
      <c r="I155">
        <v>0.66100000000000003</v>
      </c>
      <c r="J155">
        <v>0.69399999999999995</v>
      </c>
      <c r="K155">
        <v>0.89700000000000002</v>
      </c>
      <c r="L155">
        <v>0.95299999999999996</v>
      </c>
      <c r="M155">
        <v>0.77600000000000002</v>
      </c>
      <c r="N155">
        <v>0.73</v>
      </c>
      <c r="O155">
        <v>0.67200000000000004</v>
      </c>
      <c r="P155">
        <v>0.68</v>
      </c>
      <c r="Q155">
        <v>0.93589999999999995</v>
      </c>
      <c r="R155">
        <v>1.089</v>
      </c>
    </row>
    <row r="156" spans="2:21" x14ac:dyDescent="0.2">
      <c r="B156" t="s">
        <v>19</v>
      </c>
      <c r="C156" s="1">
        <v>0.28000000000000003</v>
      </c>
      <c r="D156" s="1">
        <v>0.47</v>
      </c>
      <c r="E156" s="1">
        <v>0.35</v>
      </c>
      <c r="F156" s="1">
        <v>0.65</v>
      </c>
      <c r="G156" s="1">
        <v>0.46</v>
      </c>
      <c r="H156" s="1">
        <v>0.31</v>
      </c>
      <c r="I156" s="1">
        <v>0.34</v>
      </c>
      <c r="J156" s="1">
        <v>0.21</v>
      </c>
      <c r="K156" s="1">
        <v>0.23</v>
      </c>
      <c r="L156" s="1">
        <v>0.25</v>
      </c>
      <c r="M156" s="1">
        <v>0.2</v>
      </c>
      <c r="N156" s="1">
        <v>0.18</v>
      </c>
      <c r="O156" s="1">
        <v>0.18</v>
      </c>
      <c r="P156" s="1">
        <v>0.17</v>
      </c>
      <c r="Q156" s="1">
        <v>0.23</v>
      </c>
      <c r="R156">
        <v>0.24437500000000001</v>
      </c>
      <c r="S156">
        <v>4.3200000000000002E-2</v>
      </c>
      <c r="T156">
        <v>4.5900000000000003E-2</v>
      </c>
      <c r="U156">
        <v>1.0625</v>
      </c>
    </row>
    <row r="157" spans="2:21" x14ac:dyDescent="0.2">
      <c r="C157">
        <v>0.152651606</v>
      </c>
      <c r="D157">
        <v>0.29762883499999998</v>
      </c>
      <c r="E157">
        <v>0.109581256</v>
      </c>
      <c r="F157">
        <v>0.184905022</v>
      </c>
      <c r="G157">
        <v>0.31419211400000002</v>
      </c>
      <c r="H157">
        <v>0.16750743000000001</v>
      </c>
      <c r="I157">
        <v>0.222802313</v>
      </c>
      <c r="J157">
        <v>0.145969559</v>
      </c>
      <c r="K157">
        <v>0.20704961599999999</v>
      </c>
      <c r="L157">
        <v>0.23436673099999999</v>
      </c>
      <c r="M157">
        <v>0.15275407499999999</v>
      </c>
      <c r="N157">
        <v>0.13464405600000001</v>
      </c>
      <c r="O157">
        <v>0.12177181199999999</v>
      </c>
      <c r="P157">
        <v>0.11698705700000001</v>
      </c>
      <c r="Q157">
        <v>0.21804765100000001</v>
      </c>
      <c r="R157">
        <v>0.26612437500000002</v>
      </c>
    </row>
    <row r="158" spans="2:21" x14ac:dyDescent="0.2">
      <c r="B158" t="s">
        <v>20</v>
      </c>
    </row>
    <row r="159" spans="2:21" x14ac:dyDescent="0.2">
      <c r="B159">
        <v>1.9380752000000001E-2</v>
      </c>
      <c r="C159">
        <v>0.10145982200000001</v>
      </c>
      <c r="D159">
        <v>0.24414475499999999</v>
      </c>
      <c r="E159">
        <v>0.37814567100000002</v>
      </c>
      <c r="F159">
        <v>0.52699222899999998</v>
      </c>
      <c r="G159">
        <v>0.65206661499999996</v>
      </c>
      <c r="H159">
        <v>0.76360385099999994</v>
      </c>
      <c r="I159">
        <v>0.84666801899999999</v>
      </c>
      <c r="J159">
        <v>0.93351983299999997</v>
      </c>
      <c r="K159">
        <v>0.97143749400000001</v>
      </c>
      <c r="L159">
        <v>1.0011509190000001</v>
      </c>
      <c r="M159">
        <v>1.1495346909999999</v>
      </c>
      <c r="N159">
        <v>1.2116872009999999</v>
      </c>
      <c r="O159">
        <v>1.281049807</v>
      </c>
      <c r="P159">
        <v>1.179917849</v>
      </c>
    </row>
    <row r="160" spans="2:21" x14ac:dyDescent="0.2">
      <c r="B160">
        <v>1.8495648999999999E-2</v>
      </c>
      <c r="C160">
        <v>8.7193363999999995E-2</v>
      </c>
      <c r="D160">
        <v>0.279247415</v>
      </c>
      <c r="E160">
        <v>0.43718783300000003</v>
      </c>
      <c r="F160">
        <v>0.58248880300000005</v>
      </c>
      <c r="G160">
        <v>0.68663239899999995</v>
      </c>
      <c r="H160">
        <v>0.78823631599999999</v>
      </c>
      <c r="I160">
        <v>0.87099972599999997</v>
      </c>
      <c r="J160">
        <v>0.970100191</v>
      </c>
      <c r="K160">
        <v>1.1027085160000001</v>
      </c>
      <c r="L160">
        <v>1.1056714510000001</v>
      </c>
      <c r="M160">
        <v>1.2369484479999999</v>
      </c>
      <c r="N160">
        <v>1.2354868450000001</v>
      </c>
      <c r="O160">
        <v>1.749460306</v>
      </c>
      <c r="P160">
        <v>1.230626606</v>
      </c>
    </row>
    <row r="161" spans="2:16" x14ac:dyDescent="0.2">
      <c r="B161">
        <v>2.2553568E-2</v>
      </c>
      <c r="C161">
        <v>8.3533376000000006E-2</v>
      </c>
      <c r="D161">
        <v>0.21397105999999999</v>
      </c>
      <c r="E161">
        <v>0.40660791499999999</v>
      </c>
      <c r="F161">
        <v>0.57580060799999999</v>
      </c>
      <c r="G161">
        <v>0.68906324200000002</v>
      </c>
      <c r="H161">
        <v>0.80522349299999996</v>
      </c>
      <c r="I161">
        <v>0.98197084899999998</v>
      </c>
      <c r="J161">
        <v>0.96832022399999995</v>
      </c>
      <c r="K161">
        <v>1.262557586</v>
      </c>
      <c r="L161">
        <v>1.2472124309999999</v>
      </c>
      <c r="M161">
        <v>1.2466489679999999</v>
      </c>
      <c r="N161">
        <v>1.389705798</v>
      </c>
      <c r="O161">
        <v>1.6380326970000001</v>
      </c>
      <c r="P161">
        <v>1.2469683009999999</v>
      </c>
    </row>
    <row r="162" spans="2:16" x14ac:dyDescent="0.2">
      <c r="B162">
        <v>2.0319990999999999E-2</v>
      </c>
      <c r="C162">
        <v>0.10850145999999999</v>
      </c>
      <c r="D162">
        <v>0.24195861900000001</v>
      </c>
      <c r="E162">
        <v>0.41645069600000001</v>
      </c>
      <c r="F162">
        <v>0.64661924500000001</v>
      </c>
      <c r="G162">
        <v>0.78533266300000004</v>
      </c>
      <c r="H162">
        <v>0.95014345300000003</v>
      </c>
      <c r="I162">
        <v>1.0306215750000001</v>
      </c>
      <c r="J162">
        <v>1.0640246280000001</v>
      </c>
      <c r="K162">
        <v>1.3283554529999999</v>
      </c>
      <c r="L162">
        <v>1.326541881</v>
      </c>
      <c r="M162">
        <v>1.5470371329999999</v>
      </c>
      <c r="N162">
        <v>1.5565858539999999</v>
      </c>
      <c r="O162">
        <v>1.5368162080000001</v>
      </c>
      <c r="P162">
        <v>1.7437159609999999</v>
      </c>
    </row>
    <row r="163" spans="2:16" x14ac:dyDescent="0.2">
      <c r="B163">
        <v>3.1689083999999999E-2</v>
      </c>
      <c r="C163">
        <v>0.11734314799999999</v>
      </c>
      <c r="D163">
        <v>0.221257593</v>
      </c>
      <c r="E163">
        <v>0.44114833799999997</v>
      </c>
      <c r="F163">
        <v>0.56523318099999997</v>
      </c>
      <c r="G163">
        <v>0.72191307000000005</v>
      </c>
      <c r="H163">
        <v>0.93679943799999998</v>
      </c>
      <c r="I163">
        <v>1.3365648569999999</v>
      </c>
      <c r="J163">
        <v>1.574484153</v>
      </c>
      <c r="K163">
        <v>1.6224372220000001</v>
      </c>
      <c r="L163">
        <v>1.692529159</v>
      </c>
      <c r="M163">
        <v>1.895356839</v>
      </c>
      <c r="N163">
        <v>1.9269976470000001</v>
      </c>
      <c r="O163">
        <v>1.9414515240000001</v>
      </c>
      <c r="P163">
        <v>1.96177442</v>
      </c>
    </row>
    <row r="164" spans="2:16" x14ac:dyDescent="0.2">
      <c r="B164">
        <v>2.9375575000000001E-2</v>
      </c>
      <c r="C164">
        <v>0.106631395</v>
      </c>
      <c r="D164">
        <v>0.20897274199999999</v>
      </c>
      <c r="E164">
        <v>0.40841345800000001</v>
      </c>
      <c r="F164">
        <v>0.54885837500000001</v>
      </c>
      <c r="G164">
        <v>0.70586089699999999</v>
      </c>
      <c r="H164">
        <v>0.88746961899999999</v>
      </c>
      <c r="I164">
        <v>1.1324740360000001</v>
      </c>
      <c r="J164">
        <v>1.4220402940000001</v>
      </c>
      <c r="K164">
        <v>1.444774336</v>
      </c>
      <c r="L164">
        <v>1.510418611</v>
      </c>
      <c r="M164">
        <v>1.6415487989999999</v>
      </c>
      <c r="N164">
        <v>1.6941674689999999</v>
      </c>
      <c r="O164">
        <v>1.853097483</v>
      </c>
      <c r="P164">
        <v>1.8597176419999999</v>
      </c>
    </row>
    <row r="165" spans="2:16" x14ac:dyDescent="0.2">
      <c r="B165">
        <v>2.7062065E-2</v>
      </c>
      <c r="C165">
        <v>9.5919641999999999E-2</v>
      </c>
      <c r="D165">
        <v>0.196687891</v>
      </c>
      <c r="E165">
        <v>0.37567857900000001</v>
      </c>
      <c r="F165">
        <v>0.53248356900000005</v>
      </c>
      <c r="G165">
        <v>0.68980872500000001</v>
      </c>
      <c r="H165">
        <v>0.83813980099999996</v>
      </c>
      <c r="I165">
        <v>0.92838321599999996</v>
      </c>
      <c r="J165">
        <v>1.269596435</v>
      </c>
      <c r="K165">
        <v>1.2671114489999999</v>
      </c>
      <c r="L165">
        <v>1.3283080629999999</v>
      </c>
      <c r="M165">
        <v>1.3877407589999999</v>
      </c>
      <c r="N165">
        <v>1.461337291</v>
      </c>
      <c r="O165">
        <v>1.764743441</v>
      </c>
      <c r="P165">
        <v>1.757660864</v>
      </c>
    </row>
    <row r="166" spans="2:16" x14ac:dyDescent="0.2">
      <c r="B166">
        <v>2.9375575000000001E-2</v>
      </c>
      <c r="C166">
        <v>0.106631395</v>
      </c>
      <c r="D166">
        <v>0.20897274199999999</v>
      </c>
      <c r="E166">
        <v>0.40841345800000001</v>
      </c>
      <c r="F166">
        <v>0.54885837500000001</v>
      </c>
      <c r="G166">
        <v>0.70586089699999999</v>
      </c>
      <c r="H166">
        <v>0.88746961899999999</v>
      </c>
      <c r="I166">
        <v>1.1324740360000001</v>
      </c>
      <c r="J166">
        <v>1.4220402940000001</v>
      </c>
      <c r="K166">
        <v>1.444774336</v>
      </c>
      <c r="L166">
        <v>1.510418611</v>
      </c>
      <c r="M166">
        <v>1.6415487989999999</v>
      </c>
      <c r="N166">
        <v>1.6941674689999999</v>
      </c>
      <c r="O166">
        <v>1.853097483</v>
      </c>
      <c r="P166">
        <v>1.8597176419999999</v>
      </c>
    </row>
    <row r="167" spans="2:16" x14ac:dyDescent="0.2">
      <c r="B167">
        <v>2.5225422000000001E-2</v>
      </c>
      <c r="C167">
        <v>0.13456103799999999</v>
      </c>
      <c r="D167">
        <v>0.22362502000000001</v>
      </c>
      <c r="E167">
        <v>0.39429725100000002</v>
      </c>
      <c r="F167">
        <v>0.54727595100000004</v>
      </c>
      <c r="G167">
        <v>0.69453373399999996</v>
      </c>
      <c r="H167">
        <v>0.76282845600000004</v>
      </c>
      <c r="I167">
        <v>0.99709786499999997</v>
      </c>
      <c r="J167">
        <v>1.142014088</v>
      </c>
      <c r="K167">
        <v>1.2663642900000001</v>
      </c>
      <c r="L167">
        <v>1.4441065390000001</v>
      </c>
      <c r="M167">
        <v>1.7110011249999999</v>
      </c>
      <c r="N167">
        <v>1.9030163040000001</v>
      </c>
      <c r="O167">
        <v>1.7945568460000001</v>
      </c>
      <c r="P167">
        <v>1.7766869240000001</v>
      </c>
    </row>
    <row r="168" spans="2:16" x14ac:dyDescent="0.2">
      <c r="B168">
        <v>2.2663922E-2</v>
      </c>
      <c r="C168">
        <v>7.6370721000000003E-2</v>
      </c>
      <c r="D168">
        <v>0.20628748999999999</v>
      </c>
      <c r="E168">
        <v>0.38888217200000003</v>
      </c>
      <c r="F168">
        <v>0.57437083799999999</v>
      </c>
      <c r="G168">
        <v>0.62703836000000002</v>
      </c>
      <c r="H168">
        <v>0.80576405200000001</v>
      </c>
      <c r="I168">
        <v>0.94094098999999998</v>
      </c>
      <c r="J168">
        <v>1.0459384430000001</v>
      </c>
      <c r="K168">
        <v>1.065510102</v>
      </c>
      <c r="L168">
        <v>1.30555602</v>
      </c>
      <c r="M168">
        <v>1.6099144869999999</v>
      </c>
      <c r="N168">
        <v>1.4115746499999999</v>
      </c>
      <c r="O168">
        <v>1.6114570420000001</v>
      </c>
      <c r="P168">
        <v>2.2200154310000002</v>
      </c>
    </row>
    <row r="169" spans="2:16" x14ac:dyDescent="0.2">
      <c r="B169">
        <v>3.3300215000000001E-2</v>
      </c>
      <c r="C169">
        <v>0.109915022</v>
      </c>
      <c r="D169">
        <v>0.26589982299999998</v>
      </c>
      <c r="E169">
        <v>0.48098001200000001</v>
      </c>
      <c r="F169">
        <v>0.53885808499999999</v>
      </c>
      <c r="G169">
        <v>0.63233835000000005</v>
      </c>
      <c r="H169">
        <v>0.69664412799999997</v>
      </c>
      <c r="I169">
        <v>0.78559349499999998</v>
      </c>
      <c r="J169">
        <v>0.84670904400000002</v>
      </c>
      <c r="K169">
        <v>0.96047921300000005</v>
      </c>
      <c r="L169">
        <v>1.166773547</v>
      </c>
      <c r="M169">
        <v>1.3694739359999999</v>
      </c>
      <c r="N169">
        <v>1.6232018939999999</v>
      </c>
      <c r="O169">
        <v>1.6847912089999999</v>
      </c>
      <c r="P169">
        <v>1.738218</v>
      </c>
    </row>
    <row r="170" spans="2:16" x14ac:dyDescent="0.2">
      <c r="B170">
        <v>2.1695848E-2</v>
      </c>
      <c r="C170">
        <v>9.8126926000000003E-2</v>
      </c>
      <c r="D170">
        <v>0.19830637300000001</v>
      </c>
      <c r="E170">
        <v>0.39827524800000003</v>
      </c>
      <c r="F170">
        <v>0.52798778899999999</v>
      </c>
      <c r="G170">
        <v>0.595204387</v>
      </c>
      <c r="H170">
        <v>0.68596759900000004</v>
      </c>
      <c r="I170">
        <v>0.73654037900000002</v>
      </c>
      <c r="J170">
        <v>0.81809528600000003</v>
      </c>
      <c r="K170">
        <v>0.81914845199999997</v>
      </c>
      <c r="L170">
        <v>0.94734698799999995</v>
      </c>
      <c r="M170">
        <v>0.81578620099999999</v>
      </c>
      <c r="N170">
        <v>1.182831599</v>
      </c>
      <c r="O170">
        <v>1.3194748160000001</v>
      </c>
      <c r="P170">
        <v>1.5784266300000001</v>
      </c>
    </row>
    <row r="171" spans="2:16" x14ac:dyDescent="0.2">
      <c r="B171">
        <v>2.9279013E-2</v>
      </c>
      <c r="C171">
        <v>0.113887513</v>
      </c>
      <c r="D171">
        <v>0.25112267500000002</v>
      </c>
      <c r="E171">
        <v>0.40643369000000001</v>
      </c>
      <c r="F171">
        <v>0.51202235500000004</v>
      </c>
      <c r="G171">
        <v>0.59579568500000002</v>
      </c>
      <c r="H171">
        <v>0.67860015600000001</v>
      </c>
      <c r="I171">
        <v>0.72186286099999997</v>
      </c>
      <c r="J171">
        <v>0.81782518000000004</v>
      </c>
      <c r="K171">
        <v>0.874899121</v>
      </c>
      <c r="L171">
        <v>0.97760769599999997</v>
      </c>
      <c r="M171">
        <v>1.044707584</v>
      </c>
      <c r="N171">
        <v>1.1519333899999999</v>
      </c>
      <c r="O171">
        <v>1.389053393</v>
      </c>
      <c r="P171">
        <v>1.6261733949999999</v>
      </c>
    </row>
    <row r="172" spans="2:16" x14ac:dyDescent="0.2">
      <c r="B172">
        <v>2.9279013E-2</v>
      </c>
      <c r="C172">
        <v>0.113887513</v>
      </c>
      <c r="D172">
        <v>0.25112267500000002</v>
      </c>
      <c r="E172">
        <v>0.40643369000000001</v>
      </c>
      <c r="F172">
        <v>0.51202235500000004</v>
      </c>
      <c r="G172">
        <v>0.59579568500000002</v>
      </c>
      <c r="H172">
        <v>0.67860015600000001</v>
      </c>
      <c r="I172">
        <v>0.72186286099999997</v>
      </c>
      <c r="J172">
        <v>0.81782518000000004</v>
      </c>
      <c r="K172">
        <v>0.874899121</v>
      </c>
      <c r="L172">
        <v>0.97760769599999997</v>
      </c>
      <c r="M172">
        <v>1.044707584</v>
      </c>
      <c r="N172">
        <v>1.1519333899999999</v>
      </c>
      <c r="O172">
        <v>1.389053393</v>
      </c>
      <c r="P172">
        <v>1.6261733949999999</v>
      </c>
    </row>
    <row r="173" spans="2:16" x14ac:dyDescent="0.2">
      <c r="B173">
        <v>1.8974039000000002E-2</v>
      </c>
      <c r="C173">
        <v>0.10028049</v>
      </c>
      <c r="D173">
        <v>0.20869992300000001</v>
      </c>
      <c r="E173">
        <v>0.36956144800000001</v>
      </c>
      <c r="F173">
        <v>0.48770335999999997</v>
      </c>
      <c r="G173">
        <v>0.61428291400000001</v>
      </c>
      <c r="H173">
        <v>0.70489551399999995</v>
      </c>
      <c r="I173">
        <v>0.76874035399999996</v>
      </c>
      <c r="J173">
        <v>0.89059718099999996</v>
      </c>
      <c r="K173">
        <v>1.0320896150000001</v>
      </c>
      <c r="L173">
        <v>0.975926501</v>
      </c>
      <c r="M173">
        <v>1.0844194890000001</v>
      </c>
      <c r="N173">
        <v>1.34031024</v>
      </c>
      <c r="O173">
        <v>1.2279804139999999</v>
      </c>
      <c r="P173">
        <v>2.0478092769999998</v>
      </c>
    </row>
    <row r="174" spans="2:16" x14ac:dyDescent="0.2">
      <c r="B174">
        <v>1.8974039000000002E-2</v>
      </c>
      <c r="C174">
        <v>0.10028049</v>
      </c>
      <c r="D174">
        <v>0.20869992300000001</v>
      </c>
      <c r="E174">
        <v>0.36956144800000001</v>
      </c>
      <c r="F174">
        <v>0.48770335999999997</v>
      </c>
      <c r="G174">
        <v>0.61428291400000001</v>
      </c>
      <c r="H174">
        <v>0.70489551399999995</v>
      </c>
      <c r="I174">
        <v>0.76874035399999996</v>
      </c>
      <c r="J174">
        <v>0.89059718099999996</v>
      </c>
      <c r="K174">
        <v>1.0320896150000001</v>
      </c>
      <c r="L174">
        <v>0.975926501</v>
      </c>
      <c r="M174">
        <v>1.0844194890000001</v>
      </c>
      <c r="N174">
        <v>1.34031024</v>
      </c>
      <c r="O174">
        <v>1.2279804139999999</v>
      </c>
      <c r="P174">
        <v>2.0478092769999998</v>
      </c>
    </row>
    <row r="175" spans="2:16" x14ac:dyDescent="0.2">
      <c r="B175" t="s">
        <v>21</v>
      </c>
    </row>
    <row r="176" spans="2:16" x14ac:dyDescent="0.2">
      <c r="B176">
        <v>3</v>
      </c>
    </row>
    <row r="177" spans="2:59" x14ac:dyDescent="0.2">
      <c r="B177" t="s">
        <v>22</v>
      </c>
    </row>
    <row r="178" spans="2:59" x14ac:dyDescent="0.2">
      <c r="B178">
        <v>1</v>
      </c>
      <c r="C178">
        <v>1</v>
      </c>
      <c r="D178">
        <v>1</v>
      </c>
    </row>
    <row r="179" spans="2:59" x14ac:dyDescent="0.2">
      <c r="B179" t="s">
        <v>23</v>
      </c>
    </row>
    <row r="180" spans="2:59" x14ac:dyDescent="0.2">
      <c r="B180">
        <v>58</v>
      </c>
    </row>
    <row r="181" spans="2:59" x14ac:dyDescent="0.2">
      <c r="B181" t="s">
        <v>24</v>
      </c>
    </row>
    <row r="182" spans="2:59" x14ac:dyDescent="0.2">
      <c r="B182">
        <v>40</v>
      </c>
    </row>
    <row r="183" spans="2:59" x14ac:dyDescent="0.2">
      <c r="B183" t="s">
        <v>25</v>
      </c>
    </row>
    <row r="184" spans="2:59" x14ac:dyDescent="0.2">
      <c r="B184">
        <v>18</v>
      </c>
    </row>
    <row r="185" spans="2:59" x14ac:dyDescent="0.2">
      <c r="B185" t="s">
        <v>26</v>
      </c>
    </row>
    <row r="186" spans="2:59" x14ac:dyDescent="0.2">
      <c r="B186">
        <v>1964</v>
      </c>
      <c r="C186">
        <v>1965</v>
      </c>
      <c r="D186">
        <v>1966</v>
      </c>
      <c r="E186">
        <v>1967</v>
      </c>
      <c r="F186">
        <v>1968</v>
      </c>
      <c r="G186">
        <v>1969</v>
      </c>
      <c r="H186">
        <v>1970</v>
      </c>
      <c r="I186">
        <v>1971</v>
      </c>
      <c r="J186">
        <v>1972</v>
      </c>
      <c r="K186">
        <v>1973</v>
      </c>
      <c r="L186">
        <v>1974</v>
      </c>
      <c r="M186">
        <v>1975</v>
      </c>
      <c r="N186">
        <v>1976</v>
      </c>
      <c r="O186">
        <v>1977</v>
      </c>
      <c r="P186">
        <v>1978</v>
      </c>
      <c r="Q186">
        <v>1979</v>
      </c>
      <c r="R186">
        <v>1980</v>
      </c>
      <c r="S186">
        <v>1981</v>
      </c>
      <c r="T186">
        <v>1982</v>
      </c>
      <c r="U186">
        <v>1983</v>
      </c>
      <c r="V186">
        <v>1984</v>
      </c>
      <c r="W186">
        <v>1985</v>
      </c>
      <c r="X186">
        <v>1986</v>
      </c>
      <c r="Y186">
        <v>1987</v>
      </c>
      <c r="Z186">
        <v>1988</v>
      </c>
      <c r="AA186">
        <v>1989</v>
      </c>
      <c r="AB186">
        <v>1990</v>
      </c>
      <c r="AC186">
        <v>1991</v>
      </c>
      <c r="AD186">
        <v>1992</v>
      </c>
      <c r="AE186">
        <v>1993</v>
      </c>
      <c r="AF186">
        <v>1994</v>
      </c>
      <c r="AG186">
        <v>1995</v>
      </c>
      <c r="AH186">
        <v>1996</v>
      </c>
      <c r="AI186">
        <v>1997</v>
      </c>
      <c r="AJ186">
        <v>1998</v>
      </c>
      <c r="AK186">
        <v>1999</v>
      </c>
      <c r="AL186">
        <v>2000</v>
      </c>
      <c r="AM186">
        <v>2001</v>
      </c>
      <c r="AN186">
        <v>2002</v>
      </c>
      <c r="AO186">
        <v>2003</v>
      </c>
      <c r="AP186">
        <v>2004</v>
      </c>
      <c r="AQ186">
        <v>2005</v>
      </c>
      <c r="AR186">
        <v>2006</v>
      </c>
      <c r="AS186">
        <v>2007</v>
      </c>
      <c r="AT186">
        <v>2008</v>
      </c>
      <c r="AU186">
        <v>2009</v>
      </c>
      <c r="AV186">
        <v>2010</v>
      </c>
      <c r="AW186">
        <v>2011</v>
      </c>
      <c r="AX186">
        <v>2012</v>
      </c>
      <c r="AY186">
        <v>2013</v>
      </c>
      <c r="AZ186">
        <v>2014</v>
      </c>
      <c r="BA186">
        <v>2015</v>
      </c>
      <c r="BB186">
        <v>2016</v>
      </c>
      <c r="BC186">
        <v>2017</v>
      </c>
      <c r="BD186">
        <v>2018</v>
      </c>
      <c r="BE186">
        <v>2019</v>
      </c>
      <c r="BF186">
        <v>2020</v>
      </c>
      <c r="BG186">
        <v>2021</v>
      </c>
    </row>
    <row r="187" spans="2:59" x14ac:dyDescent="0.2">
      <c r="B187" t="s">
        <v>27</v>
      </c>
    </row>
    <row r="188" spans="2:59" x14ac:dyDescent="0.2">
      <c r="B188">
        <v>1982</v>
      </c>
      <c r="C188">
        <v>1983</v>
      </c>
      <c r="D188">
        <v>1984</v>
      </c>
      <c r="E188">
        <v>1985</v>
      </c>
      <c r="F188">
        <v>1986</v>
      </c>
      <c r="G188">
        <v>1987</v>
      </c>
      <c r="H188">
        <v>1988</v>
      </c>
      <c r="I188">
        <v>1989</v>
      </c>
      <c r="J188">
        <v>1990</v>
      </c>
      <c r="K188">
        <v>1991</v>
      </c>
      <c r="L188">
        <v>1992</v>
      </c>
      <c r="M188">
        <v>1993</v>
      </c>
      <c r="N188">
        <v>1994</v>
      </c>
      <c r="O188">
        <v>1995</v>
      </c>
      <c r="P188">
        <v>1996</v>
      </c>
      <c r="Q188">
        <v>1997</v>
      </c>
      <c r="R188">
        <v>1998</v>
      </c>
      <c r="S188">
        <v>1999</v>
      </c>
      <c r="T188">
        <v>2000</v>
      </c>
      <c r="U188">
        <v>2001</v>
      </c>
      <c r="V188">
        <v>2002</v>
      </c>
      <c r="W188">
        <v>2003</v>
      </c>
      <c r="X188">
        <v>2004</v>
      </c>
      <c r="Y188">
        <v>2005</v>
      </c>
      <c r="Z188">
        <v>2006</v>
      </c>
      <c r="AA188">
        <v>2007</v>
      </c>
      <c r="AB188">
        <v>2008</v>
      </c>
      <c r="AC188">
        <v>2009</v>
      </c>
      <c r="AD188">
        <v>2010</v>
      </c>
      <c r="AE188">
        <v>2011</v>
      </c>
      <c r="AF188">
        <v>2012</v>
      </c>
      <c r="AG188">
        <v>2013</v>
      </c>
      <c r="AH188">
        <v>2014</v>
      </c>
      <c r="AI188">
        <v>2015</v>
      </c>
      <c r="AJ188">
        <v>2016</v>
      </c>
      <c r="AK188">
        <v>2017</v>
      </c>
      <c r="AL188">
        <v>2018</v>
      </c>
      <c r="AM188">
        <v>2019</v>
      </c>
      <c r="AN188">
        <v>2021</v>
      </c>
      <c r="AO188">
        <v>2022</v>
      </c>
    </row>
    <row r="189" spans="2:59" x14ac:dyDescent="0.2">
      <c r="B189" t="s">
        <v>28</v>
      </c>
    </row>
    <row r="190" spans="2:59" x14ac:dyDescent="0.2">
      <c r="C190">
        <v>1994</v>
      </c>
      <c r="D190">
        <v>1996</v>
      </c>
      <c r="E190">
        <v>1997</v>
      </c>
      <c r="F190">
        <v>1999</v>
      </c>
      <c r="G190">
        <v>2000</v>
      </c>
      <c r="H190">
        <v>2002</v>
      </c>
      <c r="I190">
        <v>2004</v>
      </c>
      <c r="J190">
        <v>2006</v>
      </c>
      <c r="K190">
        <v>2007</v>
      </c>
      <c r="L190">
        <v>2008</v>
      </c>
      <c r="M190">
        <v>2009</v>
      </c>
      <c r="N190">
        <v>2010</v>
      </c>
      <c r="O190">
        <v>2012</v>
      </c>
      <c r="P190">
        <v>2014</v>
      </c>
      <c r="Q190">
        <v>2016</v>
      </c>
      <c r="R190">
        <v>2018</v>
      </c>
      <c r="S190">
        <v>2020</v>
      </c>
      <c r="T190">
        <v>2022</v>
      </c>
    </row>
    <row r="191" spans="2:59" x14ac:dyDescent="0.2">
      <c r="B191" t="s">
        <v>29</v>
      </c>
    </row>
    <row r="192" spans="2:59" x14ac:dyDescent="0.2">
      <c r="B192">
        <v>10</v>
      </c>
      <c r="C192">
        <v>10</v>
      </c>
      <c r="D192">
        <v>10</v>
      </c>
      <c r="E192">
        <v>10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39</v>
      </c>
      <c r="Q192">
        <v>39</v>
      </c>
      <c r="R192">
        <v>39</v>
      </c>
      <c r="S192">
        <v>39</v>
      </c>
      <c r="T192">
        <v>39</v>
      </c>
      <c r="U192">
        <v>39</v>
      </c>
      <c r="V192">
        <v>39</v>
      </c>
      <c r="W192">
        <v>39</v>
      </c>
      <c r="X192">
        <v>39</v>
      </c>
      <c r="Y192">
        <v>39</v>
      </c>
      <c r="Z192">
        <v>39</v>
      </c>
      <c r="AA192">
        <v>39</v>
      </c>
      <c r="AB192">
        <v>39</v>
      </c>
      <c r="AC192">
        <v>129</v>
      </c>
      <c r="AD192">
        <v>125</v>
      </c>
      <c r="AE192">
        <v>106</v>
      </c>
      <c r="AF192">
        <v>149</v>
      </c>
      <c r="AG192">
        <v>92</v>
      </c>
      <c r="AH192">
        <v>107</v>
      </c>
      <c r="AI192">
        <v>116</v>
      </c>
      <c r="AJ192">
        <v>197</v>
      </c>
      <c r="AK192">
        <v>386</v>
      </c>
      <c r="AL192">
        <v>613</v>
      </c>
      <c r="AM192">
        <v>640</v>
      </c>
      <c r="AN192">
        <v>667</v>
      </c>
      <c r="AO192">
        <v>657</v>
      </c>
      <c r="AP192">
        <v>602</v>
      </c>
      <c r="AQ192">
        <v>651</v>
      </c>
      <c r="AR192">
        <v>653</v>
      </c>
      <c r="AS192">
        <v>716</v>
      </c>
      <c r="AT192">
        <v>563</v>
      </c>
      <c r="AU192">
        <v>471</v>
      </c>
      <c r="AV192">
        <v>593</v>
      </c>
      <c r="AW192">
        <v>715</v>
      </c>
      <c r="AX192">
        <v>598</v>
      </c>
      <c r="AY192">
        <v>694</v>
      </c>
      <c r="AZ192">
        <v>631</v>
      </c>
      <c r="BA192">
        <v>683</v>
      </c>
      <c r="BB192">
        <v>689</v>
      </c>
      <c r="BC192">
        <v>676</v>
      </c>
      <c r="BD192">
        <v>611</v>
      </c>
      <c r="BE192">
        <v>620</v>
      </c>
      <c r="BF192">
        <v>623</v>
      </c>
      <c r="BG192">
        <v>600</v>
      </c>
    </row>
    <row r="193" spans="1:62" x14ac:dyDescent="0.2">
      <c r="B193" t="s">
        <v>30</v>
      </c>
      <c r="BI193">
        <v>620</v>
      </c>
      <c r="BJ193">
        <v>623</v>
      </c>
    </row>
    <row r="194" spans="1:62" x14ac:dyDescent="0.2">
      <c r="B194">
        <v>105</v>
      </c>
      <c r="C194">
        <v>126</v>
      </c>
      <c r="D194">
        <v>118</v>
      </c>
      <c r="E194">
        <v>125</v>
      </c>
      <c r="F194">
        <v>88</v>
      </c>
      <c r="G194">
        <v>105</v>
      </c>
      <c r="H194">
        <v>76</v>
      </c>
      <c r="I194">
        <v>80</v>
      </c>
      <c r="J194">
        <v>82</v>
      </c>
      <c r="K194">
        <v>71</v>
      </c>
      <c r="L194">
        <v>82</v>
      </c>
      <c r="M194">
        <v>90</v>
      </c>
      <c r="N194">
        <v>74</v>
      </c>
      <c r="O194">
        <v>75</v>
      </c>
      <c r="P194">
        <v>90</v>
      </c>
      <c r="Q194">
        <v>78</v>
      </c>
      <c r="R194">
        <v>82</v>
      </c>
      <c r="S194">
        <v>90</v>
      </c>
      <c r="T194">
        <v>101</v>
      </c>
      <c r="U194">
        <v>107</v>
      </c>
      <c r="V194">
        <v>110</v>
      </c>
      <c r="W194">
        <v>107</v>
      </c>
      <c r="X194">
        <v>108</v>
      </c>
      <c r="Y194">
        <v>109</v>
      </c>
      <c r="Z194">
        <v>102</v>
      </c>
      <c r="AA194">
        <v>97</v>
      </c>
      <c r="AB194">
        <v>82</v>
      </c>
      <c r="AC194">
        <v>87</v>
      </c>
      <c r="AD194">
        <v>90</v>
      </c>
      <c r="AE194">
        <v>113</v>
      </c>
      <c r="AF194">
        <v>116</v>
      </c>
      <c r="AG194">
        <v>120</v>
      </c>
      <c r="AH194">
        <v>137</v>
      </c>
      <c r="AI194">
        <v>151</v>
      </c>
      <c r="AJ194">
        <v>115</v>
      </c>
      <c r="AK194">
        <v>105</v>
      </c>
      <c r="AL194">
        <v>100</v>
      </c>
      <c r="AM194">
        <v>100</v>
      </c>
      <c r="AN194">
        <v>100</v>
      </c>
      <c r="AO194">
        <v>100</v>
      </c>
    </row>
    <row r="195" spans="1:62" x14ac:dyDescent="0.2">
      <c r="B195" t="s">
        <v>31</v>
      </c>
    </row>
    <row r="196" spans="1:62" x14ac:dyDescent="0.2">
      <c r="B196">
        <v>43</v>
      </c>
      <c r="C196">
        <v>32</v>
      </c>
      <c r="D196">
        <v>49</v>
      </c>
      <c r="E196">
        <v>67</v>
      </c>
      <c r="F196">
        <v>70</v>
      </c>
      <c r="G196">
        <v>72</v>
      </c>
      <c r="H196">
        <v>51</v>
      </c>
      <c r="I196">
        <v>47</v>
      </c>
      <c r="J196">
        <v>39</v>
      </c>
      <c r="K196">
        <v>35</v>
      </c>
      <c r="L196">
        <v>26</v>
      </c>
      <c r="M196">
        <v>34</v>
      </c>
      <c r="N196">
        <v>44</v>
      </c>
      <c r="O196">
        <v>79</v>
      </c>
      <c r="P196">
        <v>61</v>
      </c>
      <c r="Q196">
        <v>50</v>
      </c>
      <c r="R196">
        <v>1</v>
      </c>
      <c r="S196">
        <v>25</v>
      </c>
    </row>
    <row r="197" spans="1:62" x14ac:dyDescent="0.2">
      <c r="B197" t="s">
        <v>32</v>
      </c>
    </row>
    <row r="198" spans="1:62" x14ac:dyDescent="0.2">
      <c r="A198">
        <v>1964</v>
      </c>
      <c r="B198">
        <v>2.5321E-2</v>
      </c>
      <c r="C198">
        <v>0.105571</v>
      </c>
      <c r="D198">
        <v>0.16556299999999999</v>
      </c>
      <c r="E198">
        <v>0.19361100000000001</v>
      </c>
      <c r="F198">
        <v>9.5441999999999999E-2</v>
      </c>
      <c r="G198">
        <v>0.26840700000000001</v>
      </c>
      <c r="H198">
        <v>0.120764</v>
      </c>
      <c r="I198">
        <v>2.5321E-2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62" x14ac:dyDescent="0.2">
      <c r="A199">
        <v>1965</v>
      </c>
      <c r="B199">
        <v>1.417E-2</v>
      </c>
      <c r="C199">
        <v>1.5327E-2</v>
      </c>
      <c r="D199">
        <v>0.20416400000000001</v>
      </c>
      <c r="E199">
        <v>0.55031799999999997</v>
      </c>
      <c r="F199">
        <v>0.13475999999999999</v>
      </c>
      <c r="G199">
        <v>3.3544999999999998E-2</v>
      </c>
      <c r="H199">
        <v>3.2389000000000001E-2</v>
      </c>
      <c r="I199">
        <v>1.5327E-2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62" x14ac:dyDescent="0.2">
      <c r="A200">
        <v>1966</v>
      </c>
      <c r="B200">
        <v>2.8427999999999998E-2</v>
      </c>
      <c r="C200">
        <v>0.16830200000000001</v>
      </c>
      <c r="D200">
        <v>5.7357999999999999E-2</v>
      </c>
      <c r="E200">
        <v>0.420126</v>
      </c>
      <c r="F200">
        <v>0.26490599999999997</v>
      </c>
      <c r="G200">
        <v>2.4150999999999999E-2</v>
      </c>
      <c r="H200">
        <v>2.6415000000000001E-2</v>
      </c>
      <c r="I200">
        <v>1.0314E-2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62" x14ac:dyDescent="0.2">
      <c r="A201">
        <v>1967</v>
      </c>
      <c r="B201">
        <v>9.4669999999999997E-3</v>
      </c>
      <c r="C201">
        <v>0.110178</v>
      </c>
      <c r="D201">
        <v>0.577515</v>
      </c>
      <c r="E201">
        <v>8.7692000000000006E-2</v>
      </c>
      <c r="F201">
        <v>0.16</v>
      </c>
      <c r="G201">
        <v>3.7988000000000001E-2</v>
      </c>
      <c r="H201">
        <v>1.1479E-2</v>
      </c>
      <c r="I201">
        <v>5.6800000000000002E-3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62" x14ac:dyDescent="0.2">
      <c r="A202">
        <v>1968</v>
      </c>
      <c r="B202">
        <v>3.2939000000000003E-2</v>
      </c>
      <c r="C202">
        <v>0.178617</v>
      </c>
      <c r="D202">
        <v>0.14021800000000001</v>
      </c>
      <c r="E202">
        <v>0.46851700000000002</v>
      </c>
      <c r="F202">
        <v>0.10736999999999999</v>
      </c>
      <c r="G202">
        <v>3.0572999999999999E-2</v>
      </c>
      <c r="H202">
        <v>3.6579E-2</v>
      </c>
      <c r="I202">
        <v>5.1869999999999998E-3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62" x14ac:dyDescent="0.2">
      <c r="A203">
        <v>1969</v>
      </c>
      <c r="B203">
        <v>1.4678E-2</v>
      </c>
      <c r="C203">
        <v>7.9766000000000004E-2</v>
      </c>
      <c r="D203">
        <v>0.459233</v>
      </c>
      <c r="E203">
        <v>0.31568400000000002</v>
      </c>
      <c r="F203">
        <v>0.10843</v>
      </c>
      <c r="G203">
        <v>2.3050000000000002E-3</v>
      </c>
      <c r="H203">
        <v>1.2142E-2</v>
      </c>
      <c r="I203">
        <v>7.7609999999999997E-3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62" x14ac:dyDescent="0.2">
      <c r="A204">
        <v>1970</v>
      </c>
      <c r="B204">
        <v>0.15676200000000001</v>
      </c>
      <c r="C204">
        <v>0.238147</v>
      </c>
      <c r="D204">
        <v>0.37426300000000001</v>
      </c>
      <c r="E204">
        <v>0.17669899999999999</v>
      </c>
      <c r="F204">
        <v>3.4247E-2</v>
      </c>
      <c r="G204">
        <v>1.1143E-2</v>
      </c>
      <c r="H204">
        <v>5.5710000000000004E-3</v>
      </c>
      <c r="I204">
        <v>3.1679999999999998E-3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62" x14ac:dyDescent="0.2">
      <c r="A205">
        <v>1971</v>
      </c>
      <c r="B205">
        <v>0.165462</v>
      </c>
      <c r="C205">
        <v>4.9415000000000001E-2</v>
      </c>
      <c r="D205">
        <v>0.27603</v>
      </c>
      <c r="E205">
        <v>0.18528700000000001</v>
      </c>
      <c r="F205">
        <v>0.27468900000000002</v>
      </c>
      <c r="G205">
        <v>2.6682999999999998E-2</v>
      </c>
      <c r="H205">
        <v>1.7514999999999999E-2</v>
      </c>
      <c r="I205">
        <v>4.9189999999999998E-3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62" x14ac:dyDescent="0.2">
      <c r="A206">
        <v>1972</v>
      </c>
      <c r="B206">
        <v>3.1427999999999998E-2</v>
      </c>
      <c r="C206">
        <v>0.15159600000000001</v>
      </c>
      <c r="D206">
        <v>0.349715</v>
      </c>
      <c r="E206">
        <v>0.28007900000000002</v>
      </c>
      <c r="F206">
        <v>0.11734700000000001</v>
      </c>
      <c r="G206">
        <v>4.6027999999999999E-2</v>
      </c>
      <c r="H206">
        <v>1.7471E-2</v>
      </c>
      <c r="I206">
        <v>6.3350000000000004E-3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62" x14ac:dyDescent="0.2">
      <c r="A207">
        <v>1973</v>
      </c>
      <c r="B207">
        <v>1.1129E-2</v>
      </c>
      <c r="C207">
        <v>0.100338</v>
      </c>
      <c r="D207">
        <v>0.121466</v>
      </c>
      <c r="E207">
        <v>0.26405400000000001</v>
      </c>
      <c r="F207">
        <v>0.202123</v>
      </c>
      <c r="G207">
        <v>0.13807</v>
      </c>
      <c r="H207">
        <v>7.6822000000000001E-2</v>
      </c>
      <c r="I207">
        <v>5.5642999999999998E-2</v>
      </c>
      <c r="J207">
        <v>2.4972000000000001E-2</v>
      </c>
      <c r="K207">
        <v>4.4980000000000003E-3</v>
      </c>
      <c r="L207">
        <v>5.6599999999999999E-4</v>
      </c>
      <c r="M207">
        <v>1.4999999999999999E-4</v>
      </c>
      <c r="N207">
        <v>3.2499999999999997E-5</v>
      </c>
      <c r="O207">
        <v>1.3799999999999999E-4</v>
      </c>
      <c r="P207">
        <v>0</v>
      </c>
    </row>
    <row r="208" spans="1:62" x14ac:dyDescent="0.2">
      <c r="A208">
        <v>1974</v>
      </c>
      <c r="B208">
        <v>2.4247000000000001E-2</v>
      </c>
      <c r="C208">
        <v>0.52727900000000005</v>
      </c>
      <c r="D208">
        <v>0.19487099999999999</v>
      </c>
      <c r="E208">
        <v>5.5426999999999997E-2</v>
      </c>
      <c r="F208">
        <v>7.4453000000000005E-2</v>
      </c>
      <c r="G208">
        <v>4.0191999999999999E-2</v>
      </c>
      <c r="H208">
        <v>2.5745000000000001E-2</v>
      </c>
      <c r="I208">
        <v>2.1690000000000001E-2</v>
      </c>
      <c r="J208">
        <v>2.1288999999999999E-2</v>
      </c>
      <c r="K208">
        <v>8.9540000000000002E-3</v>
      </c>
      <c r="L208">
        <v>3.6380000000000002E-3</v>
      </c>
      <c r="M208">
        <v>9.5E-4</v>
      </c>
      <c r="N208">
        <v>9.4799999999999995E-4</v>
      </c>
      <c r="O208">
        <v>1.6899999999999999E-4</v>
      </c>
      <c r="P208">
        <v>1.47E-4</v>
      </c>
    </row>
    <row r="209" spans="1:16" x14ac:dyDescent="0.2">
      <c r="A209">
        <v>1975</v>
      </c>
      <c r="B209">
        <v>8.5430000000000002E-3</v>
      </c>
      <c r="C209">
        <v>0.150288</v>
      </c>
      <c r="D209">
        <v>0.69184299999999999</v>
      </c>
      <c r="E209">
        <v>5.3185000000000003E-2</v>
      </c>
      <c r="F209">
        <v>1.4149E-2</v>
      </c>
      <c r="G209">
        <v>2.6572999999999999E-2</v>
      </c>
      <c r="H209">
        <v>2.5451999999999999E-2</v>
      </c>
      <c r="I209">
        <v>1.3868999999999999E-2</v>
      </c>
      <c r="J209">
        <v>8.1620000000000009E-3</v>
      </c>
      <c r="K209">
        <v>5.7470000000000004E-3</v>
      </c>
      <c r="L209">
        <v>1.421E-3</v>
      </c>
      <c r="M209">
        <v>5.62E-4</v>
      </c>
      <c r="N209">
        <v>9.0400000000000002E-5</v>
      </c>
      <c r="O209">
        <v>1.16E-4</v>
      </c>
      <c r="P209">
        <v>0</v>
      </c>
    </row>
    <row r="210" spans="1:16" x14ac:dyDescent="0.2">
      <c r="A210">
        <v>1976</v>
      </c>
      <c r="B210">
        <v>2.0000000000000001E-4</v>
      </c>
      <c r="C210">
        <v>0.120162</v>
      </c>
      <c r="D210">
        <v>0.45461600000000002</v>
      </c>
      <c r="E210">
        <v>0.30598599999999998</v>
      </c>
      <c r="F210">
        <v>3.0152000000000002E-2</v>
      </c>
      <c r="G210">
        <v>1.3916E-2</v>
      </c>
      <c r="H210">
        <v>1.9279000000000001E-2</v>
      </c>
      <c r="I210">
        <v>2.2363000000000001E-2</v>
      </c>
      <c r="J210">
        <v>1.7395999999999998E-2</v>
      </c>
      <c r="K210">
        <v>8.5719999999999998E-3</v>
      </c>
      <c r="L210">
        <v>3.9560000000000003E-3</v>
      </c>
      <c r="M210">
        <v>2.7060000000000001E-3</v>
      </c>
      <c r="N210">
        <v>6.9700000000000003E-4</v>
      </c>
      <c r="O210">
        <v>0</v>
      </c>
      <c r="P210">
        <v>0</v>
      </c>
    </row>
    <row r="211" spans="1:16" x14ac:dyDescent="0.2">
      <c r="A211">
        <v>1977</v>
      </c>
      <c r="B211">
        <v>3.7671999999999997E-2</v>
      </c>
      <c r="C211">
        <v>0.247673</v>
      </c>
      <c r="D211">
        <v>0.331098</v>
      </c>
      <c r="E211">
        <v>0.23990500000000001</v>
      </c>
      <c r="F211">
        <v>8.6128999999999997E-2</v>
      </c>
      <c r="G211">
        <v>1.9158000000000001E-2</v>
      </c>
      <c r="H211">
        <v>7.0299999999999998E-3</v>
      </c>
      <c r="I211">
        <v>1.0141000000000001E-2</v>
      </c>
      <c r="J211">
        <v>8.1110000000000002E-3</v>
      </c>
      <c r="K211">
        <v>6.5139999999999998E-3</v>
      </c>
      <c r="L211">
        <v>3.3600000000000001E-3</v>
      </c>
      <c r="M211">
        <v>1.6670000000000001E-3</v>
      </c>
      <c r="N211">
        <v>1.2290000000000001E-3</v>
      </c>
      <c r="O211">
        <v>2.4499999999999999E-4</v>
      </c>
      <c r="P211">
        <v>6.7799999999999995E-5</v>
      </c>
    </row>
    <row r="212" spans="1:16" x14ac:dyDescent="0.2">
      <c r="A212">
        <v>1978</v>
      </c>
      <c r="B212">
        <v>1.2042000000000001E-2</v>
      </c>
      <c r="C212">
        <v>0.186306</v>
      </c>
      <c r="D212">
        <v>0.308118</v>
      </c>
      <c r="E212">
        <v>0.26135900000000001</v>
      </c>
      <c r="F212">
        <v>0.15068000000000001</v>
      </c>
      <c r="G212">
        <v>4.0794999999999998E-2</v>
      </c>
      <c r="H212">
        <v>1.1771999999999999E-2</v>
      </c>
      <c r="I212">
        <v>7.0980000000000001E-3</v>
      </c>
      <c r="J212">
        <v>8.0470000000000003E-3</v>
      </c>
      <c r="K212">
        <v>6.4710000000000002E-3</v>
      </c>
      <c r="L212">
        <v>4.5589999999999997E-3</v>
      </c>
      <c r="M212">
        <v>1.7409999999999999E-3</v>
      </c>
      <c r="N212">
        <v>7.2199999999999999E-4</v>
      </c>
      <c r="O212">
        <v>2.2100000000000001E-4</v>
      </c>
      <c r="P212">
        <v>6.9200000000000002E-5</v>
      </c>
    </row>
    <row r="213" spans="1:16" x14ac:dyDescent="0.2">
      <c r="A213">
        <v>1979</v>
      </c>
      <c r="B213">
        <v>3.95E-2</v>
      </c>
      <c r="C213">
        <v>0.21152499999999999</v>
      </c>
      <c r="D213">
        <v>0.28037299999999998</v>
      </c>
      <c r="E213">
        <v>0.16364799999999999</v>
      </c>
      <c r="F213">
        <v>0.152892</v>
      </c>
      <c r="G213">
        <v>8.3939E-2</v>
      </c>
      <c r="H213">
        <v>2.1921E-2</v>
      </c>
      <c r="I213">
        <v>1.0012E-2</v>
      </c>
      <c r="J213">
        <v>1.3972999999999999E-2</v>
      </c>
      <c r="K213">
        <v>1.0706E-2</v>
      </c>
      <c r="L213">
        <v>6.862E-3</v>
      </c>
      <c r="M213">
        <v>3.0690000000000001E-3</v>
      </c>
      <c r="N213">
        <v>1.1529999999999999E-3</v>
      </c>
      <c r="O213">
        <v>2.0599999999999999E-4</v>
      </c>
      <c r="P213">
        <v>2.22E-4</v>
      </c>
    </row>
    <row r="214" spans="1:16" x14ac:dyDescent="0.2">
      <c r="A214">
        <v>1980</v>
      </c>
      <c r="B214">
        <v>4.0340000000000003E-3</v>
      </c>
      <c r="C214">
        <v>0.19093199999999999</v>
      </c>
      <c r="D214">
        <v>0.33992600000000001</v>
      </c>
      <c r="E214">
        <v>0.183116</v>
      </c>
      <c r="F214">
        <v>0.10412399999999999</v>
      </c>
      <c r="G214">
        <v>8.7117E-2</v>
      </c>
      <c r="H214">
        <v>3.4571999999999999E-2</v>
      </c>
      <c r="I214">
        <v>1.5525000000000001E-2</v>
      </c>
      <c r="J214">
        <v>8.9809999999999994E-3</v>
      </c>
      <c r="K214">
        <v>9.8770000000000004E-3</v>
      </c>
      <c r="L214">
        <v>1.0508E-2</v>
      </c>
      <c r="M214">
        <v>6.561E-3</v>
      </c>
      <c r="N214">
        <v>3.192E-3</v>
      </c>
      <c r="O214">
        <v>1.036E-3</v>
      </c>
      <c r="P214">
        <v>5.0000000000000001E-4</v>
      </c>
    </row>
    <row r="215" spans="1:16" x14ac:dyDescent="0.2">
      <c r="A215">
        <v>1981</v>
      </c>
      <c r="B215">
        <v>2.6200000000000003E-4</v>
      </c>
      <c r="C215">
        <v>3.3202000000000002E-2</v>
      </c>
      <c r="D215">
        <v>0.46571299999999999</v>
      </c>
      <c r="E215">
        <v>0.29335</v>
      </c>
      <c r="F215">
        <v>0.10438699999999999</v>
      </c>
      <c r="G215">
        <v>4.7308000000000003E-2</v>
      </c>
      <c r="H215">
        <v>2.3758000000000001E-2</v>
      </c>
      <c r="I215">
        <v>1.3610000000000001E-2</v>
      </c>
      <c r="J215">
        <v>7.4029999999999999E-3</v>
      </c>
      <c r="K215">
        <v>4.2989999999999999E-3</v>
      </c>
      <c r="L215">
        <v>3.4529999999999999E-3</v>
      </c>
      <c r="M215">
        <v>2.1150000000000001E-3</v>
      </c>
      <c r="N215">
        <v>6.9899999999999997E-4</v>
      </c>
      <c r="O215">
        <v>2.9E-4</v>
      </c>
      <c r="P215">
        <v>1.5200000000000001E-4</v>
      </c>
    </row>
    <row r="216" spans="1:16" x14ac:dyDescent="0.2">
      <c r="A216">
        <v>1982</v>
      </c>
      <c r="B216">
        <v>2.3700000000000001E-3</v>
      </c>
      <c r="C216">
        <v>1.2649000000000001E-2</v>
      </c>
      <c r="D216">
        <v>8.0549999999999997E-2</v>
      </c>
      <c r="E216">
        <v>0.58499100000000004</v>
      </c>
      <c r="F216">
        <v>0.21074300000000001</v>
      </c>
      <c r="G216">
        <v>5.1754000000000001E-2</v>
      </c>
      <c r="H216">
        <v>1.7953E-2</v>
      </c>
      <c r="I216">
        <v>1.7972999999999999E-2</v>
      </c>
      <c r="J216">
        <v>1.0743000000000001E-2</v>
      </c>
      <c r="K216">
        <v>4.5310000000000003E-3</v>
      </c>
      <c r="L216">
        <v>2.7039999999999998E-3</v>
      </c>
      <c r="M216">
        <v>1.5870000000000001E-3</v>
      </c>
      <c r="N216">
        <v>9.2800000000000001E-4</v>
      </c>
      <c r="O216">
        <v>3.4400000000000001E-4</v>
      </c>
      <c r="P216">
        <v>1.8000000000000001E-4</v>
      </c>
    </row>
    <row r="217" spans="1:16" x14ac:dyDescent="0.2">
      <c r="A217">
        <v>1983</v>
      </c>
      <c r="B217">
        <v>2.9060000000000002E-3</v>
      </c>
      <c r="C217">
        <v>6.7964999999999998E-2</v>
      </c>
      <c r="D217">
        <v>9.0430999999999997E-2</v>
      </c>
      <c r="E217">
        <v>0.17937800000000001</v>
      </c>
      <c r="F217">
        <v>0.46820899999999999</v>
      </c>
      <c r="G217">
        <v>0.12509300000000001</v>
      </c>
      <c r="H217">
        <v>2.3737999999999999E-2</v>
      </c>
      <c r="I217">
        <v>1.4167000000000001E-2</v>
      </c>
      <c r="J217">
        <v>1.1353E-2</v>
      </c>
      <c r="K217">
        <v>6.3619999999999996E-3</v>
      </c>
      <c r="L217">
        <v>4.3559999999999996E-3</v>
      </c>
      <c r="M217">
        <v>2.8080000000000002E-3</v>
      </c>
      <c r="N217">
        <v>2.0170000000000001E-3</v>
      </c>
      <c r="O217">
        <v>9.9700000000000006E-4</v>
      </c>
      <c r="P217">
        <v>2.1800000000000001E-4</v>
      </c>
    </row>
    <row r="218" spans="1:16" x14ac:dyDescent="0.2">
      <c r="A218">
        <v>1984</v>
      </c>
      <c r="B218">
        <v>1.0820000000000001E-3</v>
      </c>
      <c r="C218">
        <v>2.3623000000000002E-2</v>
      </c>
      <c r="D218">
        <v>4.5693999999999999E-2</v>
      </c>
      <c r="E218">
        <v>0.22206999999999999</v>
      </c>
      <c r="F218">
        <v>0.25354900000000002</v>
      </c>
      <c r="G218">
        <v>0.33724700000000002</v>
      </c>
      <c r="H218">
        <v>6.9013000000000005E-2</v>
      </c>
      <c r="I218">
        <v>1.8339999999999999E-2</v>
      </c>
      <c r="J218">
        <v>1.2938E-2</v>
      </c>
      <c r="K218">
        <v>8.0669999999999995E-3</v>
      </c>
      <c r="L218">
        <v>3.6600000000000001E-3</v>
      </c>
      <c r="M218">
        <v>1.299E-3</v>
      </c>
      <c r="N218">
        <v>1.5100000000000001E-3</v>
      </c>
      <c r="O218">
        <v>8.61E-4</v>
      </c>
      <c r="P218">
        <v>1.0460000000000001E-3</v>
      </c>
    </row>
    <row r="219" spans="1:16" x14ac:dyDescent="0.2">
      <c r="A219">
        <v>1985</v>
      </c>
      <c r="B219">
        <v>1.377E-3</v>
      </c>
      <c r="C219">
        <v>2.8742E-2</v>
      </c>
      <c r="D219">
        <v>0.198541</v>
      </c>
      <c r="E219">
        <v>6.3409999999999994E-2</v>
      </c>
      <c r="F219">
        <v>0.190469</v>
      </c>
      <c r="G219">
        <v>0.16742599999999999</v>
      </c>
      <c r="H219">
        <v>0.23080999999999999</v>
      </c>
      <c r="I219">
        <v>5.8574000000000001E-2</v>
      </c>
      <c r="J219">
        <v>1.9047999999999999E-2</v>
      </c>
      <c r="K219">
        <v>1.3448999999999999E-2</v>
      </c>
      <c r="L219">
        <v>1.2929E-2</v>
      </c>
      <c r="M219">
        <v>5.5529999999999998E-3</v>
      </c>
      <c r="N219">
        <v>4.9090000000000002E-3</v>
      </c>
      <c r="O219">
        <v>2.088E-3</v>
      </c>
      <c r="P219">
        <v>2.6749999999999999E-3</v>
      </c>
    </row>
    <row r="220" spans="1:16" x14ac:dyDescent="0.2">
      <c r="A220">
        <v>1986</v>
      </c>
      <c r="B220">
        <v>1.5139999999999999E-3</v>
      </c>
      <c r="C220">
        <v>4.2153999999999997E-2</v>
      </c>
      <c r="D220">
        <v>4.5221999999999998E-2</v>
      </c>
      <c r="E220">
        <v>0.36684699999999998</v>
      </c>
      <c r="F220">
        <v>0.10492600000000001</v>
      </c>
      <c r="G220">
        <v>0.18529300000000001</v>
      </c>
      <c r="H220">
        <v>0.108734</v>
      </c>
      <c r="I220">
        <v>0.105004</v>
      </c>
      <c r="J220">
        <v>2.9249000000000001E-2</v>
      </c>
      <c r="K220">
        <v>7.4400000000000004E-3</v>
      </c>
      <c r="L220">
        <v>1.637E-3</v>
      </c>
      <c r="M220">
        <v>1.2639999999999999E-3</v>
      </c>
      <c r="N220">
        <v>1.3200000000000001E-4</v>
      </c>
      <c r="O220">
        <v>5.8299999999999997E-4</v>
      </c>
      <c r="P220">
        <v>0</v>
      </c>
    </row>
    <row r="221" spans="1:16" x14ac:dyDescent="0.2">
      <c r="A221">
        <v>1987</v>
      </c>
      <c r="B221">
        <v>0</v>
      </c>
      <c r="C221">
        <v>1.4352999999999999E-2</v>
      </c>
      <c r="D221">
        <v>8.0902000000000002E-2</v>
      </c>
      <c r="E221">
        <v>5.6279000000000003E-2</v>
      </c>
      <c r="F221">
        <v>0.29985800000000001</v>
      </c>
      <c r="G221">
        <v>0.100715</v>
      </c>
      <c r="H221">
        <v>8.8820999999999997E-2</v>
      </c>
      <c r="I221">
        <v>6.5741999999999995E-2</v>
      </c>
      <c r="J221">
        <v>0.179309</v>
      </c>
      <c r="K221">
        <v>3.9206999999999999E-2</v>
      </c>
      <c r="L221">
        <v>2.8063999999999999E-2</v>
      </c>
      <c r="M221">
        <v>1.5557E-2</v>
      </c>
      <c r="N221">
        <v>2.0974E-2</v>
      </c>
      <c r="O221">
        <v>4.4209999999999996E-3</v>
      </c>
      <c r="P221">
        <v>5.7990000000000003E-3</v>
      </c>
    </row>
    <row r="222" spans="1:16" x14ac:dyDescent="0.2">
      <c r="A222">
        <v>1988</v>
      </c>
      <c r="B222">
        <v>0</v>
      </c>
      <c r="C222">
        <v>4.8669999999999998E-3</v>
      </c>
      <c r="D222">
        <v>0.20707800000000001</v>
      </c>
      <c r="E222">
        <v>0.19230800000000001</v>
      </c>
      <c r="F222">
        <v>0.115004</v>
      </c>
      <c r="G222">
        <v>0.24830199999999999</v>
      </c>
      <c r="H222">
        <v>0.10252699999999999</v>
      </c>
      <c r="I222">
        <v>4.7865999999999999E-2</v>
      </c>
      <c r="J222">
        <v>1.7871999999999999E-2</v>
      </c>
      <c r="K222">
        <v>4.4149000000000001E-2</v>
      </c>
      <c r="L222">
        <v>8.3239999999999998E-3</v>
      </c>
      <c r="M222">
        <v>4.6579999999999998E-3</v>
      </c>
      <c r="N222">
        <v>1.7149999999999999E-3</v>
      </c>
      <c r="O222">
        <v>2.506E-3</v>
      </c>
      <c r="P222">
        <v>2.8249999999999998E-3</v>
      </c>
    </row>
    <row r="223" spans="1:16" x14ac:dyDescent="0.2">
      <c r="A223">
        <v>1989</v>
      </c>
      <c r="B223">
        <v>0</v>
      </c>
      <c r="C223">
        <v>2.6710000000000002E-3</v>
      </c>
      <c r="D223">
        <v>3.0904000000000001E-2</v>
      </c>
      <c r="E223">
        <v>8.3527000000000004E-2</v>
      </c>
      <c r="F223">
        <v>0.25288300000000002</v>
      </c>
      <c r="G223">
        <v>9.3473000000000001E-2</v>
      </c>
      <c r="H223">
        <v>0.32077600000000001</v>
      </c>
      <c r="I223">
        <v>5.3997000000000003E-2</v>
      </c>
      <c r="J223">
        <v>5.8166000000000002E-2</v>
      </c>
      <c r="K223">
        <v>1.8176000000000001E-2</v>
      </c>
      <c r="L223">
        <v>7.2330000000000005E-2</v>
      </c>
      <c r="M223">
        <v>6.1019999999999998E-3</v>
      </c>
      <c r="N223">
        <v>2.235E-3</v>
      </c>
      <c r="O223">
        <v>1.436E-3</v>
      </c>
      <c r="P223">
        <v>3.3249999999999998E-3</v>
      </c>
    </row>
    <row r="224" spans="1:16" x14ac:dyDescent="0.2">
      <c r="A224">
        <v>1990</v>
      </c>
      <c r="B224">
        <v>7.5199999999999996E-4</v>
      </c>
      <c r="C224">
        <v>1.8901000000000001E-2</v>
      </c>
      <c r="D224">
        <v>3.2625000000000001E-2</v>
      </c>
      <c r="E224">
        <v>0.12570799999999999</v>
      </c>
      <c r="F224">
        <v>0.114964</v>
      </c>
      <c r="G224">
        <v>0.27363300000000002</v>
      </c>
      <c r="H224">
        <v>7.4005000000000001E-2</v>
      </c>
      <c r="I224">
        <v>0.21101500000000001</v>
      </c>
      <c r="J224">
        <v>3.7631999999999999E-2</v>
      </c>
      <c r="K224">
        <v>5.8368000000000003E-2</v>
      </c>
      <c r="L224">
        <v>5.1780000000000003E-3</v>
      </c>
      <c r="M224">
        <v>3.4402000000000002E-2</v>
      </c>
      <c r="N224">
        <v>4.8650000000000004E-3</v>
      </c>
      <c r="O224">
        <v>2.6770000000000001E-3</v>
      </c>
      <c r="P224">
        <v>5.2750000000000002E-3</v>
      </c>
    </row>
    <row r="225" spans="1:16" x14ac:dyDescent="0.2">
      <c r="A225">
        <v>1991</v>
      </c>
      <c r="B225">
        <v>961.94710410000005</v>
      </c>
      <c r="C225">
        <v>111618.5583</v>
      </c>
      <c r="D225">
        <v>43471.399100000002</v>
      </c>
      <c r="E225">
        <v>85059.543600000005</v>
      </c>
      <c r="F225">
        <v>156089.07440000001</v>
      </c>
      <c r="G225">
        <v>184518.81200000001</v>
      </c>
      <c r="H225">
        <v>500529.27500000002</v>
      </c>
      <c r="I225">
        <v>76163.120999999999</v>
      </c>
      <c r="J225">
        <v>289237.82199999999</v>
      </c>
      <c r="K225">
        <v>27988.148690000002</v>
      </c>
      <c r="L225">
        <v>139517.94029999999</v>
      </c>
      <c r="M225">
        <v>18327.78327</v>
      </c>
      <c r="N225">
        <v>93622.850900000005</v>
      </c>
      <c r="O225">
        <v>23296.670409999999</v>
      </c>
      <c r="P225">
        <v>53556.361199999999</v>
      </c>
    </row>
    <row r="226" spans="1:16" x14ac:dyDescent="0.2">
      <c r="A226">
        <v>1992</v>
      </c>
      <c r="B226">
        <v>1099.8528100000001</v>
      </c>
      <c r="C226">
        <v>84584.792600000001</v>
      </c>
      <c r="D226">
        <v>675091.478</v>
      </c>
      <c r="E226">
        <v>129937.86960000001</v>
      </c>
      <c r="F226">
        <v>79511.266300000003</v>
      </c>
      <c r="G226">
        <v>108563.2291</v>
      </c>
      <c r="H226">
        <v>133627.89309999999</v>
      </c>
      <c r="I226">
        <v>253377.19810000001</v>
      </c>
      <c r="J226">
        <v>102188.1272</v>
      </c>
      <c r="K226">
        <v>146854.71609999999</v>
      </c>
      <c r="L226">
        <v>57897.071000000004</v>
      </c>
      <c r="M226">
        <v>46297.903910000001</v>
      </c>
      <c r="N226">
        <v>13422.353450000001</v>
      </c>
      <c r="O226">
        <v>43780.926809999997</v>
      </c>
      <c r="P226">
        <v>34448.307800000002</v>
      </c>
    </row>
    <row r="227" spans="1:16" x14ac:dyDescent="0.2">
      <c r="A227">
        <v>1993</v>
      </c>
      <c r="B227">
        <v>66.021388200000004</v>
      </c>
      <c r="C227">
        <v>7418.8565280000003</v>
      </c>
      <c r="D227">
        <v>260252.80900000001</v>
      </c>
      <c r="E227">
        <v>1145526.398</v>
      </c>
      <c r="F227">
        <v>102874.0672</v>
      </c>
      <c r="G227">
        <v>66096.329400000002</v>
      </c>
      <c r="H227">
        <v>66302.082899999994</v>
      </c>
      <c r="I227">
        <v>56410.945399999997</v>
      </c>
      <c r="J227">
        <v>86091.787400000001</v>
      </c>
      <c r="K227">
        <v>21139.141370000001</v>
      </c>
      <c r="L227">
        <v>32649.831989999999</v>
      </c>
      <c r="M227">
        <v>12345.750019999999</v>
      </c>
      <c r="N227">
        <v>13456.07907</v>
      </c>
      <c r="O227">
        <v>6755.0585250000004</v>
      </c>
      <c r="P227">
        <v>16098.71205</v>
      </c>
    </row>
    <row r="228" spans="1:16" x14ac:dyDescent="0.2">
      <c r="A228">
        <v>1994</v>
      </c>
      <c r="B228">
        <v>747.89365199999997</v>
      </c>
      <c r="C228">
        <v>30153.403849999999</v>
      </c>
      <c r="D228">
        <v>55091.1247</v>
      </c>
      <c r="E228">
        <v>360794.58899999998</v>
      </c>
      <c r="F228">
        <v>1058595.0819999999</v>
      </c>
      <c r="G228">
        <v>175519.21410000001</v>
      </c>
      <c r="H228">
        <v>53476.9997</v>
      </c>
      <c r="I228">
        <v>19085.661759999999</v>
      </c>
      <c r="J228">
        <v>13127.18167</v>
      </c>
      <c r="K228">
        <v>20142.310270000002</v>
      </c>
      <c r="L228">
        <v>9706.2983039999999</v>
      </c>
      <c r="M228">
        <v>9372.0143599999992</v>
      </c>
      <c r="N228">
        <v>7547.7257399999999</v>
      </c>
      <c r="O228">
        <v>3961.0423129999999</v>
      </c>
      <c r="P228">
        <v>8288.7951560000001</v>
      </c>
    </row>
    <row r="229" spans="1:16" x14ac:dyDescent="0.2">
      <c r="A229">
        <v>1995</v>
      </c>
      <c r="B229">
        <v>0</v>
      </c>
      <c r="C229">
        <v>513.91798630000005</v>
      </c>
      <c r="D229">
        <v>72826.367299999998</v>
      </c>
      <c r="E229">
        <v>146636.33410000001</v>
      </c>
      <c r="F229">
        <v>395071.27</v>
      </c>
      <c r="G229">
        <v>760344.15300000005</v>
      </c>
      <c r="H229">
        <v>136140.41959999999</v>
      </c>
      <c r="I229">
        <v>34543.434150000001</v>
      </c>
      <c r="J229">
        <v>12260.48587</v>
      </c>
      <c r="K229">
        <v>7493.5222819999999</v>
      </c>
      <c r="L229">
        <v>17459.875169999999</v>
      </c>
      <c r="M229">
        <v>4998.4062080000003</v>
      </c>
      <c r="N229">
        <v>5807.4557649999997</v>
      </c>
      <c r="O229">
        <v>1655.5817790000001</v>
      </c>
      <c r="P229">
        <v>8911.1975519999996</v>
      </c>
    </row>
    <row r="230" spans="1:16" x14ac:dyDescent="0.2">
      <c r="A230">
        <v>1996</v>
      </c>
      <c r="B230">
        <v>0</v>
      </c>
      <c r="C230">
        <v>21638.913349999999</v>
      </c>
      <c r="D230">
        <v>48029.72262</v>
      </c>
      <c r="E230">
        <v>71707.218699999998</v>
      </c>
      <c r="F230">
        <v>160814.47039999999</v>
      </c>
      <c r="G230">
        <v>361545.239</v>
      </c>
      <c r="H230">
        <v>481247.19900000002</v>
      </c>
      <c r="I230">
        <v>184452.50200000001</v>
      </c>
      <c r="J230">
        <v>33603.529580000002</v>
      </c>
      <c r="K230">
        <v>13434.92023</v>
      </c>
      <c r="L230">
        <v>7939.7256159999997</v>
      </c>
      <c r="M230">
        <v>8805.0083340000001</v>
      </c>
      <c r="N230">
        <v>4330.5731219999998</v>
      </c>
      <c r="O230">
        <v>5829.1313630000004</v>
      </c>
      <c r="P230">
        <v>5298.5962280000003</v>
      </c>
    </row>
    <row r="231" spans="1:16" x14ac:dyDescent="0.2">
      <c r="A231">
        <v>1997</v>
      </c>
      <c r="B231">
        <v>1028.378637</v>
      </c>
      <c r="C231">
        <v>77611.102650000001</v>
      </c>
      <c r="D231">
        <v>40288.130230000002</v>
      </c>
      <c r="E231">
        <v>118864.6792</v>
      </c>
      <c r="F231">
        <v>454667.39500000002</v>
      </c>
      <c r="G231">
        <v>288671.07299999997</v>
      </c>
      <c r="H231">
        <v>256121.26699999999</v>
      </c>
      <c r="I231">
        <v>198356.58590000001</v>
      </c>
      <c r="J231">
        <v>63955.623070000001</v>
      </c>
      <c r="K231">
        <v>13321.498020000001</v>
      </c>
      <c r="L231">
        <v>5963.8749779999998</v>
      </c>
      <c r="M231">
        <v>4641.4892879999998</v>
      </c>
      <c r="N231">
        <v>2891.3032389999998</v>
      </c>
      <c r="O231">
        <v>4776.4236689999998</v>
      </c>
      <c r="P231">
        <v>9107.841289</v>
      </c>
    </row>
    <row r="232" spans="1:16" x14ac:dyDescent="0.2">
      <c r="A232">
        <v>1998</v>
      </c>
      <c r="B232">
        <v>287.80919599999999</v>
      </c>
      <c r="C232">
        <v>41976.380340000003</v>
      </c>
      <c r="D232">
        <v>84446.906900000002</v>
      </c>
      <c r="E232">
        <v>70424.204700000002</v>
      </c>
      <c r="F232">
        <v>153198.98730000001</v>
      </c>
      <c r="G232">
        <v>702101.39500000002</v>
      </c>
      <c r="H232">
        <v>199368.85699999999</v>
      </c>
      <c r="I232">
        <v>131594.4706</v>
      </c>
      <c r="J232">
        <v>110635.23119999999</v>
      </c>
      <c r="K232">
        <v>27766.080720000002</v>
      </c>
      <c r="L232">
        <v>6138.8368549999996</v>
      </c>
      <c r="M232">
        <v>5559.045803</v>
      </c>
      <c r="N232">
        <v>2551.8536650000001</v>
      </c>
      <c r="O232">
        <v>2499.155694</v>
      </c>
      <c r="P232">
        <v>4480.1357799999996</v>
      </c>
    </row>
    <row r="233" spans="1:16" x14ac:dyDescent="0.2">
      <c r="A233">
        <v>1999</v>
      </c>
      <c r="B233">
        <v>232.15520699999999</v>
      </c>
      <c r="C233">
        <v>10335.74813</v>
      </c>
      <c r="D233">
        <v>298418.049</v>
      </c>
      <c r="E233">
        <v>224808.46900000001</v>
      </c>
      <c r="F233">
        <v>102933.66559999999</v>
      </c>
      <c r="G233">
        <v>156862.69</v>
      </c>
      <c r="H233">
        <v>469265.25599999999</v>
      </c>
      <c r="I233">
        <v>130865.90889999999</v>
      </c>
      <c r="J233">
        <v>56445.650800000003</v>
      </c>
      <c r="K233">
        <v>33147.415399999998</v>
      </c>
      <c r="L233">
        <v>3956.6371600000002</v>
      </c>
      <c r="M233">
        <v>2181.584773</v>
      </c>
      <c r="N233">
        <v>855.98967370000003</v>
      </c>
      <c r="O233">
        <v>476.99982299999999</v>
      </c>
      <c r="P233">
        <v>2059.4016409999999</v>
      </c>
    </row>
    <row r="234" spans="1:16" x14ac:dyDescent="0.2">
      <c r="A234">
        <v>2000</v>
      </c>
      <c r="B234">
        <v>0</v>
      </c>
      <c r="C234">
        <v>16059.72731</v>
      </c>
      <c r="D234">
        <v>82361.482999999993</v>
      </c>
      <c r="E234">
        <v>428073.34700000001</v>
      </c>
      <c r="F234">
        <v>346165.68400000001</v>
      </c>
      <c r="G234">
        <v>106576.03230000001</v>
      </c>
      <c r="H234">
        <v>168216.73</v>
      </c>
      <c r="I234">
        <v>357357.42099999997</v>
      </c>
      <c r="J234">
        <v>84828.163499999995</v>
      </c>
      <c r="K234">
        <v>29693.388200000001</v>
      </c>
      <c r="L234">
        <v>22021.642319999999</v>
      </c>
      <c r="M234">
        <v>5240.3648839999996</v>
      </c>
      <c r="N234">
        <v>1416.733401</v>
      </c>
      <c r="O234">
        <v>608.05761199999995</v>
      </c>
      <c r="P234">
        <v>951.98711400000002</v>
      </c>
    </row>
    <row r="235" spans="1:16" x14ac:dyDescent="0.2">
      <c r="A235">
        <v>2001</v>
      </c>
      <c r="B235">
        <v>0</v>
      </c>
      <c r="C235">
        <v>3210.1916299999998</v>
      </c>
      <c r="D235">
        <v>42739.398399999998</v>
      </c>
      <c r="E235">
        <v>154340.122</v>
      </c>
      <c r="F235">
        <v>580465.44499999995</v>
      </c>
      <c r="G235">
        <v>414635.21500000003</v>
      </c>
      <c r="H235">
        <v>137048.818</v>
      </c>
      <c r="I235">
        <v>128873.5441</v>
      </c>
      <c r="J235">
        <v>157072.027</v>
      </c>
      <c r="K235">
        <v>57797.8681</v>
      </c>
      <c r="L235">
        <v>33609.301599999999</v>
      </c>
      <c r="M235">
        <v>16189.65813</v>
      </c>
      <c r="N235">
        <v>5480.3057319999998</v>
      </c>
      <c r="O235">
        <v>3088.136074</v>
      </c>
      <c r="P235">
        <v>1946.5224310000001</v>
      </c>
    </row>
    <row r="236" spans="1:16" x14ac:dyDescent="0.2">
      <c r="A236">
        <v>2002</v>
      </c>
      <c r="B236">
        <v>772.23282900000004</v>
      </c>
      <c r="C236">
        <v>46996.577899999997</v>
      </c>
      <c r="D236">
        <v>107938.3769</v>
      </c>
      <c r="E236">
        <v>217604.15</v>
      </c>
      <c r="F236">
        <v>287265.33299999998</v>
      </c>
      <c r="G236">
        <v>605725.76800000004</v>
      </c>
      <c r="H236">
        <v>267687.16100000002</v>
      </c>
      <c r="I236">
        <v>98365.051300000006</v>
      </c>
      <c r="J236">
        <v>85798.665900000007</v>
      </c>
      <c r="K236">
        <v>93829.629799999995</v>
      </c>
      <c r="L236">
        <v>34573.591399999998</v>
      </c>
      <c r="M236">
        <v>14387.52471</v>
      </c>
      <c r="N236">
        <v>11031.351699999999</v>
      </c>
      <c r="O236">
        <v>2952.5591209999998</v>
      </c>
      <c r="P236">
        <v>1813.278131</v>
      </c>
    </row>
    <row r="237" spans="1:16" x14ac:dyDescent="0.2">
      <c r="A237">
        <v>2003</v>
      </c>
      <c r="B237">
        <v>0</v>
      </c>
      <c r="C237">
        <v>14520.26993</v>
      </c>
      <c r="D237">
        <v>411355.62300000002</v>
      </c>
      <c r="E237">
        <v>323798.48599999998</v>
      </c>
      <c r="F237">
        <v>360044.66800000001</v>
      </c>
      <c r="G237">
        <v>301172.73300000001</v>
      </c>
      <c r="H237">
        <v>337260.16</v>
      </c>
      <c r="I237">
        <v>158394.55600000001</v>
      </c>
      <c r="J237">
        <v>49369.911200000002</v>
      </c>
      <c r="K237">
        <v>39240.136599999998</v>
      </c>
      <c r="L237">
        <v>35673.871099999997</v>
      </c>
      <c r="M237">
        <v>22912.768029999999</v>
      </c>
      <c r="N237">
        <v>6612.3774100000001</v>
      </c>
      <c r="O237">
        <v>3641.3360929999999</v>
      </c>
      <c r="P237">
        <v>3181.6738180000002</v>
      </c>
    </row>
    <row r="238" spans="1:16" x14ac:dyDescent="0.2">
      <c r="A238">
        <v>2004</v>
      </c>
      <c r="B238">
        <v>0</v>
      </c>
      <c r="C238">
        <v>538.06971580000004</v>
      </c>
      <c r="D238">
        <v>89511.1924</v>
      </c>
      <c r="E238">
        <v>830288.54</v>
      </c>
      <c r="F238">
        <v>480166.755</v>
      </c>
      <c r="G238">
        <v>236578.17199999999</v>
      </c>
      <c r="H238">
        <v>169111.33900000001</v>
      </c>
      <c r="I238">
        <v>156124.49</v>
      </c>
      <c r="J238">
        <v>64895.669900000001</v>
      </c>
      <c r="K238">
        <v>16101.51259</v>
      </c>
      <c r="L238">
        <v>17042.816200000001</v>
      </c>
      <c r="M238">
        <v>25246.428820000001</v>
      </c>
      <c r="N238">
        <v>9437.9576350000007</v>
      </c>
      <c r="O238">
        <v>5912.1913610000001</v>
      </c>
      <c r="P238">
        <v>6865.4856749999999</v>
      </c>
    </row>
    <row r="239" spans="1:16" x14ac:dyDescent="0.2">
      <c r="A239">
        <v>2005</v>
      </c>
      <c r="B239">
        <v>0</v>
      </c>
      <c r="C239">
        <v>4790.9620050000003</v>
      </c>
      <c r="D239">
        <v>52097.869400000003</v>
      </c>
      <c r="E239">
        <v>392459.527</v>
      </c>
      <c r="F239">
        <v>862931.97</v>
      </c>
      <c r="G239">
        <v>484147.50300000003</v>
      </c>
      <c r="H239">
        <v>159304.57279999999</v>
      </c>
      <c r="I239">
        <v>68014.676500000001</v>
      </c>
      <c r="J239">
        <v>66555.640799999994</v>
      </c>
      <c r="K239">
        <v>30070.457200000001</v>
      </c>
      <c r="L239">
        <v>9988.0773399999998</v>
      </c>
      <c r="M239">
        <v>9133.0954079999992</v>
      </c>
      <c r="N239">
        <v>3190.5438210000002</v>
      </c>
      <c r="O239">
        <v>2480.0766239999998</v>
      </c>
      <c r="P239">
        <v>3404.1279720000002</v>
      </c>
    </row>
    <row r="240" spans="1:16" x14ac:dyDescent="0.2">
      <c r="A240">
        <v>2006</v>
      </c>
      <c r="B240">
        <v>0</v>
      </c>
      <c r="C240">
        <v>9883.5303100000001</v>
      </c>
      <c r="D240">
        <v>84090.577099999995</v>
      </c>
      <c r="E240">
        <v>295468.19400000002</v>
      </c>
      <c r="F240">
        <v>619009.89800000004</v>
      </c>
      <c r="G240">
        <v>597021.13399999996</v>
      </c>
      <c r="H240">
        <v>278308.99099999998</v>
      </c>
      <c r="I240">
        <v>107234.2268</v>
      </c>
      <c r="J240">
        <v>47969.024599999997</v>
      </c>
      <c r="K240">
        <v>38327.597500000003</v>
      </c>
      <c r="L240">
        <v>17682.172040000001</v>
      </c>
      <c r="M240">
        <v>8232.8895979999998</v>
      </c>
      <c r="N240">
        <v>8302.7885420000002</v>
      </c>
      <c r="O240">
        <v>5315.3554050000002</v>
      </c>
      <c r="P240">
        <v>7209.4224190000004</v>
      </c>
    </row>
    <row r="241" spans="1:41" x14ac:dyDescent="0.2">
      <c r="A241">
        <v>2007</v>
      </c>
      <c r="B241">
        <v>1657.65417</v>
      </c>
      <c r="C241">
        <v>15719.0141</v>
      </c>
      <c r="D241">
        <v>59123.715900000003</v>
      </c>
      <c r="E241">
        <v>139024.80110000001</v>
      </c>
      <c r="F241">
        <v>389022.24900000001</v>
      </c>
      <c r="G241">
        <v>511477.44400000002</v>
      </c>
      <c r="H241">
        <v>300480.92200000002</v>
      </c>
      <c r="I241">
        <v>136947.23809999999</v>
      </c>
      <c r="J241">
        <v>47559.076399999998</v>
      </c>
      <c r="K241">
        <v>27484.3406</v>
      </c>
      <c r="L241">
        <v>21847.872240000001</v>
      </c>
      <c r="M241">
        <v>8909.3995900000009</v>
      </c>
      <c r="N241">
        <v>6524.109195</v>
      </c>
      <c r="O241">
        <v>3401.786779</v>
      </c>
      <c r="P241">
        <v>10780.54722</v>
      </c>
    </row>
    <row r="242" spans="1:41" x14ac:dyDescent="0.2">
      <c r="A242">
        <v>2008</v>
      </c>
      <c r="B242">
        <v>0</v>
      </c>
      <c r="C242">
        <v>25164.477999999999</v>
      </c>
      <c r="D242">
        <v>58760.848400000003</v>
      </c>
      <c r="E242">
        <v>79141.547900000005</v>
      </c>
      <c r="F242">
        <v>146859.69099999999</v>
      </c>
      <c r="G242">
        <v>309364.39799999999</v>
      </c>
      <c r="H242">
        <v>242047.10399999999</v>
      </c>
      <c r="I242">
        <v>148584.826</v>
      </c>
      <c r="J242">
        <v>84191.663199999995</v>
      </c>
      <c r="K242">
        <v>22155.4401</v>
      </c>
      <c r="L242">
        <v>17548.43217</v>
      </c>
      <c r="M242">
        <v>14420.776809999999</v>
      </c>
      <c r="N242">
        <v>8624.3413600000003</v>
      </c>
      <c r="O242">
        <v>2766.660316</v>
      </c>
      <c r="P242">
        <v>12641.796560000001</v>
      </c>
    </row>
    <row r="243" spans="1:41" x14ac:dyDescent="0.2">
      <c r="A243">
        <v>2009</v>
      </c>
      <c r="B243">
        <v>0</v>
      </c>
      <c r="C243">
        <v>1314.4983950000001</v>
      </c>
      <c r="D243">
        <v>175347.64300000001</v>
      </c>
      <c r="E243">
        <v>200379.20800000001</v>
      </c>
      <c r="F243">
        <v>82471.420299999998</v>
      </c>
      <c r="G243">
        <v>114329.8441</v>
      </c>
      <c r="H243">
        <v>124190.56540000001</v>
      </c>
      <c r="I243">
        <v>104217.1651</v>
      </c>
      <c r="J243">
        <v>66572.547600000005</v>
      </c>
      <c r="K243">
        <v>40175.6947</v>
      </c>
      <c r="L243">
        <v>23511.255980000002</v>
      </c>
      <c r="M243">
        <v>7608.2133670000003</v>
      </c>
      <c r="N243">
        <v>7458.6743379999998</v>
      </c>
      <c r="O243">
        <v>2706.7472480000001</v>
      </c>
      <c r="P243">
        <v>8720.9530290000002</v>
      </c>
    </row>
    <row r="244" spans="1:41" x14ac:dyDescent="0.2">
      <c r="A244">
        <v>2010</v>
      </c>
      <c r="B244">
        <v>1078.509421</v>
      </c>
      <c r="C244">
        <v>26428.943070000001</v>
      </c>
      <c r="D244">
        <v>31817.169440000001</v>
      </c>
      <c r="E244">
        <v>558813.99699999997</v>
      </c>
      <c r="F244">
        <v>220263.01500000001</v>
      </c>
      <c r="G244">
        <v>54684.167399999998</v>
      </c>
      <c r="H244">
        <v>42964.398099999999</v>
      </c>
      <c r="I244">
        <v>57622.763400000003</v>
      </c>
      <c r="J244">
        <v>51727.3776</v>
      </c>
      <c r="K244">
        <v>31791.267500000002</v>
      </c>
      <c r="L244">
        <v>15948.921770000001</v>
      </c>
      <c r="M244">
        <v>8623.5509600000005</v>
      </c>
      <c r="N244">
        <v>5953.9270770000003</v>
      </c>
      <c r="O244">
        <v>4370.8710620000002</v>
      </c>
      <c r="P244">
        <v>5098.7530500000003</v>
      </c>
    </row>
    <row r="245" spans="1:41" x14ac:dyDescent="0.2">
      <c r="A245">
        <v>2011</v>
      </c>
      <c r="B245">
        <v>381.19999799999999</v>
      </c>
      <c r="C245">
        <v>10338.56984</v>
      </c>
      <c r="D245">
        <v>193133.85</v>
      </c>
      <c r="E245">
        <v>115252.44010000001</v>
      </c>
      <c r="F245">
        <v>808358.777</v>
      </c>
      <c r="G245">
        <v>284415.935</v>
      </c>
      <c r="H245">
        <v>63501.076999999997</v>
      </c>
      <c r="I245">
        <v>37475.159399999997</v>
      </c>
      <c r="J245">
        <v>38456.908100000001</v>
      </c>
      <c r="K245">
        <v>41370.624799999998</v>
      </c>
      <c r="L245">
        <v>25778.84287</v>
      </c>
      <c r="M245">
        <v>12452.66697</v>
      </c>
      <c r="N245">
        <v>1756.4840529999999</v>
      </c>
      <c r="O245">
        <v>3971.5638720000002</v>
      </c>
      <c r="P245">
        <v>4324.0444310000003</v>
      </c>
    </row>
    <row r="246" spans="1:41" x14ac:dyDescent="0.2">
      <c r="A246">
        <v>2012</v>
      </c>
      <c r="B246">
        <v>0</v>
      </c>
      <c r="C246">
        <v>22243.438539999999</v>
      </c>
      <c r="D246">
        <v>116627.6266</v>
      </c>
      <c r="E246">
        <v>945755.45700000005</v>
      </c>
      <c r="F246">
        <v>172612.98499999999</v>
      </c>
      <c r="G246">
        <v>432128.28</v>
      </c>
      <c r="H246">
        <v>141412.3792</v>
      </c>
      <c r="I246">
        <v>36643.327499999999</v>
      </c>
      <c r="J246">
        <v>17413.948</v>
      </c>
      <c r="K246">
        <v>14589.02865</v>
      </c>
      <c r="L246">
        <v>15902.95306</v>
      </c>
      <c r="M246">
        <v>13475.815350000001</v>
      </c>
      <c r="N246">
        <v>7399.7497789999998</v>
      </c>
      <c r="O246">
        <v>6135.5083759999998</v>
      </c>
      <c r="P246">
        <v>3327.688666</v>
      </c>
    </row>
    <row r="247" spans="1:41" x14ac:dyDescent="0.2">
      <c r="A247">
        <v>2013</v>
      </c>
      <c r="B247">
        <v>1842.4785870000001</v>
      </c>
      <c r="C247">
        <v>970.48942390000002</v>
      </c>
      <c r="D247">
        <v>63881.217400000001</v>
      </c>
      <c r="E247">
        <v>342052.79599999997</v>
      </c>
      <c r="F247">
        <v>954909.875</v>
      </c>
      <c r="G247">
        <v>194237.78400000001</v>
      </c>
      <c r="H247">
        <v>156382.97560000001</v>
      </c>
      <c r="I247">
        <v>69902.266300000003</v>
      </c>
      <c r="J247">
        <v>20657.132000000001</v>
      </c>
      <c r="K247">
        <v>12736.765149999999</v>
      </c>
      <c r="L247">
        <v>12742.32294</v>
      </c>
      <c r="M247">
        <v>10838.97387</v>
      </c>
      <c r="N247">
        <v>7823.574912</v>
      </c>
      <c r="O247">
        <v>4800.2520629999999</v>
      </c>
      <c r="P247">
        <v>5698.6998530000001</v>
      </c>
    </row>
    <row r="248" spans="1:41" x14ac:dyDescent="0.2">
      <c r="A248">
        <v>2014</v>
      </c>
      <c r="B248">
        <v>0</v>
      </c>
      <c r="C248">
        <v>1.0558069381598794E-2</v>
      </c>
      <c r="D248">
        <v>1.9607843137254902E-2</v>
      </c>
      <c r="E248">
        <v>6.0708898944193061E-2</v>
      </c>
      <c r="F248">
        <v>0.24660633484162897</v>
      </c>
      <c r="G248">
        <v>0.43174962292609353</v>
      </c>
      <c r="H248">
        <v>0.14064856711915535</v>
      </c>
      <c r="I248">
        <v>5.128205128205128E-2</v>
      </c>
      <c r="J248">
        <v>1.6591251885369532E-2</v>
      </c>
      <c r="K248">
        <v>5.279034690799397E-3</v>
      </c>
      <c r="L248">
        <v>4.1478129713423831E-3</v>
      </c>
      <c r="M248">
        <v>2.6395173453996985E-3</v>
      </c>
      <c r="N248">
        <v>3.0165912518853697E-3</v>
      </c>
      <c r="O248">
        <v>1.5082956259426848E-3</v>
      </c>
      <c r="P248">
        <v>5.6561085972850677E-3</v>
      </c>
    </row>
    <row r="249" spans="1:41" x14ac:dyDescent="0.2">
      <c r="A249">
        <v>2015</v>
      </c>
      <c r="B249">
        <v>0</v>
      </c>
      <c r="C249">
        <v>6.1120543293718167E-3</v>
      </c>
      <c r="D249">
        <v>0.21528013582342953</v>
      </c>
      <c r="E249">
        <v>0.13174872665534804</v>
      </c>
      <c r="F249">
        <v>0.12461799660441426</v>
      </c>
      <c r="G249">
        <v>0.20441426146010186</v>
      </c>
      <c r="H249">
        <v>0.24719864176570458</v>
      </c>
      <c r="I249">
        <v>3.9388794567062818E-2</v>
      </c>
      <c r="J249">
        <v>1.731748726655348E-2</v>
      </c>
      <c r="K249">
        <v>4.753820033955857E-3</v>
      </c>
      <c r="L249">
        <v>2.7164685908319186E-3</v>
      </c>
      <c r="M249">
        <v>6.7911714770797966E-4</v>
      </c>
      <c r="N249">
        <v>1.3582342954159593E-3</v>
      </c>
      <c r="O249">
        <v>1.697792869269949E-3</v>
      </c>
      <c r="P249">
        <v>2.7164685908319186E-3</v>
      </c>
    </row>
    <row r="250" spans="1:41" x14ac:dyDescent="0.2">
      <c r="A250">
        <v>2016</v>
      </c>
      <c r="B250">
        <v>0</v>
      </c>
      <c r="C250">
        <v>0</v>
      </c>
      <c r="D250">
        <v>1.5307938768244928E-2</v>
      </c>
      <c r="E250">
        <v>0.53684585261658957</v>
      </c>
      <c r="F250">
        <v>0.20327518689925239</v>
      </c>
      <c r="G250">
        <v>7.369170523317907E-2</v>
      </c>
      <c r="H250">
        <v>8.365966536133855E-2</v>
      </c>
      <c r="I250">
        <v>6.4791740833036668E-2</v>
      </c>
      <c r="J250">
        <v>1.423994304022784E-2</v>
      </c>
      <c r="K250">
        <v>2.135991456034176E-3</v>
      </c>
      <c r="L250">
        <v>3.203987184051264E-3</v>
      </c>
      <c r="M250">
        <v>3.55998576005696E-4</v>
      </c>
      <c r="N250">
        <v>7.1199715201139199E-4</v>
      </c>
      <c r="O250">
        <v>0</v>
      </c>
      <c r="P250">
        <v>1.77999288002848E-3</v>
      </c>
    </row>
    <row r="251" spans="1:41" x14ac:dyDescent="0.2">
      <c r="A251">
        <v>2017</v>
      </c>
      <c r="B251">
        <v>0</v>
      </c>
      <c r="C251">
        <v>6.2952470884482215E-4</v>
      </c>
      <c r="D251">
        <v>6.9247717972930438E-3</v>
      </c>
      <c r="E251">
        <v>0.1964117091595845</v>
      </c>
      <c r="F251">
        <v>0.46049732451998743</v>
      </c>
      <c r="G251">
        <v>0.15989927604658483</v>
      </c>
      <c r="H251">
        <v>6.547056971986151E-2</v>
      </c>
      <c r="I251">
        <v>6.0119609694680519E-2</v>
      </c>
      <c r="J251">
        <v>3.5253383695310038E-2</v>
      </c>
      <c r="K251">
        <v>1.0387157695939566E-2</v>
      </c>
      <c r="L251">
        <v>2.2033364809568774E-3</v>
      </c>
      <c r="M251">
        <v>1.5738117721120553E-3</v>
      </c>
      <c r="N251">
        <v>0</v>
      </c>
      <c r="O251">
        <v>3.1476235442241108E-4</v>
      </c>
      <c r="P251">
        <v>3.1476235442241108E-4</v>
      </c>
    </row>
    <row r="252" spans="1:41" x14ac:dyDescent="0.2">
      <c r="A252">
        <v>2018</v>
      </c>
      <c r="B252">
        <v>0</v>
      </c>
      <c r="C252">
        <v>1.0217983651226157E-3</v>
      </c>
      <c r="D252">
        <v>3.4059945504087192E-4</v>
      </c>
      <c r="E252">
        <v>3.0653950953678476E-2</v>
      </c>
      <c r="F252">
        <v>0.48739782016348776</v>
      </c>
      <c r="G252">
        <v>0.29564032697547682</v>
      </c>
      <c r="H252">
        <v>0.10490463215258855</v>
      </c>
      <c r="I252">
        <v>4.4277929155313353E-2</v>
      </c>
      <c r="J252">
        <v>2.8269754768392372E-2</v>
      </c>
      <c r="K252">
        <v>5.108991825613079E-3</v>
      </c>
      <c r="L252">
        <v>1.3623978201634877E-3</v>
      </c>
      <c r="M252">
        <v>3.4059945504087192E-4</v>
      </c>
      <c r="N252">
        <v>0</v>
      </c>
      <c r="O252">
        <v>0</v>
      </c>
      <c r="P252">
        <v>6.8119891008174384E-4</v>
      </c>
    </row>
    <row r="253" spans="1:41" x14ac:dyDescent="0.2">
      <c r="A253">
        <v>2019</v>
      </c>
      <c r="B253">
        <v>693.62497699999994</v>
      </c>
      <c r="C253">
        <v>10887.45269</v>
      </c>
      <c r="D253">
        <v>12297.513360000001</v>
      </c>
      <c r="E253">
        <v>18344.931860000001</v>
      </c>
      <c r="F253">
        <v>157441.76800000001</v>
      </c>
      <c r="G253">
        <v>915850.174</v>
      </c>
      <c r="H253">
        <v>422035.3</v>
      </c>
      <c r="I253">
        <v>93086.930800000002</v>
      </c>
      <c r="J253">
        <v>52090.31</v>
      </c>
      <c r="K253">
        <v>52936.330499999996</v>
      </c>
      <c r="L253">
        <v>10048.64867</v>
      </c>
      <c r="M253">
        <v>2904.0748079999998</v>
      </c>
      <c r="N253">
        <v>842.06770600000004</v>
      </c>
      <c r="O253">
        <v>0</v>
      </c>
      <c r="P253">
        <v>0</v>
      </c>
    </row>
    <row r="254" spans="1:41" x14ac:dyDescent="0.2">
      <c r="A254">
        <v>2020</v>
      </c>
      <c r="B254">
        <v>3728.8726080000001</v>
      </c>
      <c r="C254">
        <v>245895.18299999999</v>
      </c>
      <c r="D254">
        <v>85609.421400000007</v>
      </c>
      <c r="E254">
        <v>99166.550900000002</v>
      </c>
      <c r="F254">
        <v>134148.42540000001</v>
      </c>
      <c r="G254">
        <v>548488.01800000004</v>
      </c>
      <c r="H254">
        <v>598282.245</v>
      </c>
      <c r="I254">
        <v>126607.57520000001</v>
      </c>
      <c r="J254">
        <v>53007.337899999999</v>
      </c>
      <c r="K254">
        <v>37834.4061</v>
      </c>
      <c r="L254">
        <v>27031.319230000001</v>
      </c>
      <c r="M254">
        <v>6894.1412019999998</v>
      </c>
      <c r="N254">
        <v>1734.7607869999999</v>
      </c>
      <c r="O254">
        <v>1168.1563120000001</v>
      </c>
      <c r="P254">
        <v>0</v>
      </c>
    </row>
    <row r="255" spans="1:41" x14ac:dyDescent="0.2">
      <c r="A255">
        <v>2021</v>
      </c>
      <c r="B255">
        <v>0</v>
      </c>
      <c r="C255">
        <v>111342.1894</v>
      </c>
      <c r="D255">
        <v>1295656.83</v>
      </c>
      <c r="E255">
        <v>144027.05869999999</v>
      </c>
      <c r="F255">
        <v>109954.85890000001</v>
      </c>
      <c r="G255">
        <v>107116.4918</v>
      </c>
      <c r="H255">
        <v>309318.57199999999</v>
      </c>
      <c r="I255">
        <v>295756.43400000001</v>
      </c>
      <c r="J255">
        <v>72064.777900000001</v>
      </c>
      <c r="K255">
        <v>26519.324199999999</v>
      </c>
      <c r="L255">
        <v>16136.35852</v>
      </c>
      <c r="M255">
        <v>8500.6318699999993</v>
      </c>
      <c r="N255">
        <v>2049.838765</v>
      </c>
      <c r="O255">
        <v>0</v>
      </c>
      <c r="P255">
        <v>420.166248</v>
      </c>
    </row>
    <row r="256" spans="1:41" x14ac:dyDescent="0.2">
      <c r="B256" t="s">
        <v>33</v>
      </c>
      <c r="C256">
        <v>1983</v>
      </c>
      <c r="D256">
        <v>1984</v>
      </c>
      <c r="E256">
        <v>1985</v>
      </c>
      <c r="F256">
        <v>1986</v>
      </c>
      <c r="G256">
        <v>1987</v>
      </c>
      <c r="H256">
        <v>1988</v>
      </c>
      <c r="I256">
        <v>1989</v>
      </c>
      <c r="J256">
        <v>1990</v>
      </c>
      <c r="K256">
        <v>1991</v>
      </c>
      <c r="L256">
        <v>1992</v>
      </c>
      <c r="M256">
        <v>1993</v>
      </c>
      <c r="N256">
        <v>1994</v>
      </c>
      <c r="O256">
        <v>1995</v>
      </c>
      <c r="P256">
        <v>1996</v>
      </c>
      <c r="Q256">
        <v>1997</v>
      </c>
      <c r="R256">
        <v>1998</v>
      </c>
      <c r="S256">
        <v>1999</v>
      </c>
      <c r="T256">
        <v>2000</v>
      </c>
      <c r="U256">
        <v>2001</v>
      </c>
      <c r="V256">
        <v>2002</v>
      </c>
      <c r="W256">
        <v>2003</v>
      </c>
      <c r="X256">
        <v>2004</v>
      </c>
      <c r="Y256">
        <v>2005</v>
      </c>
      <c r="Z256">
        <v>2006</v>
      </c>
      <c r="AA256">
        <v>2007</v>
      </c>
      <c r="AB256">
        <v>2008</v>
      </c>
      <c r="AC256">
        <v>2009</v>
      </c>
      <c r="AD256">
        <v>2010</v>
      </c>
      <c r="AE256">
        <v>2011</v>
      </c>
      <c r="AF256">
        <v>2012</v>
      </c>
      <c r="AG256">
        <v>2013</v>
      </c>
      <c r="AH256">
        <v>2014</v>
      </c>
      <c r="AI256">
        <v>2015</v>
      </c>
      <c r="AJ256">
        <v>2016</v>
      </c>
      <c r="AK256">
        <v>2017</v>
      </c>
      <c r="AL256">
        <v>2018</v>
      </c>
      <c r="AM256">
        <v>2019</v>
      </c>
      <c r="AN256">
        <v>2021</v>
      </c>
      <c r="AO256">
        <v>2022</v>
      </c>
    </row>
    <row r="257" spans="2:41" x14ac:dyDescent="0.2">
      <c r="B257">
        <v>3820.9554149999999</v>
      </c>
      <c r="C257">
        <v>8980.6900929999993</v>
      </c>
      <c r="D257">
        <v>6472.5730359999998</v>
      </c>
      <c r="E257">
        <v>7558.5239149999998</v>
      </c>
      <c r="F257">
        <v>7157.5728589999999</v>
      </c>
      <c r="G257">
        <v>7833.2076619999998</v>
      </c>
      <c r="H257">
        <v>11680.45377</v>
      </c>
      <c r="I257">
        <v>9975.7765130000007</v>
      </c>
      <c r="J257">
        <v>11408.407670000001</v>
      </c>
      <c r="K257">
        <v>7235.1690429999999</v>
      </c>
      <c r="L257">
        <v>6643.1053659999998</v>
      </c>
      <c r="M257">
        <v>7822.5581110000003</v>
      </c>
      <c r="N257">
        <v>6886.6390430000001</v>
      </c>
      <c r="O257">
        <v>6554.9205259999999</v>
      </c>
      <c r="P257">
        <v>3990.5807709999999</v>
      </c>
      <c r="Q257">
        <v>4458.6464230000001</v>
      </c>
      <c r="R257">
        <v>3454.7122239999999</v>
      </c>
      <c r="S257">
        <v>5592.7946250000005</v>
      </c>
      <c r="T257">
        <v>7052.5389489999998</v>
      </c>
      <c r="U257">
        <v>6014.1346759999997</v>
      </c>
      <c r="V257">
        <v>6720.6883500000004</v>
      </c>
      <c r="W257">
        <v>11175.832539999999</v>
      </c>
      <c r="X257">
        <v>5632.534028</v>
      </c>
      <c r="Y257">
        <v>6882.763183</v>
      </c>
      <c r="Z257">
        <v>4113.0996459999997</v>
      </c>
      <c r="AA257">
        <v>6867.444708</v>
      </c>
      <c r="AB257">
        <v>4275.9849530000001</v>
      </c>
      <c r="AC257">
        <v>2851.9643160000001</v>
      </c>
      <c r="AD257">
        <v>5174.0234959999998</v>
      </c>
      <c r="AE257">
        <v>4540.9727190000003</v>
      </c>
      <c r="AF257">
        <v>5173.0013550000003</v>
      </c>
      <c r="AG257">
        <v>6658.3685260000002</v>
      </c>
      <c r="AH257">
        <v>11692.74865</v>
      </c>
      <c r="AI257">
        <v>10654.0134</v>
      </c>
      <c r="AJ257">
        <v>8427.3674599999995</v>
      </c>
      <c r="AK257">
        <v>8914.5438730000005</v>
      </c>
      <c r="AL257">
        <v>4039.3067540000002</v>
      </c>
      <c r="AM257">
        <v>9443.6685080000007</v>
      </c>
      <c r="AN257">
        <v>4807.9667460000001</v>
      </c>
      <c r="AO257">
        <v>6508.7325179999998</v>
      </c>
    </row>
    <row r="258" spans="2:41" x14ac:dyDescent="0.2">
      <c r="B258" t="s">
        <v>34</v>
      </c>
      <c r="C258">
        <v>8.4836717000000006E-2</v>
      </c>
      <c r="D258">
        <v>0.108799312</v>
      </c>
      <c r="E258">
        <v>9.9105659999999998E-2</v>
      </c>
      <c r="F258">
        <v>8.9572261E-2</v>
      </c>
      <c r="G258">
        <v>9.1522754999999997E-2</v>
      </c>
      <c r="H258">
        <v>9.7362533000000001E-2</v>
      </c>
      <c r="I258">
        <v>8.3414202000000007E-2</v>
      </c>
      <c r="J258">
        <v>0.120984702</v>
      </c>
      <c r="K258">
        <v>8.4145150000000002E-2</v>
      </c>
      <c r="L258">
        <v>9.0477862000000006E-2</v>
      </c>
      <c r="M258">
        <v>8.0593705000000002E-2</v>
      </c>
      <c r="N258">
        <v>9.9168328E-2</v>
      </c>
      <c r="O258">
        <v>0.120623707</v>
      </c>
      <c r="P258">
        <v>8.4136472000000004E-2</v>
      </c>
      <c r="Q258">
        <v>8.5997035999999999E-2</v>
      </c>
      <c r="R258">
        <v>7.8047768000000003E-2</v>
      </c>
      <c r="S258">
        <v>8.8034784000000005E-2</v>
      </c>
      <c r="T258">
        <v>0.10776446200000001</v>
      </c>
      <c r="U258">
        <v>8.0533243000000004E-2</v>
      </c>
      <c r="V258">
        <v>7.8642746999999999E-2</v>
      </c>
      <c r="W258">
        <v>9.0968741000000006E-2</v>
      </c>
      <c r="X258">
        <v>7.9890562999999998E-2</v>
      </c>
      <c r="Y258">
        <v>9.0539663000000006E-2</v>
      </c>
      <c r="Z258">
        <v>9.6100912999999996E-2</v>
      </c>
      <c r="AA258">
        <v>0.115429823</v>
      </c>
      <c r="AB258">
        <v>0.112128533</v>
      </c>
      <c r="AC258">
        <v>0.150980631</v>
      </c>
      <c r="AD258">
        <v>0.112978365</v>
      </c>
      <c r="AE258">
        <v>7.8878867000000005E-2</v>
      </c>
      <c r="AF258">
        <v>7.7673638000000003E-2</v>
      </c>
      <c r="AG258">
        <v>8.0993089000000004E-2</v>
      </c>
      <c r="AH258">
        <v>7.0626341999999995E-2</v>
      </c>
      <c r="AI258">
        <v>6.5980403000000007E-2</v>
      </c>
      <c r="AJ258">
        <v>9.2469397999999994E-2</v>
      </c>
      <c r="AK258">
        <v>6.6047806000000001E-2</v>
      </c>
      <c r="AL258">
        <v>0.110814363</v>
      </c>
      <c r="AM258">
        <v>6.6651042999999993E-2</v>
      </c>
      <c r="AN258">
        <v>7.1306954000000006E-2</v>
      </c>
      <c r="AO258">
        <v>7.7634044999999999E-2</v>
      </c>
    </row>
    <row r="259" spans="2:41" x14ac:dyDescent="0.2">
      <c r="B259">
        <v>327.58364080000001</v>
      </c>
      <c r="C259">
        <v>761.8922609</v>
      </c>
      <c r="D259">
        <v>704.21149390000005</v>
      </c>
      <c r="E259">
        <v>749.09249829999999</v>
      </c>
      <c r="F259">
        <v>641.11998189999997</v>
      </c>
      <c r="G259">
        <v>716.91674660000001</v>
      </c>
      <c r="H259">
        <v>1137.238564</v>
      </c>
      <c r="I259">
        <v>832.12143719999995</v>
      </c>
      <c r="J259">
        <v>1380.242802</v>
      </c>
      <c r="K259">
        <v>608.80438200000003</v>
      </c>
      <c r="L259">
        <v>601.05397379999999</v>
      </c>
      <c r="M259">
        <v>630.44894099999999</v>
      </c>
      <c r="N259">
        <v>682.93648129999997</v>
      </c>
      <c r="O259">
        <v>790.67881439999996</v>
      </c>
      <c r="P259">
        <v>335.75338640000001</v>
      </c>
      <c r="Q259">
        <v>383.43037880000003</v>
      </c>
      <c r="R259">
        <v>269.6325784</v>
      </c>
      <c r="S259">
        <v>492.36046470000002</v>
      </c>
      <c r="T259">
        <v>760.01306790000001</v>
      </c>
      <c r="U259">
        <v>484.33776899999998</v>
      </c>
      <c r="V259">
        <v>528.53339370000003</v>
      </c>
      <c r="W259">
        <v>1016.651414</v>
      </c>
      <c r="X259">
        <v>449.98631669999997</v>
      </c>
      <c r="Y259">
        <v>623.16305609999995</v>
      </c>
      <c r="Z259">
        <v>395.27263010000001</v>
      </c>
      <c r="AA259">
        <v>792.7079238</v>
      </c>
      <c r="AB259">
        <v>479.4599217</v>
      </c>
      <c r="AC259">
        <v>430.59137290000001</v>
      </c>
      <c r="AD259">
        <v>584.5527161</v>
      </c>
      <c r="AE259">
        <v>358.18678469999998</v>
      </c>
      <c r="AF259">
        <v>401.80583460000003</v>
      </c>
      <c r="AG259">
        <v>539.28183590000003</v>
      </c>
      <c r="AH259">
        <v>825.81606799999997</v>
      </c>
      <c r="AI259">
        <v>702.956098</v>
      </c>
      <c r="AJ259">
        <v>779.27359980000006</v>
      </c>
      <c r="AK259">
        <v>588.78606060000004</v>
      </c>
      <c r="AL259">
        <v>447.61320669999998</v>
      </c>
      <c r="AM259">
        <v>629.43035499999996</v>
      </c>
      <c r="AN259">
        <v>342.84146199999998</v>
      </c>
      <c r="AO259">
        <v>505.29923509999998</v>
      </c>
    </row>
    <row r="260" spans="2:41" x14ac:dyDescent="0.2">
      <c r="B260" t="s">
        <v>35</v>
      </c>
    </row>
    <row r="261" spans="2:41" x14ac:dyDescent="0.2">
      <c r="B261">
        <v>3.2286703E-2</v>
      </c>
      <c r="C261">
        <v>7.7214954000000002E-2</v>
      </c>
      <c r="D261">
        <v>0.18103193200000001</v>
      </c>
      <c r="E261">
        <v>0.34010262000000002</v>
      </c>
      <c r="F261">
        <v>0.41128483900000001</v>
      </c>
      <c r="G261">
        <v>0.77748969300000004</v>
      </c>
      <c r="H261">
        <v>1.0506309599999999</v>
      </c>
      <c r="I261">
        <v>1.187602281</v>
      </c>
      <c r="J261">
        <v>1.4012950550000001</v>
      </c>
      <c r="K261">
        <v>1.5667160520000001</v>
      </c>
      <c r="L261">
        <v>2.23454972</v>
      </c>
      <c r="M261">
        <v>1.990128678</v>
      </c>
      <c r="N261">
        <v>1.9035665799999999</v>
      </c>
      <c r="O261">
        <v>1.5238584340000001</v>
      </c>
      <c r="P261">
        <v>2.945983171</v>
      </c>
    </row>
    <row r="262" spans="2:41" x14ac:dyDescent="0.2">
      <c r="B262">
        <v>2.1108749999999999E-2</v>
      </c>
      <c r="C262">
        <v>0.100921491</v>
      </c>
      <c r="D262">
        <v>0.20923130000000001</v>
      </c>
      <c r="E262">
        <v>0.34220842800000001</v>
      </c>
      <c r="F262">
        <v>0.53621437599999999</v>
      </c>
      <c r="G262">
        <v>0.77379859500000003</v>
      </c>
      <c r="H262">
        <v>1.015548417</v>
      </c>
      <c r="I262">
        <v>1.452548113</v>
      </c>
      <c r="J262">
        <v>1.405551166</v>
      </c>
      <c r="K262">
        <v>1.6671732690000001</v>
      </c>
      <c r="L262">
        <v>1.528755165</v>
      </c>
      <c r="M262">
        <v>1.5770533659999999</v>
      </c>
      <c r="N262">
        <v>2.0133235549999999</v>
      </c>
      <c r="O262">
        <v>2.1267916229999999</v>
      </c>
      <c r="P262">
        <v>1.834381147</v>
      </c>
    </row>
    <row r="263" spans="2:41" x14ac:dyDescent="0.2">
      <c r="B263">
        <v>1.7048204000000001E-2</v>
      </c>
      <c r="C263">
        <v>8.4425263E-2</v>
      </c>
      <c r="D263">
        <v>0.21526967599999999</v>
      </c>
      <c r="E263">
        <v>0.31423352100000002</v>
      </c>
      <c r="F263">
        <v>0.432480015</v>
      </c>
      <c r="G263">
        <v>0.60264321399999998</v>
      </c>
      <c r="H263">
        <v>0.92566163899999998</v>
      </c>
      <c r="I263">
        <v>1.3131408570000001</v>
      </c>
      <c r="J263">
        <v>1.268111301</v>
      </c>
      <c r="K263">
        <v>1.473242298</v>
      </c>
      <c r="L263">
        <v>1.9851482330000001</v>
      </c>
      <c r="M263">
        <v>1.6876237670000001</v>
      </c>
      <c r="N263">
        <v>1.904738606</v>
      </c>
      <c r="O263">
        <v>1.4261415150000001</v>
      </c>
      <c r="P263">
        <v>2.122131762</v>
      </c>
    </row>
    <row r="264" spans="2:41" x14ac:dyDescent="0.2">
      <c r="B264">
        <v>3.0844021999999999E-2</v>
      </c>
      <c r="C264">
        <v>9.3488997000000004E-2</v>
      </c>
      <c r="D264">
        <v>0.228603904</v>
      </c>
      <c r="E264">
        <v>0.36848113100000002</v>
      </c>
      <c r="F264">
        <v>0.48096566899999998</v>
      </c>
      <c r="G264">
        <v>0.71501386600000005</v>
      </c>
      <c r="H264">
        <v>0.90988342300000002</v>
      </c>
      <c r="I264">
        <v>1.212701019</v>
      </c>
      <c r="J264">
        <v>1.7231016269999999</v>
      </c>
      <c r="K264">
        <v>1.4363393739999999</v>
      </c>
      <c r="L264">
        <v>1.5322553210000001</v>
      </c>
      <c r="M264">
        <v>1.7765022020000001</v>
      </c>
      <c r="N264">
        <v>2.0375845090000002</v>
      </c>
      <c r="O264">
        <v>1.652322718</v>
      </c>
      <c r="P264">
        <v>2.6342226819999999</v>
      </c>
    </row>
    <row r="265" spans="2:41" x14ac:dyDescent="0.2">
      <c r="B265">
        <v>1.8656264999999998E-2</v>
      </c>
      <c r="C265">
        <v>7.3458129999999996E-2</v>
      </c>
      <c r="D265">
        <v>0.16896971399999999</v>
      </c>
      <c r="E265">
        <v>0.30957298300000002</v>
      </c>
      <c r="F265">
        <v>0.41369771100000002</v>
      </c>
      <c r="G265">
        <v>0.60761329799999997</v>
      </c>
      <c r="H265">
        <v>0.76675731700000005</v>
      </c>
      <c r="I265">
        <v>1.0175312329999999</v>
      </c>
      <c r="J265">
        <v>1.304327767</v>
      </c>
      <c r="K265">
        <v>1.649841492</v>
      </c>
      <c r="L265">
        <v>1.2761068710000001</v>
      </c>
      <c r="M265">
        <v>1.3808903939999999</v>
      </c>
      <c r="N265">
        <v>1.982826288</v>
      </c>
      <c r="O265">
        <v>2.2334339660000002</v>
      </c>
      <c r="P265">
        <v>2.2229140539999999</v>
      </c>
    </row>
    <row r="266" spans="2:41" x14ac:dyDescent="0.2">
      <c r="B266">
        <v>2.3125666999999999E-2</v>
      </c>
      <c r="C266">
        <v>0.122610028</v>
      </c>
      <c r="D266">
        <v>0.25318748800000002</v>
      </c>
      <c r="E266">
        <v>0.33175917399999999</v>
      </c>
      <c r="F266">
        <v>0.42218243</v>
      </c>
      <c r="G266">
        <v>0.54680538099999998</v>
      </c>
      <c r="H266">
        <v>0.71804074399999995</v>
      </c>
      <c r="I266">
        <v>0.84868521900000005</v>
      </c>
      <c r="J266">
        <v>1.008413862</v>
      </c>
      <c r="K266">
        <v>1.2613882670000001</v>
      </c>
      <c r="L266">
        <v>1.5808356400000001</v>
      </c>
      <c r="M266">
        <v>1.6121645760000001</v>
      </c>
      <c r="N266">
        <v>2.2016039969999999</v>
      </c>
      <c r="O266">
        <v>2.0448361589999999</v>
      </c>
      <c r="P266">
        <v>2.394966792</v>
      </c>
    </row>
    <row r="267" spans="2:41" x14ac:dyDescent="0.2">
      <c r="B267">
        <v>1.8912169999999999E-2</v>
      </c>
      <c r="C267">
        <v>0.13274810100000001</v>
      </c>
      <c r="D267">
        <v>0.28094568800000003</v>
      </c>
      <c r="E267">
        <v>0.33049287999999999</v>
      </c>
      <c r="F267">
        <v>0.44571828699999999</v>
      </c>
      <c r="G267">
        <v>0.49396457300000002</v>
      </c>
      <c r="H267">
        <v>0.58981625699999995</v>
      </c>
      <c r="I267">
        <v>0.81436595000000001</v>
      </c>
      <c r="J267">
        <v>0.90801413399999997</v>
      </c>
      <c r="K267">
        <v>1.0398447900000001</v>
      </c>
      <c r="L267">
        <v>1.229934396</v>
      </c>
      <c r="M267">
        <v>1.2846932799999999</v>
      </c>
      <c r="N267">
        <v>1.5707471909999999</v>
      </c>
      <c r="O267">
        <v>0.68644337200000005</v>
      </c>
      <c r="P267">
        <v>1.7403349800000001</v>
      </c>
    </row>
    <row r="268" spans="2:41" x14ac:dyDescent="0.2">
      <c r="B268">
        <v>2.2386493E-2</v>
      </c>
      <c r="C268">
        <v>8.2373276999999995E-2</v>
      </c>
      <c r="D268">
        <v>0.168913654</v>
      </c>
      <c r="E268">
        <v>0.27703803999999999</v>
      </c>
      <c r="F268">
        <v>0.37097138800000001</v>
      </c>
      <c r="G268">
        <v>0.54912817400000002</v>
      </c>
      <c r="H268">
        <v>0.66191136800000006</v>
      </c>
      <c r="I268">
        <v>0.83681209599999995</v>
      </c>
      <c r="J268">
        <v>1.027490598</v>
      </c>
      <c r="K268">
        <v>1.000038881</v>
      </c>
      <c r="L268">
        <v>1.1154219729999999</v>
      </c>
      <c r="M268">
        <v>1.0136249100000001</v>
      </c>
      <c r="N268">
        <v>1.260065223</v>
      </c>
      <c r="O268">
        <v>1.1438297070000001</v>
      </c>
      <c r="P268">
        <v>1.1027600019999999</v>
      </c>
    </row>
    <row r="269" spans="2:41" x14ac:dyDescent="0.2">
      <c r="B269">
        <v>2.9263454000000001E-2</v>
      </c>
      <c r="C269">
        <v>9.7315623000000004E-2</v>
      </c>
      <c r="D269">
        <v>0.18739761299999999</v>
      </c>
      <c r="E269">
        <v>0.35586519100000003</v>
      </c>
      <c r="F269">
        <v>0.478474491</v>
      </c>
      <c r="G269">
        <v>0.54480594000000004</v>
      </c>
      <c r="H269">
        <v>0.61430278900000002</v>
      </c>
      <c r="I269">
        <v>0.734885118</v>
      </c>
      <c r="J269">
        <v>1.029256003</v>
      </c>
      <c r="K269">
        <v>0.97933910000000002</v>
      </c>
      <c r="L269">
        <v>1.023303002</v>
      </c>
      <c r="M269">
        <v>1.1878753019999999</v>
      </c>
      <c r="N269">
        <v>0.85459446999999999</v>
      </c>
      <c r="O269">
        <v>1.3901048519999999</v>
      </c>
      <c r="P269">
        <v>1.714437854</v>
      </c>
    </row>
    <row r="270" spans="2:41" x14ac:dyDescent="0.2">
      <c r="B270">
        <v>3.0101684E-2</v>
      </c>
      <c r="C270">
        <v>0.14480546699999999</v>
      </c>
      <c r="D270">
        <v>0.20061715699999999</v>
      </c>
      <c r="E270">
        <v>0.33301475600000002</v>
      </c>
      <c r="F270">
        <v>0.56541911899999997</v>
      </c>
      <c r="G270">
        <v>0.65002939199999998</v>
      </c>
      <c r="H270">
        <v>0.77653318599999999</v>
      </c>
      <c r="I270">
        <v>0.85562181699999995</v>
      </c>
      <c r="J270">
        <v>1.015924976</v>
      </c>
      <c r="K270">
        <v>1.1045741200000001</v>
      </c>
      <c r="L270">
        <v>1.287470965</v>
      </c>
      <c r="M270">
        <v>1.3700906589999999</v>
      </c>
      <c r="N270">
        <v>1.3471478139999999</v>
      </c>
      <c r="O270">
        <v>1.7327523810000001</v>
      </c>
      <c r="P270">
        <v>1.6913244569999999</v>
      </c>
    </row>
    <row r="271" spans="2:41" x14ac:dyDescent="0.2">
      <c r="B271">
        <v>2.9676149999999998E-2</v>
      </c>
      <c r="C271">
        <v>0.13416637100000001</v>
      </c>
      <c r="D271">
        <v>0.25485292500000001</v>
      </c>
      <c r="E271">
        <v>0.39970840699999999</v>
      </c>
      <c r="F271">
        <v>0.46390461799999999</v>
      </c>
      <c r="G271">
        <v>0.57007129199999995</v>
      </c>
      <c r="H271">
        <v>0.75609739499999995</v>
      </c>
      <c r="I271">
        <v>0.77065753599999998</v>
      </c>
      <c r="J271">
        <v>0.928946363</v>
      </c>
      <c r="K271">
        <v>1.00788587</v>
      </c>
      <c r="L271">
        <v>1.137849621</v>
      </c>
      <c r="M271">
        <v>1.520173177</v>
      </c>
      <c r="N271">
        <v>1.53897789</v>
      </c>
      <c r="O271">
        <v>1.4263936500000001</v>
      </c>
      <c r="P271">
        <v>1.562767824</v>
      </c>
    </row>
    <row r="272" spans="2:41" x14ac:dyDescent="0.2">
      <c r="B272">
        <v>1.5796679000000001E-2</v>
      </c>
      <c r="C272">
        <v>9.7503761999999994E-2</v>
      </c>
      <c r="D272">
        <v>0.249518569</v>
      </c>
      <c r="E272">
        <v>0.40869557400000001</v>
      </c>
      <c r="F272">
        <v>0.46436543299999999</v>
      </c>
      <c r="G272">
        <v>0.54804578800000003</v>
      </c>
      <c r="H272">
        <v>0.66187566499999995</v>
      </c>
      <c r="I272">
        <v>0.78319755800000002</v>
      </c>
      <c r="J272">
        <v>0.98684097900000001</v>
      </c>
      <c r="K272">
        <v>0.99909588699999996</v>
      </c>
      <c r="L272">
        <v>1.1486615769999999</v>
      </c>
      <c r="M272">
        <v>1.285484262</v>
      </c>
      <c r="N272">
        <v>1.508884801</v>
      </c>
      <c r="O272">
        <v>1.5764802179999999</v>
      </c>
      <c r="P272">
        <v>1.908970144</v>
      </c>
    </row>
    <row r="273" spans="2:16" x14ac:dyDescent="0.2">
      <c r="B273">
        <v>2.4661379000000001E-2</v>
      </c>
      <c r="C273">
        <v>0.116858323</v>
      </c>
      <c r="D273">
        <v>0.21179557800000001</v>
      </c>
      <c r="E273">
        <v>0.40095072300000001</v>
      </c>
      <c r="F273">
        <v>0.53619961900000002</v>
      </c>
      <c r="G273">
        <v>0.67201635800000004</v>
      </c>
      <c r="H273">
        <v>0.64823049300000002</v>
      </c>
      <c r="I273">
        <v>1.0462996609999999</v>
      </c>
      <c r="J273">
        <v>1.165820979</v>
      </c>
      <c r="K273">
        <v>1.1066307479999999</v>
      </c>
      <c r="L273">
        <v>1.2193476029999999</v>
      </c>
      <c r="M273">
        <v>1.2405318160000001</v>
      </c>
      <c r="N273">
        <v>1.36720357</v>
      </c>
      <c r="O273">
        <v>1.4361636849999999</v>
      </c>
      <c r="P273">
        <v>1.450570554</v>
      </c>
    </row>
    <row r="274" spans="2:16" x14ac:dyDescent="0.2">
      <c r="B274">
        <v>1.8422328000000002E-2</v>
      </c>
      <c r="C274">
        <v>0.105172554</v>
      </c>
      <c r="D274">
        <v>0.16852999499999999</v>
      </c>
      <c r="E274">
        <v>0.36255678899999999</v>
      </c>
      <c r="F274">
        <v>0.47813992799999999</v>
      </c>
      <c r="G274">
        <v>0.64849401100000004</v>
      </c>
      <c r="H274">
        <v>0.62374616800000005</v>
      </c>
      <c r="I274">
        <v>0.785125976</v>
      </c>
      <c r="J274">
        <v>0.91089412199999997</v>
      </c>
      <c r="K274">
        <v>1.2809407340000001</v>
      </c>
      <c r="L274">
        <v>1.222214956</v>
      </c>
      <c r="M274">
        <v>1.254044881</v>
      </c>
      <c r="N274">
        <v>1.3994223619999999</v>
      </c>
      <c r="O274">
        <v>1.421749006</v>
      </c>
      <c r="P274">
        <v>1.7401137390000001</v>
      </c>
    </row>
    <row r="275" spans="2:16" x14ac:dyDescent="0.2">
      <c r="B275">
        <v>2.1485246999999999E-2</v>
      </c>
      <c r="C275">
        <v>0.11152000400000001</v>
      </c>
      <c r="D275">
        <v>0.151066851</v>
      </c>
      <c r="E275">
        <v>0.299701567</v>
      </c>
      <c r="F275">
        <v>0.486575594</v>
      </c>
      <c r="G275">
        <v>0.58318524800000004</v>
      </c>
      <c r="H275">
        <v>0.75778959800000001</v>
      </c>
      <c r="I275">
        <v>0.81982461699999998</v>
      </c>
      <c r="J275">
        <v>0.97935775000000003</v>
      </c>
      <c r="K275">
        <v>1.0234104289999999</v>
      </c>
      <c r="L275">
        <v>1.3500874119999999</v>
      </c>
      <c r="M275">
        <v>1.4614376579999999</v>
      </c>
      <c r="N275">
        <v>1.4874857100000001</v>
      </c>
      <c r="O275">
        <v>1.6392994009999999</v>
      </c>
      <c r="P275">
        <v>1.9638529520000001</v>
      </c>
    </row>
    <row r="276" spans="2:16" x14ac:dyDescent="0.2">
      <c r="B276">
        <v>1.7011447999999998E-2</v>
      </c>
      <c r="C276">
        <v>9.4814576999999997E-2</v>
      </c>
      <c r="D276">
        <v>0.188844234</v>
      </c>
      <c r="E276">
        <v>0.27687830600000002</v>
      </c>
      <c r="F276">
        <v>0.38169377999999998</v>
      </c>
      <c r="G276">
        <v>0.53046663999999999</v>
      </c>
      <c r="H276">
        <v>0.67351890199999997</v>
      </c>
      <c r="I276">
        <v>0.77602323100000004</v>
      </c>
      <c r="J276">
        <v>0.99649675299999996</v>
      </c>
      <c r="K276">
        <v>0.96586040900000003</v>
      </c>
      <c r="L276">
        <v>1.211314835</v>
      </c>
      <c r="M276">
        <v>1.464772406</v>
      </c>
      <c r="N276">
        <v>1.089919461</v>
      </c>
      <c r="O276">
        <v>1.566396192</v>
      </c>
      <c r="P276">
        <v>1.9510381429999999</v>
      </c>
    </row>
    <row r="277" spans="2:16" x14ac:dyDescent="0.2">
      <c r="B277">
        <v>1.5850179999999998E-2</v>
      </c>
      <c r="C277">
        <v>8.0853964E-2</v>
      </c>
      <c r="D277">
        <v>0.21280206099999999</v>
      </c>
      <c r="E277">
        <v>0.33230155700000003</v>
      </c>
      <c r="F277">
        <v>0.44603194299999999</v>
      </c>
      <c r="G277">
        <v>0.51924055899999999</v>
      </c>
      <c r="H277">
        <v>0.81108305199999997</v>
      </c>
      <c r="I277">
        <v>0.88703274300000001</v>
      </c>
      <c r="J277">
        <v>1.07765657</v>
      </c>
      <c r="K277">
        <v>1.2926444960000001</v>
      </c>
      <c r="L277">
        <v>1.591887888</v>
      </c>
      <c r="M277">
        <v>1.4145694710000001</v>
      </c>
      <c r="N277">
        <v>1.515567814</v>
      </c>
      <c r="O277">
        <v>1.6691694189999999</v>
      </c>
      <c r="P277">
        <v>1.905073716</v>
      </c>
    </row>
    <row r="278" spans="2:16" x14ac:dyDescent="0.2">
      <c r="B278">
        <v>2.0449710999999999E-2</v>
      </c>
      <c r="C278">
        <v>9.6846528000000001E-2</v>
      </c>
      <c r="D278">
        <v>0.216293028</v>
      </c>
      <c r="E278">
        <v>0.350850404</v>
      </c>
      <c r="F278">
        <v>0.39225030900000002</v>
      </c>
      <c r="G278">
        <v>0.52630554699999998</v>
      </c>
      <c r="H278">
        <v>0.61573794299999995</v>
      </c>
      <c r="I278">
        <v>0.88169694499999995</v>
      </c>
      <c r="J278">
        <v>1.037549389</v>
      </c>
      <c r="K278">
        <v>1.0082558930000001</v>
      </c>
      <c r="L278">
        <v>1.2785960590000001</v>
      </c>
      <c r="M278">
        <v>1.1322098709999999</v>
      </c>
      <c r="N278">
        <v>1.6660601370000001</v>
      </c>
      <c r="O278">
        <v>1.7598172569999999</v>
      </c>
      <c r="P278">
        <v>2.1923082740000002</v>
      </c>
    </row>
    <row r="279" spans="2:16" x14ac:dyDescent="0.2">
      <c r="B279">
        <v>1.7420564999999999E-2</v>
      </c>
      <c r="C279">
        <v>8.4771320999999997E-2</v>
      </c>
      <c r="D279">
        <v>0.219144845</v>
      </c>
      <c r="E279">
        <v>0.39812393800000001</v>
      </c>
      <c r="F279">
        <v>0.47004399299999999</v>
      </c>
      <c r="G279">
        <v>0.52096739700000005</v>
      </c>
      <c r="H279">
        <v>0.72216313200000004</v>
      </c>
      <c r="I279">
        <v>0.75936875299999995</v>
      </c>
      <c r="J279">
        <v>0.92492548799999996</v>
      </c>
      <c r="K279">
        <v>1.034916247</v>
      </c>
      <c r="L279">
        <v>1.2359527450000001</v>
      </c>
      <c r="M279">
        <v>1.3381222429999999</v>
      </c>
      <c r="N279">
        <v>1.7817451070000001</v>
      </c>
      <c r="O279">
        <v>1.6255716840000001</v>
      </c>
      <c r="P279">
        <v>2.0478868540000001</v>
      </c>
    </row>
    <row r="280" spans="2:16" x14ac:dyDescent="0.2">
      <c r="B280">
        <v>2.1595336E-2</v>
      </c>
      <c r="C280">
        <v>9.2340419000000007E-2</v>
      </c>
      <c r="D280">
        <v>0.20141721400000001</v>
      </c>
      <c r="E280">
        <v>0.35550478499999999</v>
      </c>
      <c r="F280">
        <v>0.61672729599999998</v>
      </c>
      <c r="G280">
        <v>0.72943720499999998</v>
      </c>
      <c r="H280">
        <v>0.74993722299999999</v>
      </c>
      <c r="I280">
        <v>1.0004190820000001</v>
      </c>
      <c r="J280">
        <v>0.98182621000000003</v>
      </c>
      <c r="K280">
        <v>1.0308609900000001</v>
      </c>
      <c r="L280">
        <v>1.277821082</v>
      </c>
      <c r="M280">
        <v>1.419050428</v>
      </c>
      <c r="N280">
        <v>1.4735612769999999</v>
      </c>
      <c r="O280">
        <v>1.7655735779999999</v>
      </c>
      <c r="P280">
        <v>1.5391166590000001</v>
      </c>
    </row>
    <row r="281" spans="2:16" x14ac:dyDescent="0.2">
      <c r="B281">
        <v>2.5414566999999999E-2</v>
      </c>
      <c r="C281">
        <v>0.107211208</v>
      </c>
      <c r="D281">
        <v>0.26862268099999997</v>
      </c>
      <c r="E281">
        <v>0.402463022</v>
      </c>
      <c r="F281">
        <v>0.54386073099999999</v>
      </c>
      <c r="G281">
        <v>0.68497981299999999</v>
      </c>
      <c r="H281">
        <v>0.71280008299999997</v>
      </c>
      <c r="I281">
        <v>0.90426225800000004</v>
      </c>
      <c r="J281">
        <v>1.006334625</v>
      </c>
      <c r="K281">
        <v>1.0534455</v>
      </c>
      <c r="L281">
        <v>1.0097364440000001</v>
      </c>
      <c r="M281">
        <v>1.139010868</v>
      </c>
      <c r="N281">
        <v>1.474134337</v>
      </c>
      <c r="O281">
        <v>1.409576041</v>
      </c>
      <c r="P281">
        <v>2.108250833</v>
      </c>
    </row>
    <row r="282" spans="2:16" x14ac:dyDescent="0.2">
      <c r="B282">
        <v>3.1641526000000003E-2</v>
      </c>
      <c r="C282">
        <v>0.109468265</v>
      </c>
      <c r="D282">
        <v>0.34165010000000001</v>
      </c>
      <c r="E282">
        <v>0.41899407100000002</v>
      </c>
      <c r="F282">
        <v>0.64775101099999999</v>
      </c>
      <c r="G282">
        <v>0.709831565</v>
      </c>
      <c r="H282">
        <v>0.88640871099999996</v>
      </c>
      <c r="I282">
        <v>0.86874908500000003</v>
      </c>
      <c r="J282">
        <v>1.123543497</v>
      </c>
      <c r="K282">
        <v>1.2394238019999999</v>
      </c>
      <c r="L282">
        <v>1.268921352</v>
      </c>
      <c r="M282">
        <v>1.2846374949999999</v>
      </c>
      <c r="N282">
        <v>1.368588846</v>
      </c>
      <c r="O282">
        <v>1.7473205549999999</v>
      </c>
      <c r="P282">
        <v>1.780308386</v>
      </c>
    </row>
    <row r="283" spans="2:16" x14ac:dyDescent="0.2">
      <c r="B283">
        <v>3.4893860999999998E-2</v>
      </c>
      <c r="C283">
        <v>0.20228417500000001</v>
      </c>
      <c r="D283">
        <v>0.28382298</v>
      </c>
      <c r="E283">
        <v>0.515738276</v>
      </c>
      <c r="F283">
        <v>0.59500734600000005</v>
      </c>
      <c r="G283">
        <v>0.74977221500000002</v>
      </c>
      <c r="H283">
        <v>0.894926789</v>
      </c>
      <c r="I283">
        <v>0.93152991500000004</v>
      </c>
      <c r="J283">
        <v>1.1192201690000001</v>
      </c>
      <c r="K283">
        <v>1.0268399020000001</v>
      </c>
      <c r="L283">
        <v>1.278626643</v>
      </c>
      <c r="M283">
        <v>1.55157466</v>
      </c>
      <c r="N283">
        <v>1.5370601209999999</v>
      </c>
      <c r="O283">
        <v>2.3751729319999999</v>
      </c>
      <c r="P283">
        <v>1.7120054339999999</v>
      </c>
    </row>
    <row r="284" spans="2:16" x14ac:dyDescent="0.2">
      <c r="B284">
        <v>3.3687977000000001E-2</v>
      </c>
      <c r="C284">
        <v>0.112223371</v>
      </c>
      <c r="D284">
        <v>0.23066996000000001</v>
      </c>
      <c r="E284">
        <v>0.39415755600000002</v>
      </c>
      <c r="F284">
        <v>0.53936341200000004</v>
      </c>
      <c r="G284">
        <v>0.69834407499999995</v>
      </c>
      <c r="H284">
        <v>0.85853915800000002</v>
      </c>
      <c r="I284">
        <v>0.93055157499999996</v>
      </c>
      <c r="J284">
        <v>0.99254571800000002</v>
      </c>
      <c r="K284">
        <v>1.222539252</v>
      </c>
      <c r="L284">
        <v>1.383085522</v>
      </c>
      <c r="M284">
        <v>1.2291173950000001</v>
      </c>
      <c r="N284">
        <v>1.4006916009999999</v>
      </c>
      <c r="O284">
        <v>1.50443394</v>
      </c>
      <c r="P284">
        <v>1.6816574550000001</v>
      </c>
    </row>
    <row r="285" spans="2:16" x14ac:dyDescent="0.2">
      <c r="B285">
        <v>9.684458E-3</v>
      </c>
      <c r="C285">
        <v>8.6595626999999994E-2</v>
      </c>
      <c r="D285">
        <v>0.178795544</v>
      </c>
      <c r="E285">
        <v>0.45732725499999999</v>
      </c>
      <c r="F285">
        <v>0.60450921700000004</v>
      </c>
      <c r="G285">
        <v>0.67908782899999998</v>
      </c>
      <c r="H285">
        <v>0.78869011200000005</v>
      </c>
      <c r="I285">
        <v>0.86578217700000004</v>
      </c>
      <c r="J285">
        <v>1.057634269</v>
      </c>
      <c r="K285">
        <v>1.1711017029999999</v>
      </c>
      <c r="L285">
        <v>1.2787145660000001</v>
      </c>
      <c r="M285">
        <v>1.3363329930000001</v>
      </c>
      <c r="N285">
        <v>1.6686460350000001</v>
      </c>
      <c r="O285">
        <v>1.5188866889999999</v>
      </c>
      <c r="P285">
        <v>1.703814084</v>
      </c>
    </row>
    <row r="286" spans="2:16" x14ac:dyDescent="0.2">
      <c r="B286">
        <v>1.5099107000000001E-2</v>
      </c>
      <c r="C286">
        <v>9.9963123000000001E-2</v>
      </c>
      <c r="D286">
        <v>0.29449491500000002</v>
      </c>
      <c r="E286">
        <v>0.49299258800000001</v>
      </c>
      <c r="F286">
        <v>0.63747397500000003</v>
      </c>
      <c r="G286">
        <v>0.80954321799999995</v>
      </c>
      <c r="H286">
        <v>0.92833197000000001</v>
      </c>
      <c r="I286">
        <v>1.0595451090000001</v>
      </c>
      <c r="J286">
        <v>1.001947951</v>
      </c>
      <c r="K286">
        <v>1.3145017029999999</v>
      </c>
      <c r="L286">
        <v>1.3087060109999999</v>
      </c>
      <c r="M286">
        <v>1.268206704</v>
      </c>
      <c r="N286">
        <v>1.416606464</v>
      </c>
      <c r="O286">
        <v>1.367229721</v>
      </c>
      <c r="P286">
        <v>1.385353482</v>
      </c>
    </row>
    <row r="287" spans="2:16" x14ac:dyDescent="0.2">
      <c r="B287">
        <v>1.8576931000000001E-2</v>
      </c>
      <c r="C287">
        <v>5.9191821999999998E-2</v>
      </c>
      <c r="D287">
        <v>0.21983689000000001</v>
      </c>
      <c r="E287">
        <v>0.49112640299999999</v>
      </c>
      <c r="F287">
        <v>0.60091382199999999</v>
      </c>
      <c r="G287">
        <v>0.73042094800000001</v>
      </c>
      <c r="H287">
        <v>0.85730375400000003</v>
      </c>
      <c r="I287">
        <v>0.94602090999999999</v>
      </c>
      <c r="J287">
        <v>0.98745456899999995</v>
      </c>
      <c r="K287">
        <v>1.1535658799999999</v>
      </c>
      <c r="L287">
        <v>1.6395215620000001</v>
      </c>
      <c r="M287">
        <v>1.3723847069999999</v>
      </c>
      <c r="N287">
        <v>1.708225154</v>
      </c>
      <c r="O287">
        <v>1.5395053059999999</v>
      </c>
      <c r="P287">
        <v>1.6819426310000001</v>
      </c>
    </row>
    <row r="288" spans="2:16" x14ac:dyDescent="0.2">
      <c r="B288">
        <v>1.9493021999999999E-2</v>
      </c>
      <c r="C288">
        <v>7.0277159000000006E-2</v>
      </c>
      <c r="D288">
        <v>0.24136892600000001</v>
      </c>
      <c r="E288">
        <v>0.508742323</v>
      </c>
      <c r="F288">
        <v>0.68820102299999997</v>
      </c>
      <c r="G288">
        <v>0.81473383399999999</v>
      </c>
      <c r="H288">
        <v>1.0096718280000001</v>
      </c>
      <c r="I288">
        <v>1.067612671</v>
      </c>
      <c r="J288">
        <v>1.120889469</v>
      </c>
      <c r="K288">
        <v>1.3589986350000001</v>
      </c>
      <c r="L288">
        <v>1.449253661</v>
      </c>
      <c r="M288">
        <v>1.7689646910000001</v>
      </c>
      <c r="N288">
        <v>1.7666796499999999</v>
      </c>
      <c r="O288">
        <v>2.0491757509999999</v>
      </c>
      <c r="P288">
        <v>2.4859800729999999</v>
      </c>
    </row>
    <row r="289" spans="1:41" x14ac:dyDescent="0.2">
      <c r="B289">
        <v>2.2667518000000001E-2</v>
      </c>
      <c r="C289">
        <v>6.9353018000000002E-2</v>
      </c>
      <c r="D289">
        <v>0.244198637</v>
      </c>
      <c r="E289">
        <v>0.49573577200000002</v>
      </c>
      <c r="F289">
        <v>0.65744794699999998</v>
      </c>
      <c r="G289">
        <v>0.804058249</v>
      </c>
      <c r="H289">
        <v>1.09667581</v>
      </c>
      <c r="I289">
        <v>1.1397719989999999</v>
      </c>
      <c r="J289">
        <v>1.2597968690000001</v>
      </c>
      <c r="K289">
        <v>1.37646921</v>
      </c>
      <c r="L289">
        <v>1.1904527659999999</v>
      </c>
      <c r="M289">
        <v>1.3893020679999999</v>
      </c>
      <c r="N289">
        <v>1.62876289</v>
      </c>
      <c r="O289">
        <v>2.1606264340000001</v>
      </c>
      <c r="P289">
        <v>2.2212080670000001</v>
      </c>
    </row>
    <row r="290" spans="1:41" x14ac:dyDescent="0.2">
      <c r="B290">
        <v>1.8447313E-2</v>
      </c>
      <c r="C290">
        <v>8.1244716999999994E-2</v>
      </c>
      <c r="D290">
        <v>0.216207593</v>
      </c>
      <c r="E290">
        <v>0.51073933199999999</v>
      </c>
      <c r="F290">
        <v>0.65330639899999998</v>
      </c>
      <c r="G290">
        <v>0.78546271700000003</v>
      </c>
      <c r="H290">
        <v>0.90699279799999999</v>
      </c>
      <c r="I290">
        <v>1.0661712800000001</v>
      </c>
      <c r="J290">
        <v>1.1589078269999999</v>
      </c>
      <c r="K290">
        <v>1.2455917510000001</v>
      </c>
      <c r="L290">
        <v>1.358049866</v>
      </c>
      <c r="M290">
        <v>1.4192158290000001</v>
      </c>
      <c r="N290">
        <v>1.364557266</v>
      </c>
      <c r="O290">
        <v>1.496288037</v>
      </c>
      <c r="P290">
        <v>2.0158825980000001</v>
      </c>
    </row>
    <row r="291" spans="1:41" x14ac:dyDescent="0.2">
      <c r="B291">
        <v>1.7112088000000001E-2</v>
      </c>
      <c r="C291">
        <v>7.5935575000000005E-2</v>
      </c>
      <c r="D291">
        <v>0.28486993599999999</v>
      </c>
      <c r="E291">
        <v>0.409726058</v>
      </c>
      <c r="F291">
        <v>0.59167022199999997</v>
      </c>
      <c r="G291">
        <v>0.73827006799999995</v>
      </c>
      <c r="H291">
        <v>0.86517915599999995</v>
      </c>
      <c r="I291">
        <v>1.0083830300000001</v>
      </c>
      <c r="J291">
        <v>1.353602245</v>
      </c>
      <c r="K291">
        <v>1.2034331220000001</v>
      </c>
      <c r="L291">
        <v>1.340426967</v>
      </c>
      <c r="M291">
        <v>1.4243649030000001</v>
      </c>
      <c r="N291">
        <v>1.4996272319999999</v>
      </c>
      <c r="O291">
        <v>1.7109097609999999</v>
      </c>
      <c r="P291">
        <v>1.9809272229999999</v>
      </c>
    </row>
    <row r="292" spans="1:41" x14ac:dyDescent="0.2">
      <c r="B292">
        <v>2.0464732999999999E-2</v>
      </c>
      <c r="C292">
        <v>6.6533423999999994E-2</v>
      </c>
      <c r="D292">
        <v>0.22758485000000001</v>
      </c>
      <c r="E292">
        <v>0.51628940700000003</v>
      </c>
      <c r="F292">
        <v>0.57709029300000003</v>
      </c>
      <c r="G292">
        <v>0.72065388799999996</v>
      </c>
      <c r="H292">
        <v>0.97343170400000001</v>
      </c>
      <c r="I292">
        <v>1.172608503</v>
      </c>
      <c r="J292">
        <v>1.265149426</v>
      </c>
      <c r="K292">
        <v>1.4608533939999999</v>
      </c>
      <c r="L292">
        <v>1.513264588</v>
      </c>
      <c r="M292">
        <v>1.40364226</v>
      </c>
      <c r="N292">
        <v>1.7170717310000001</v>
      </c>
      <c r="O292">
        <v>1.8219655850000001</v>
      </c>
      <c r="P292">
        <v>1.9651281309999999</v>
      </c>
    </row>
    <row r="293" spans="1:41" x14ac:dyDescent="0.2">
      <c r="B293">
        <v>1.8601337999999999E-2</v>
      </c>
      <c r="C293">
        <v>0.112635311</v>
      </c>
      <c r="D293">
        <v>0.39270571500000001</v>
      </c>
      <c r="E293">
        <v>0.44526364000000002</v>
      </c>
      <c r="F293">
        <v>0.56732052099999997</v>
      </c>
      <c r="G293">
        <v>0.69324266899999998</v>
      </c>
      <c r="H293">
        <v>0.736620622</v>
      </c>
      <c r="I293">
        <v>0.97780711499999995</v>
      </c>
      <c r="J293">
        <v>1.1357337679999999</v>
      </c>
      <c r="K293">
        <v>1.335616095</v>
      </c>
      <c r="L293">
        <v>1.53386216</v>
      </c>
      <c r="M293">
        <v>1.483801887</v>
      </c>
      <c r="N293">
        <v>1.6376740540000001</v>
      </c>
      <c r="O293">
        <v>1.638323983</v>
      </c>
      <c r="P293">
        <v>2.0123992639999999</v>
      </c>
    </row>
    <row r="294" spans="1:41" x14ac:dyDescent="0.2">
      <c r="B294">
        <v>1.9863993999999999E-2</v>
      </c>
      <c r="C294">
        <v>9.0521102000000006E-2</v>
      </c>
      <c r="D294">
        <v>0.34692281600000002</v>
      </c>
      <c r="E294">
        <v>0.44218350000000001</v>
      </c>
      <c r="F294">
        <v>0.56648077299999999</v>
      </c>
      <c r="G294">
        <v>0.67539739600000004</v>
      </c>
      <c r="H294">
        <v>0.74183470100000004</v>
      </c>
      <c r="I294">
        <v>0.86418370899999997</v>
      </c>
      <c r="J294">
        <v>1.0637380080000001</v>
      </c>
      <c r="K294">
        <v>1.270077838</v>
      </c>
      <c r="L294">
        <v>1.5451939560000001</v>
      </c>
      <c r="M294">
        <v>1.4549897839999999</v>
      </c>
      <c r="N294">
        <v>1.44556212</v>
      </c>
      <c r="O294">
        <v>1.481606303</v>
      </c>
      <c r="P294">
        <v>1.595835914</v>
      </c>
    </row>
    <row r="295" spans="1:41" x14ac:dyDescent="0.2">
      <c r="B295">
        <v>2.1832755999999998E-2</v>
      </c>
      <c r="C295">
        <v>9.0403607999999996E-2</v>
      </c>
      <c r="D295">
        <v>0.278174174</v>
      </c>
      <c r="E295">
        <v>0.52399604300000002</v>
      </c>
      <c r="F295">
        <v>0.57384359900000004</v>
      </c>
      <c r="G295">
        <v>0.68766421700000002</v>
      </c>
      <c r="H295">
        <v>0.76449712700000005</v>
      </c>
      <c r="I295">
        <v>0.794738061</v>
      </c>
      <c r="J295">
        <v>0.88347306299999995</v>
      </c>
      <c r="K295">
        <v>0.91882444600000002</v>
      </c>
      <c r="L295">
        <v>1.1934595960000001</v>
      </c>
      <c r="M295">
        <v>1.846486896</v>
      </c>
      <c r="N295">
        <v>1.2435641209999999</v>
      </c>
      <c r="O295">
        <v>1.2283603249999999</v>
      </c>
      <c r="P295">
        <v>1.39272851</v>
      </c>
    </row>
    <row r="296" spans="1:41" x14ac:dyDescent="0.2">
      <c r="B296">
        <v>2.6187031999999999E-2</v>
      </c>
      <c r="C296">
        <v>9.6255671000000001E-2</v>
      </c>
      <c r="D296">
        <v>0.24168071899999999</v>
      </c>
      <c r="E296">
        <v>0.488023818</v>
      </c>
      <c r="F296">
        <v>0.62145012600000005</v>
      </c>
      <c r="G296">
        <v>0.64930780200000004</v>
      </c>
      <c r="H296">
        <v>0.73966623499999995</v>
      </c>
      <c r="I296">
        <v>0.78247270899999999</v>
      </c>
      <c r="J296">
        <v>0.88883602500000003</v>
      </c>
      <c r="K296">
        <v>0.92283076600000002</v>
      </c>
      <c r="L296">
        <v>0.99785922100000002</v>
      </c>
      <c r="M296">
        <v>1.012585791</v>
      </c>
      <c r="N296">
        <v>1.323337132</v>
      </c>
      <c r="O296">
        <v>1.02</v>
      </c>
      <c r="P296">
        <v>1.813203635</v>
      </c>
    </row>
    <row r="297" spans="1:41" x14ac:dyDescent="0.2">
      <c r="B297">
        <v>2.3780954999999999E-2</v>
      </c>
      <c r="C297">
        <v>0.10137905799999999</v>
      </c>
      <c r="D297">
        <v>0.20951737400000001</v>
      </c>
      <c r="E297">
        <v>0.44154918700000001</v>
      </c>
      <c r="F297">
        <v>0.57545548700000004</v>
      </c>
      <c r="G297">
        <v>0.66468271199999995</v>
      </c>
      <c r="H297">
        <v>0.75621935200000001</v>
      </c>
      <c r="I297">
        <v>0.75022213199999999</v>
      </c>
      <c r="J297">
        <v>0.84531409300000004</v>
      </c>
      <c r="K297">
        <v>0.88573799200000003</v>
      </c>
      <c r="L297">
        <v>0.72225717199999995</v>
      </c>
      <c r="M297">
        <v>0.83824616799999996</v>
      </c>
      <c r="N297">
        <v>0.876</v>
      </c>
      <c r="O297">
        <v>1.073925018</v>
      </c>
      <c r="P297">
        <v>0.96364492199999996</v>
      </c>
    </row>
    <row r="298" spans="1:41" x14ac:dyDescent="0.2">
      <c r="B298">
        <v>2.6255385999999999E-2</v>
      </c>
      <c r="C298">
        <v>0.111565442</v>
      </c>
      <c r="D298">
        <v>0.29226666800000001</v>
      </c>
      <c r="E298">
        <v>0.50546188599999997</v>
      </c>
      <c r="F298">
        <v>0.64191511300000004</v>
      </c>
      <c r="G298">
        <v>0.71473881399999994</v>
      </c>
      <c r="H298">
        <v>0.82308406999999995</v>
      </c>
      <c r="I298">
        <v>0.89860353500000001</v>
      </c>
      <c r="J298">
        <v>0.90103970099999997</v>
      </c>
      <c r="K298">
        <v>0.98917618100000004</v>
      </c>
      <c r="L298">
        <v>0.98556159099999996</v>
      </c>
      <c r="M298">
        <v>1.0428742849999999</v>
      </c>
      <c r="N298">
        <v>1.0677530959999999</v>
      </c>
      <c r="O298">
        <v>1.1200000000000001</v>
      </c>
      <c r="P298">
        <v>1.3898590230000001</v>
      </c>
    </row>
    <row r="299" spans="1:41" x14ac:dyDescent="0.2">
      <c r="B299">
        <v>2.3258416000000001E-2</v>
      </c>
      <c r="C299">
        <v>0.14836861600000001</v>
      </c>
      <c r="D299">
        <v>0.27794052800000002</v>
      </c>
      <c r="E299">
        <v>0.439964085</v>
      </c>
      <c r="F299">
        <v>0.58972634199999996</v>
      </c>
      <c r="G299">
        <v>0.695618089</v>
      </c>
      <c r="H299">
        <v>0.77438806400000004</v>
      </c>
      <c r="I299">
        <v>0.85426286200000001</v>
      </c>
      <c r="J299">
        <v>0.95997725899999997</v>
      </c>
      <c r="K299">
        <v>1.2331409760000001</v>
      </c>
      <c r="L299">
        <v>1.0225454199999999</v>
      </c>
      <c r="M299">
        <v>1.3499637579999999</v>
      </c>
      <c r="N299">
        <v>1.306771594</v>
      </c>
      <c r="O299">
        <v>0.92733974500000005</v>
      </c>
      <c r="P299">
        <v>1.3889025269999999</v>
      </c>
    </row>
    <row r="300" spans="1:41" x14ac:dyDescent="0.2">
      <c r="B300">
        <v>2.0477267E-2</v>
      </c>
      <c r="C300">
        <v>0.10411545899999999</v>
      </c>
      <c r="D300">
        <v>0.34738621200000003</v>
      </c>
      <c r="E300">
        <v>0.45208589599999999</v>
      </c>
      <c r="F300">
        <v>0.58267960600000002</v>
      </c>
      <c r="G300">
        <v>0.66819550900000002</v>
      </c>
      <c r="H300">
        <v>0.76391930100000005</v>
      </c>
      <c r="I300">
        <v>0.85268602900000001</v>
      </c>
      <c r="J300">
        <v>0.94489415600000004</v>
      </c>
      <c r="K300">
        <v>0.97167024999999996</v>
      </c>
      <c r="L300">
        <v>1.12161811</v>
      </c>
      <c r="M300">
        <v>1.4737532680000001</v>
      </c>
      <c r="N300">
        <v>1.2416626660000001</v>
      </c>
      <c r="O300">
        <v>0.89533596800000004</v>
      </c>
      <c r="P300">
        <v>1.247468824</v>
      </c>
    </row>
    <row r="301" spans="1:41" x14ac:dyDescent="0.2">
      <c r="B301" t="s">
        <v>36</v>
      </c>
    </row>
    <row r="302" spans="1:41" x14ac:dyDescent="0.2">
      <c r="B302">
        <v>14111.940350000001</v>
      </c>
      <c r="C302">
        <v>19731.2952</v>
      </c>
      <c r="D302">
        <v>10431.39111</v>
      </c>
      <c r="E302">
        <v>20832.387460000002</v>
      </c>
      <c r="F302">
        <v>12635.743549999999</v>
      </c>
      <c r="G302">
        <v>13298.68267</v>
      </c>
      <c r="H302">
        <v>20210.466990000001</v>
      </c>
      <c r="I302">
        <v>16808.33596</v>
      </c>
      <c r="J302">
        <v>18105.832689999999</v>
      </c>
      <c r="K302">
        <v>11671.254790000001</v>
      </c>
      <c r="L302">
        <v>9824.1674419999999</v>
      </c>
      <c r="M302">
        <v>12167.968580000001</v>
      </c>
      <c r="N302">
        <v>11754.658079999999</v>
      </c>
      <c r="O302">
        <v>15651.38747</v>
      </c>
      <c r="P302">
        <v>7164.9852899999996</v>
      </c>
      <c r="Q302">
        <v>10373.70565</v>
      </c>
      <c r="R302">
        <v>6805.9690179999998</v>
      </c>
      <c r="S302">
        <v>10275.00627</v>
      </c>
      <c r="T302">
        <v>12070.3436</v>
      </c>
      <c r="U302">
        <v>9976.7433700000001</v>
      </c>
      <c r="V302">
        <v>10154.81855</v>
      </c>
      <c r="W302">
        <v>16085.179169999999</v>
      </c>
      <c r="X302">
        <v>7150.1939650000004</v>
      </c>
      <c r="Y302">
        <v>9735.1952170000004</v>
      </c>
      <c r="Z302">
        <v>5934.8320560000002</v>
      </c>
      <c r="AA302">
        <v>9716.3641380000008</v>
      </c>
      <c r="AB302">
        <v>5164.8823629999997</v>
      </c>
      <c r="AC302">
        <v>4448.4994040000001</v>
      </c>
      <c r="AD302">
        <v>7544.3564939999997</v>
      </c>
      <c r="AE302">
        <v>6110.9039359999997</v>
      </c>
      <c r="AF302">
        <v>8504.1197800000009</v>
      </c>
      <c r="AG302">
        <v>10289.762129999999</v>
      </c>
      <c r="AH302">
        <v>16288.73573</v>
      </c>
      <c r="AI302">
        <v>14753.103139999999</v>
      </c>
      <c r="AJ302">
        <v>11394.55092</v>
      </c>
      <c r="AK302">
        <v>10916.31234</v>
      </c>
      <c r="AL302">
        <v>7885.1962380000004</v>
      </c>
      <c r="AM302">
        <v>12014.715819999999</v>
      </c>
      <c r="AN302">
        <v>12000</v>
      </c>
      <c r="AO302">
        <v>12000</v>
      </c>
    </row>
    <row r="303" spans="1:41" x14ac:dyDescent="0.2">
      <c r="B303" t="s">
        <v>37</v>
      </c>
      <c r="C303" t="s">
        <v>38</v>
      </c>
      <c r="D303" t="s">
        <v>39</v>
      </c>
      <c r="E303" t="s">
        <v>40</v>
      </c>
      <c r="F303" t="s">
        <v>41</v>
      </c>
    </row>
    <row r="304" spans="1:41" x14ac:dyDescent="0.2">
      <c r="A304">
        <v>1982</v>
      </c>
      <c r="B304">
        <v>10938308.449999999</v>
      </c>
      <c r="C304">
        <v>31926800.050000001</v>
      </c>
      <c r="D304">
        <v>35358341.649999999</v>
      </c>
      <c r="E304">
        <v>48077416.579999998</v>
      </c>
      <c r="F304">
        <v>15706090.050000001</v>
      </c>
      <c r="G304">
        <v>2027725.7290000001</v>
      </c>
      <c r="H304">
        <v>1279796.0319999999</v>
      </c>
      <c r="I304">
        <v>616640.46310000005</v>
      </c>
      <c r="J304">
        <v>377636.42540000001</v>
      </c>
      <c r="K304">
        <v>237143.2567</v>
      </c>
      <c r="L304">
        <v>145328.65210000001</v>
      </c>
      <c r="M304">
        <v>87228.382230000003</v>
      </c>
      <c r="N304">
        <v>31987.46946</v>
      </c>
      <c r="O304">
        <v>13500.922119999999</v>
      </c>
      <c r="P304">
        <v>13806.912259999999</v>
      </c>
      <c r="Q304" t="s">
        <v>42</v>
      </c>
      <c r="R304">
        <v>146837751</v>
      </c>
    </row>
    <row r="305" spans="1:18" x14ac:dyDescent="0.2">
      <c r="A305">
        <v>1983</v>
      </c>
      <c r="B305">
        <v>43542372.310000002</v>
      </c>
      <c r="C305">
        <v>10113297.300000001</v>
      </c>
      <c r="D305">
        <v>29056326.420000002</v>
      </c>
      <c r="E305">
        <v>46652774.200000003</v>
      </c>
      <c r="F305">
        <v>94887721.069999993</v>
      </c>
      <c r="G305">
        <v>27258759.579999998</v>
      </c>
      <c r="H305">
        <v>4572542.5470000003</v>
      </c>
      <c r="I305">
        <v>2034643.0279999999</v>
      </c>
      <c r="J305">
        <v>933792.71129999997</v>
      </c>
      <c r="K305">
        <v>843440.70869999996</v>
      </c>
      <c r="L305">
        <v>609971.32660000003</v>
      </c>
      <c r="M305">
        <v>217519.83559999999</v>
      </c>
      <c r="N305">
        <v>81745.846210000003</v>
      </c>
      <c r="O305">
        <v>72445.994219999993</v>
      </c>
      <c r="P305">
        <v>34104.648840000002</v>
      </c>
      <c r="Q305" t="s">
        <v>42</v>
      </c>
      <c r="R305">
        <v>260911457.5</v>
      </c>
    </row>
    <row r="306" spans="1:18" x14ac:dyDescent="0.2">
      <c r="A306">
        <v>1984</v>
      </c>
      <c r="B306">
        <v>4386944.1349999998</v>
      </c>
      <c r="C306">
        <v>4185145.8960000002</v>
      </c>
      <c r="D306">
        <v>7724329.8339999998</v>
      </c>
      <c r="E306">
        <v>21517411</v>
      </c>
      <c r="F306">
        <v>26201977.559999999</v>
      </c>
      <c r="G306">
        <v>59413937.890000001</v>
      </c>
      <c r="H306">
        <v>10404358.07</v>
      </c>
      <c r="I306">
        <v>2104630.7179999999</v>
      </c>
      <c r="J306">
        <v>910610.40139999997</v>
      </c>
      <c r="K306">
        <v>305941.09220000001</v>
      </c>
      <c r="L306">
        <v>204414.12789999999</v>
      </c>
      <c r="M306">
        <v>76627.106570000004</v>
      </c>
      <c r="N306">
        <v>46356.726040000001</v>
      </c>
      <c r="O306">
        <v>55697.813770000001</v>
      </c>
      <c r="P306">
        <v>28661.534479999998</v>
      </c>
      <c r="Q306" t="s">
        <v>42</v>
      </c>
      <c r="R306">
        <v>137567043.90000001</v>
      </c>
    </row>
    <row r="307" spans="1:18" x14ac:dyDescent="0.2">
      <c r="A307">
        <v>1985</v>
      </c>
      <c r="B307">
        <v>46605279.350000001</v>
      </c>
      <c r="C307">
        <v>7445397.0180000002</v>
      </c>
      <c r="D307">
        <v>30475683.059999999</v>
      </c>
      <c r="E307">
        <v>12646623.960000001</v>
      </c>
      <c r="F307">
        <v>45702829.969999999</v>
      </c>
      <c r="G307">
        <v>30335520.699999999</v>
      </c>
      <c r="H307">
        <v>20155052.140000001</v>
      </c>
      <c r="I307">
        <v>3718874.1359999999</v>
      </c>
      <c r="J307">
        <v>885327.93440000003</v>
      </c>
      <c r="K307">
        <v>743405.68130000005</v>
      </c>
      <c r="L307">
        <v>257486.4062</v>
      </c>
      <c r="M307">
        <v>81165.320170000006</v>
      </c>
      <c r="N307">
        <v>85311.966839999994</v>
      </c>
      <c r="O307">
        <v>7010.9040329999998</v>
      </c>
      <c r="P307">
        <v>6583.4574560000001</v>
      </c>
      <c r="Q307" t="s">
        <v>42</v>
      </c>
      <c r="R307">
        <v>199151552</v>
      </c>
    </row>
    <row r="308" spans="1:18" x14ac:dyDescent="0.2">
      <c r="A308">
        <v>1986</v>
      </c>
      <c r="B308">
        <v>28218719.02</v>
      </c>
      <c r="C308">
        <v>10806468.27</v>
      </c>
      <c r="D308">
        <v>9317629.2229999993</v>
      </c>
      <c r="E308">
        <v>37892316.609999999</v>
      </c>
      <c r="F308">
        <v>18543395.260000002</v>
      </c>
      <c r="G308">
        <v>27977556.66</v>
      </c>
      <c r="H308">
        <v>22563724.57</v>
      </c>
      <c r="I308">
        <v>18470175.030000001</v>
      </c>
      <c r="J308">
        <v>5342821.1780000003</v>
      </c>
      <c r="K308">
        <v>815508.96160000004</v>
      </c>
      <c r="L308">
        <v>374256.47440000001</v>
      </c>
      <c r="M308">
        <v>162313.31959999999</v>
      </c>
      <c r="N308">
        <v>16197.961230000001</v>
      </c>
      <c r="O308">
        <v>45358.559829999998</v>
      </c>
      <c r="P308">
        <v>16667.785970000001</v>
      </c>
      <c r="Q308" t="s">
        <v>42</v>
      </c>
      <c r="R308">
        <v>180563108.90000001</v>
      </c>
    </row>
    <row r="309" spans="1:18" x14ac:dyDescent="0.2">
      <c r="A309">
        <v>1987</v>
      </c>
      <c r="B309">
        <v>4479476.5209999997</v>
      </c>
      <c r="C309">
        <v>6974735.2450000001</v>
      </c>
      <c r="D309">
        <v>12882185.029999999</v>
      </c>
      <c r="E309">
        <v>10223568.310000001</v>
      </c>
      <c r="F309">
        <v>62549075.030000001</v>
      </c>
      <c r="G309">
        <v>15587885.68</v>
      </c>
      <c r="H309">
        <v>13896384.84</v>
      </c>
      <c r="I309">
        <v>5274869.1390000004</v>
      </c>
      <c r="J309">
        <v>16353637.720000001</v>
      </c>
      <c r="K309">
        <v>2565253.3190000001</v>
      </c>
      <c r="L309">
        <v>787167.12329999998</v>
      </c>
      <c r="M309">
        <v>302341.50290000002</v>
      </c>
      <c r="N309">
        <v>58509.960079999997</v>
      </c>
      <c r="O309">
        <v>29613.569080000001</v>
      </c>
      <c r="P309">
        <v>26475.731400000001</v>
      </c>
      <c r="Q309" t="s">
        <v>42</v>
      </c>
      <c r="R309">
        <v>151991178.69999999</v>
      </c>
    </row>
    <row r="310" spans="1:18" x14ac:dyDescent="0.2">
      <c r="A310">
        <v>1988</v>
      </c>
      <c r="B310">
        <v>15094829.93</v>
      </c>
      <c r="C310">
        <v>8208885.0590000004</v>
      </c>
      <c r="D310">
        <v>21360382.789999999</v>
      </c>
      <c r="E310">
        <v>42455231.149999999</v>
      </c>
      <c r="F310">
        <v>20885969.789999999</v>
      </c>
      <c r="G310">
        <v>63991696.869999997</v>
      </c>
      <c r="H310">
        <v>17978334.07</v>
      </c>
      <c r="I310">
        <v>12970469.140000001</v>
      </c>
      <c r="J310">
        <v>7227451.1780000003</v>
      </c>
      <c r="K310">
        <v>16926031.859999999</v>
      </c>
      <c r="L310">
        <v>1590142.0149999999</v>
      </c>
      <c r="M310">
        <v>924841.25970000005</v>
      </c>
      <c r="N310">
        <v>209090.18919999999</v>
      </c>
      <c r="O310">
        <v>251277.52559999999</v>
      </c>
      <c r="P310">
        <v>147568.89679999999</v>
      </c>
      <c r="Q310" t="s">
        <v>42</v>
      </c>
      <c r="R310">
        <v>230222201.69999999</v>
      </c>
    </row>
    <row r="311" spans="1:18" x14ac:dyDescent="0.2">
      <c r="A311">
        <v>1989</v>
      </c>
      <c r="B311">
        <v>10226411.439999999</v>
      </c>
      <c r="C311">
        <v>5043492.3909999998</v>
      </c>
      <c r="D311">
        <v>7225136.0539999995</v>
      </c>
      <c r="E311">
        <v>29183433.149999999</v>
      </c>
      <c r="F311">
        <v>68828510.290000007</v>
      </c>
      <c r="G311">
        <v>13053011.109999999</v>
      </c>
      <c r="H311">
        <v>44939576.200000003</v>
      </c>
      <c r="I311">
        <v>6313127.2419999996</v>
      </c>
      <c r="J311">
        <v>7247723.4069999997</v>
      </c>
      <c r="K311">
        <v>2721824.4890000001</v>
      </c>
      <c r="L311">
        <v>8569372.2449999992</v>
      </c>
      <c r="M311">
        <v>1465397.199</v>
      </c>
      <c r="N311">
        <v>1296705.1969999999</v>
      </c>
      <c r="O311">
        <v>604008.59409999999</v>
      </c>
      <c r="P311">
        <v>958708.62159999995</v>
      </c>
      <c r="Q311" t="s">
        <v>42</v>
      </c>
      <c r="R311">
        <v>207676437.59999999</v>
      </c>
    </row>
    <row r="312" spans="1:18" x14ac:dyDescent="0.2">
      <c r="A312">
        <v>1990</v>
      </c>
      <c r="B312">
        <v>23797056.030000001</v>
      </c>
      <c r="C312">
        <v>3002955.4750000001</v>
      </c>
      <c r="D312">
        <v>1171364.4739999999</v>
      </c>
      <c r="E312">
        <v>11661915.539999999</v>
      </c>
      <c r="F312">
        <v>26655796.530000001</v>
      </c>
      <c r="G312">
        <v>85663789.310000002</v>
      </c>
      <c r="H312">
        <v>15374936.130000001</v>
      </c>
      <c r="I312">
        <v>34403111.100000001</v>
      </c>
      <c r="J312">
        <v>3250085.1630000002</v>
      </c>
      <c r="K312">
        <v>5589374.5360000003</v>
      </c>
      <c r="L312">
        <v>851971.08499999996</v>
      </c>
      <c r="M312">
        <v>7959423.432</v>
      </c>
      <c r="N312">
        <v>689319.84069999994</v>
      </c>
      <c r="O312">
        <v>507599.64909999998</v>
      </c>
      <c r="P312">
        <v>679726.71409999998</v>
      </c>
      <c r="Q312" t="s">
        <v>42</v>
      </c>
      <c r="R312">
        <v>221258425</v>
      </c>
    </row>
    <row r="313" spans="1:18" x14ac:dyDescent="0.2">
      <c r="A313">
        <v>1991</v>
      </c>
      <c r="B313">
        <v>28826351.32</v>
      </c>
      <c r="C313">
        <v>8112504.5750000002</v>
      </c>
      <c r="D313">
        <v>3563174.8930000002</v>
      </c>
      <c r="E313">
        <v>1392326.2509999999</v>
      </c>
      <c r="F313">
        <v>8866365.6239999998</v>
      </c>
      <c r="G313">
        <v>8018823.7929999996</v>
      </c>
      <c r="H313">
        <v>24186723.640000001</v>
      </c>
      <c r="I313">
        <v>8650870.6970000006</v>
      </c>
      <c r="J313">
        <v>17491173.23</v>
      </c>
      <c r="K313">
        <v>4369077.1909999996</v>
      </c>
      <c r="L313">
        <v>5871208.182</v>
      </c>
      <c r="M313">
        <v>1194768.9779999999</v>
      </c>
      <c r="N313">
        <v>3496592.0490000001</v>
      </c>
      <c r="O313">
        <v>518151.32030000002</v>
      </c>
      <c r="P313">
        <v>594591.78489999997</v>
      </c>
      <c r="Q313" t="s">
        <v>42</v>
      </c>
      <c r="R313">
        <v>125152703.5</v>
      </c>
    </row>
    <row r="314" spans="1:18" x14ac:dyDescent="0.2">
      <c r="A314">
        <v>1992</v>
      </c>
      <c r="B314">
        <v>15201406.949999999</v>
      </c>
      <c r="C314">
        <v>5157356.3430000003</v>
      </c>
      <c r="D314">
        <v>35408016.119999997</v>
      </c>
      <c r="E314">
        <v>4705625.8480000002</v>
      </c>
      <c r="F314">
        <v>6168529.3080000002</v>
      </c>
      <c r="G314">
        <v>9980429.8849999998</v>
      </c>
      <c r="H314">
        <v>7952061.2410000004</v>
      </c>
      <c r="I314">
        <v>10616110.890000001</v>
      </c>
      <c r="J314">
        <v>4467886.9800000004</v>
      </c>
      <c r="K314">
        <v>8127104.733</v>
      </c>
      <c r="L314">
        <v>2777594.764</v>
      </c>
      <c r="M314">
        <v>3524445.0469999998</v>
      </c>
      <c r="N314">
        <v>1506891.71</v>
      </c>
      <c r="O314">
        <v>1186358.4890000001</v>
      </c>
      <c r="P314">
        <v>949767.08010000002</v>
      </c>
      <c r="Q314" t="s">
        <v>42</v>
      </c>
      <c r="R314">
        <v>117729585.40000001</v>
      </c>
    </row>
    <row r="315" spans="1:18" x14ac:dyDescent="0.2">
      <c r="A315">
        <v>1993</v>
      </c>
      <c r="B315">
        <v>25302801.73</v>
      </c>
      <c r="C315">
        <v>4259579.7130000005</v>
      </c>
      <c r="D315">
        <v>11626775.060000001</v>
      </c>
      <c r="E315">
        <v>49990769.049999997</v>
      </c>
      <c r="F315">
        <v>11126736.48</v>
      </c>
      <c r="G315">
        <v>8361708.7470000004</v>
      </c>
      <c r="H315">
        <v>4258792.63</v>
      </c>
      <c r="I315">
        <v>5692050.5060000001</v>
      </c>
      <c r="J315">
        <v>7176133.9819999998</v>
      </c>
      <c r="K315">
        <v>4347262.91</v>
      </c>
      <c r="L315">
        <v>3722297.2250000001</v>
      </c>
      <c r="M315">
        <v>2660373.4909999999</v>
      </c>
      <c r="N315">
        <v>2078784.558</v>
      </c>
      <c r="O315">
        <v>1130050.0149999999</v>
      </c>
      <c r="P315">
        <v>1365657.1270000001</v>
      </c>
      <c r="Q315" t="s">
        <v>42</v>
      </c>
      <c r="R315">
        <v>143099773.19999999</v>
      </c>
    </row>
    <row r="316" spans="1:18" x14ac:dyDescent="0.2">
      <c r="A316">
        <v>1994</v>
      </c>
      <c r="B316">
        <v>14644359.65</v>
      </c>
      <c r="C316">
        <v>5637764.0580000002</v>
      </c>
      <c r="D316">
        <v>4915278.7819999997</v>
      </c>
      <c r="E316">
        <v>18634688.629999999</v>
      </c>
      <c r="F316">
        <v>52776405.649999999</v>
      </c>
      <c r="G316">
        <v>8674777.1720000003</v>
      </c>
      <c r="H316">
        <v>2163727.1719999998</v>
      </c>
      <c r="I316">
        <v>1788277.175</v>
      </c>
      <c r="J316">
        <v>2004074.064</v>
      </c>
      <c r="K316">
        <v>3681591.58</v>
      </c>
      <c r="L316">
        <v>2253886.1170000001</v>
      </c>
      <c r="M316">
        <v>3119726.8450000002</v>
      </c>
      <c r="N316">
        <v>1173622.8600000001</v>
      </c>
      <c r="O316">
        <v>1140381.4709999999</v>
      </c>
      <c r="P316">
        <v>1923196.878</v>
      </c>
      <c r="Q316" t="s">
        <v>42</v>
      </c>
      <c r="R316">
        <v>124531758.09999999</v>
      </c>
    </row>
    <row r="317" spans="1:18" x14ac:dyDescent="0.2">
      <c r="A317">
        <v>1995</v>
      </c>
      <c r="B317">
        <v>15451542.65</v>
      </c>
      <c r="C317">
        <v>1914308.514</v>
      </c>
      <c r="D317">
        <v>5126518.5379999997</v>
      </c>
      <c r="E317">
        <v>22859136.649999999</v>
      </c>
      <c r="F317">
        <v>27784240.129999999</v>
      </c>
      <c r="G317">
        <v>47506292.829999998</v>
      </c>
      <c r="H317">
        <v>17696159.989999998</v>
      </c>
      <c r="I317">
        <v>4040056.6690000002</v>
      </c>
      <c r="J317">
        <v>2363248.6549999998</v>
      </c>
      <c r="K317">
        <v>1522112.939</v>
      </c>
      <c r="L317">
        <v>2775353.4730000002</v>
      </c>
      <c r="M317">
        <v>1101811.291</v>
      </c>
      <c r="N317">
        <v>2018716.754</v>
      </c>
      <c r="O317">
        <v>810317.81830000004</v>
      </c>
      <c r="P317">
        <v>1301586.064</v>
      </c>
      <c r="Q317" t="s">
        <v>42</v>
      </c>
      <c r="R317">
        <v>154271403</v>
      </c>
    </row>
    <row r="318" spans="1:18" x14ac:dyDescent="0.2">
      <c r="A318">
        <v>1996</v>
      </c>
      <c r="B318">
        <v>18239189.960000001</v>
      </c>
      <c r="C318">
        <v>4272679.2869999995</v>
      </c>
      <c r="D318">
        <v>1955490.0789999999</v>
      </c>
      <c r="E318">
        <v>4244295.7450000001</v>
      </c>
      <c r="F318">
        <v>11510227.470000001</v>
      </c>
      <c r="G318">
        <v>14664348.66</v>
      </c>
      <c r="H318">
        <v>12672835.560000001</v>
      </c>
      <c r="I318">
        <v>4242740.5140000004</v>
      </c>
      <c r="J318">
        <v>1061038.5049999999</v>
      </c>
      <c r="K318">
        <v>1151440.4129999999</v>
      </c>
      <c r="L318">
        <v>772615.76229999994</v>
      </c>
      <c r="M318">
        <v>1484572.2139999999</v>
      </c>
      <c r="N318">
        <v>488633.82209999999</v>
      </c>
      <c r="O318">
        <v>863231.4987</v>
      </c>
      <c r="P318">
        <v>1258738.615</v>
      </c>
      <c r="Q318" t="s">
        <v>42</v>
      </c>
      <c r="R318">
        <v>78882078.099999994</v>
      </c>
    </row>
    <row r="319" spans="1:18" x14ac:dyDescent="0.2">
      <c r="A319">
        <v>1997</v>
      </c>
      <c r="B319">
        <v>22540435.66</v>
      </c>
      <c r="C319">
        <v>3707099.5469999998</v>
      </c>
      <c r="D319">
        <v>1852390.257</v>
      </c>
      <c r="E319">
        <v>2565812.6129999999</v>
      </c>
      <c r="F319">
        <v>27973520.879999999</v>
      </c>
      <c r="G319">
        <v>15416726.68</v>
      </c>
      <c r="H319">
        <v>9536058.3870000001</v>
      </c>
      <c r="I319">
        <v>11420958.859999999</v>
      </c>
      <c r="J319">
        <v>1910793.135</v>
      </c>
      <c r="K319">
        <v>987669.06460000004</v>
      </c>
      <c r="L319">
        <v>704923.67009999999</v>
      </c>
      <c r="M319">
        <v>756117.81270000001</v>
      </c>
      <c r="N319">
        <v>1275395.3489999999</v>
      </c>
      <c r="O319">
        <v>401653.95699999999</v>
      </c>
      <c r="P319">
        <v>1514333.291</v>
      </c>
      <c r="Q319" t="s">
        <v>42</v>
      </c>
      <c r="R319">
        <v>102563889.2</v>
      </c>
    </row>
    <row r="320" spans="1:18" x14ac:dyDescent="0.2">
      <c r="A320">
        <v>1998</v>
      </c>
      <c r="B320">
        <v>8917368.4360000007</v>
      </c>
      <c r="C320">
        <v>6971464.1950000003</v>
      </c>
      <c r="D320">
        <v>3966964.7960000001</v>
      </c>
      <c r="E320">
        <v>2620358.4240000001</v>
      </c>
      <c r="F320">
        <v>4973133.42</v>
      </c>
      <c r="G320">
        <v>27282752.52</v>
      </c>
      <c r="H320">
        <v>7304033.7450000001</v>
      </c>
      <c r="I320">
        <v>4597391.8499999996</v>
      </c>
      <c r="J320">
        <v>3533750.1690000002</v>
      </c>
      <c r="K320">
        <v>900604.58539999998</v>
      </c>
      <c r="L320">
        <v>409985.65399999998</v>
      </c>
      <c r="M320">
        <v>140409.4111</v>
      </c>
      <c r="N320">
        <v>310624.73149999999</v>
      </c>
      <c r="O320">
        <v>332203.38390000002</v>
      </c>
      <c r="P320">
        <v>818880.45680000004</v>
      </c>
      <c r="Q320" t="s">
        <v>42</v>
      </c>
      <c r="R320">
        <v>73079925.780000001</v>
      </c>
    </row>
    <row r="321" spans="1:18" x14ac:dyDescent="0.2">
      <c r="A321">
        <v>1999</v>
      </c>
      <c r="B321">
        <v>10078917.9</v>
      </c>
      <c r="C321">
        <v>9582515</v>
      </c>
      <c r="D321">
        <v>10623326.050000001</v>
      </c>
      <c r="E321">
        <v>15287374.550000001</v>
      </c>
      <c r="F321">
        <v>8820340.8019999992</v>
      </c>
      <c r="G321">
        <v>14514730.470000001</v>
      </c>
      <c r="H321">
        <v>33457939.960000001</v>
      </c>
      <c r="I321">
        <v>8127570.1150000002</v>
      </c>
      <c r="J321">
        <v>3788632.6719999998</v>
      </c>
      <c r="K321">
        <v>3489738.4720000001</v>
      </c>
      <c r="L321">
        <v>1290807.156</v>
      </c>
      <c r="M321">
        <v>544497.07869999995</v>
      </c>
      <c r="N321">
        <v>214605.09729999999</v>
      </c>
      <c r="O321">
        <v>312638.50679999997</v>
      </c>
      <c r="P321">
        <v>1142860.8959999999</v>
      </c>
      <c r="Q321" t="s">
        <v>42</v>
      </c>
      <c r="R321">
        <v>121276494.7</v>
      </c>
    </row>
    <row r="322" spans="1:18" x14ac:dyDescent="0.2">
      <c r="A322">
        <v>2000</v>
      </c>
      <c r="B322">
        <v>10052605.720000001</v>
      </c>
      <c r="C322">
        <v>3758003.2659999998</v>
      </c>
      <c r="D322">
        <v>6567564.892</v>
      </c>
      <c r="E322">
        <v>19397695.510000002</v>
      </c>
      <c r="F322">
        <v>20039028.350000001</v>
      </c>
      <c r="G322">
        <v>10990005.27</v>
      </c>
      <c r="H322">
        <v>9637830.5690000001</v>
      </c>
      <c r="I322">
        <v>30411457.420000002</v>
      </c>
      <c r="J322">
        <v>11654355.67</v>
      </c>
      <c r="K322">
        <v>6044019.3949999996</v>
      </c>
      <c r="L322">
        <v>2545932.3820000002</v>
      </c>
      <c r="M322">
        <v>1625492.3970000001</v>
      </c>
      <c r="N322">
        <v>500968.84700000001</v>
      </c>
      <c r="O322">
        <v>226408.68340000001</v>
      </c>
      <c r="P322">
        <v>997897.59510000004</v>
      </c>
      <c r="Q322" t="s">
        <v>42</v>
      </c>
      <c r="R322">
        <v>134449266</v>
      </c>
    </row>
    <row r="323" spans="1:18" x14ac:dyDescent="0.2">
      <c r="A323">
        <v>2001</v>
      </c>
      <c r="B323">
        <v>19279475.140000001</v>
      </c>
      <c r="C323">
        <v>12357856.199999999</v>
      </c>
      <c r="D323">
        <v>7279771.7039999999</v>
      </c>
      <c r="E323">
        <v>6910211.2620000001</v>
      </c>
      <c r="F323">
        <v>16561234.35</v>
      </c>
      <c r="G323">
        <v>16851757.5</v>
      </c>
      <c r="H323">
        <v>7150428.5559999999</v>
      </c>
      <c r="I323">
        <v>3481964.352</v>
      </c>
      <c r="J323">
        <v>10185735.470000001</v>
      </c>
      <c r="K323">
        <v>7198874.3200000003</v>
      </c>
      <c r="L323">
        <v>2749033.7779999999</v>
      </c>
      <c r="M323">
        <v>2131484.1609999998</v>
      </c>
      <c r="N323">
        <v>814736.58479999995</v>
      </c>
      <c r="O323">
        <v>295158.11680000002</v>
      </c>
      <c r="P323">
        <v>818730.05989999999</v>
      </c>
      <c r="Q323" t="s">
        <v>42</v>
      </c>
      <c r="R323">
        <v>114066451.59999999</v>
      </c>
    </row>
    <row r="324" spans="1:18" x14ac:dyDescent="0.2">
      <c r="A324">
        <v>2002</v>
      </c>
      <c r="B324">
        <v>12739833.32</v>
      </c>
      <c r="C324">
        <v>4153071.2080000001</v>
      </c>
      <c r="D324">
        <v>8197006.8459999999</v>
      </c>
      <c r="E324">
        <v>11903261.35</v>
      </c>
      <c r="F324">
        <v>13482430.35</v>
      </c>
      <c r="G324">
        <v>18160165.57</v>
      </c>
      <c r="H324">
        <v>9334902.2640000004</v>
      </c>
      <c r="I324">
        <v>4596847.3969999999</v>
      </c>
      <c r="J324">
        <v>6098333.2589999996</v>
      </c>
      <c r="K324">
        <v>11419781.970000001</v>
      </c>
      <c r="L324">
        <v>5605018.1390000004</v>
      </c>
      <c r="M324">
        <v>2585238.773</v>
      </c>
      <c r="N324">
        <v>1505958.946</v>
      </c>
      <c r="O324">
        <v>470098.56679999997</v>
      </c>
      <c r="P324">
        <v>545632.32909999997</v>
      </c>
      <c r="Q324" t="s">
        <v>42</v>
      </c>
      <c r="R324">
        <v>110797580.3</v>
      </c>
    </row>
    <row r="325" spans="1:18" x14ac:dyDescent="0.2">
      <c r="A325">
        <v>2003</v>
      </c>
      <c r="B325">
        <v>5624121.2999999998</v>
      </c>
      <c r="C325">
        <v>1612097.6780000001</v>
      </c>
      <c r="D325">
        <v>10476190.49</v>
      </c>
      <c r="E325">
        <v>18054023.59</v>
      </c>
      <c r="F325">
        <v>22744915.469999999</v>
      </c>
      <c r="G325">
        <v>19554044.620000001</v>
      </c>
      <c r="H325">
        <v>24322619.98</v>
      </c>
      <c r="I325">
        <v>12107253.77</v>
      </c>
      <c r="J325">
        <v>4987815.5719999997</v>
      </c>
      <c r="K325">
        <v>6369865.5630000001</v>
      </c>
      <c r="L325">
        <v>12397205.890000001</v>
      </c>
      <c r="M325">
        <v>5526028.8329999996</v>
      </c>
      <c r="N325">
        <v>2266807.02</v>
      </c>
      <c r="O325">
        <v>910830.39540000004</v>
      </c>
      <c r="P325">
        <v>984466.36679999996</v>
      </c>
      <c r="Q325" t="s">
        <v>42</v>
      </c>
      <c r="R325">
        <v>147938286.5</v>
      </c>
    </row>
    <row r="326" spans="1:18" x14ac:dyDescent="0.2">
      <c r="A326">
        <v>2004</v>
      </c>
      <c r="B326">
        <v>4149174.6209999998</v>
      </c>
      <c r="C326">
        <v>2743086.07</v>
      </c>
      <c r="D326">
        <v>2025724.656</v>
      </c>
      <c r="E326">
        <v>16863155.52</v>
      </c>
      <c r="F326">
        <v>16876533.690000001</v>
      </c>
      <c r="G326">
        <v>12322169.73</v>
      </c>
      <c r="H326">
        <v>6889282.2029999997</v>
      </c>
      <c r="I326">
        <v>7305187.1430000002</v>
      </c>
      <c r="J326">
        <v>3615309.3820000002</v>
      </c>
      <c r="K326">
        <v>2260762.7340000002</v>
      </c>
      <c r="L326">
        <v>2262986.7570000002</v>
      </c>
      <c r="M326">
        <v>4125076.8820000002</v>
      </c>
      <c r="N326">
        <v>1808582.3419999999</v>
      </c>
      <c r="O326">
        <v>458060.29830000002</v>
      </c>
      <c r="P326">
        <v>383137.70919999998</v>
      </c>
      <c r="Q326" t="s">
        <v>42</v>
      </c>
      <c r="R326">
        <v>84088229.739999995</v>
      </c>
    </row>
    <row r="327" spans="1:18" x14ac:dyDescent="0.2">
      <c r="A327">
        <v>2005</v>
      </c>
      <c r="B327">
        <v>3992691.24</v>
      </c>
      <c r="C327">
        <v>1463787.4650000001</v>
      </c>
      <c r="D327">
        <v>2421613.6179999998</v>
      </c>
      <c r="E327">
        <v>11892534.41</v>
      </c>
      <c r="F327">
        <v>34301691.119999997</v>
      </c>
      <c r="G327">
        <v>21957493.920000002</v>
      </c>
      <c r="H327">
        <v>11028948.699999999</v>
      </c>
      <c r="I327">
        <v>5032122.4529999997</v>
      </c>
      <c r="J327">
        <v>3825771.2779999999</v>
      </c>
      <c r="K327">
        <v>2781793.0449999999</v>
      </c>
      <c r="L327">
        <v>773073.41390000004</v>
      </c>
      <c r="M327">
        <v>1600679.419</v>
      </c>
      <c r="N327">
        <v>2651100.0440000002</v>
      </c>
      <c r="O327">
        <v>1072131.5290000001</v>
      </c>
      <c r="P327">
        <v>1212862.926</v>
      </c>
      <c r="Q327" t="s">
        <v>42</v>
      </c>
      <c r="R327">
        <v>106008294.59999999</v>
      </c>
    </row>
    <row r="328" spans="1:18" x14ac:dyDescent="0.2">
      <c r="A328">
        <v>2006</v>
      </c>
      <c r="B328">
        <v>8095563.4210000001</v>
      </c>
      <c r="C328">
        <v>866688.72620000003</v>
      </c>
      <c r="D328">
        <v>1289494.591</v>
      </c>
      <c r="E328">
        <v>5305666.18</v>
      </c>
      <c r="F328">
        <v>14285317.939999999</v>
      </c>
      <c r="G328">
        <v>17277833.030000001</v>
      </c>
      <c r="H328">
        <v>10269974.460000001</v>
      </c>
      <c r="I328">
        <v>4634176.1040000003</v>
      </c>
      <c r="J328">
        <v>2550166.247</v>
      </c>
      <c r="K328">
        <v>2124702.2749999999</v>
      </c>
      <c r="L328">
        <v>1012695.357</v>
      </c>
      <c r="M328">
        <v>627701.19799999997</v>
      </c>
      <c r="N328">
        <v>898895.41870000004</v>
      </c>
      <c r="O328">
        <v>1203910.7790000001</v>
      </c>
      <c r="P328">
        <v>1234705.7520000001</v>
      </c>
      <c r="Q328" t="s">
        <v>42</v>
      </c>
      <c r="R328">
        <v>71677491.480000004</v>
      </c>
    </row>
    <row r="329" spans="1:18" x14ac:dyDescent="0.2">
      <c r="A329">
        <v>2007</v>
      </c>
      <c r="B329">
        <v>24647433.059999999</v>
      </c>
      <c r="C329">
        <v>649122.36109999998</v>
      </c>
      <c r="D329">
        <v>2264637.1669999999</v>
      </c>
      <c r="E329">
        <v>7169468.0810000002</v>
      </c>
      <c r="F329">
        <v>23065394.199999999</v>
      </c>
      <c r="G329">
        <v>26701298.989999998</v>
      </c>
      <c r="H329">
        <v>17477050.350000001</v>
      </c>
      <c r="I329">
        <v>12252217.66</v>
      </c>
      <c r="J329">
        <v>4797242.8210000005</v>
      </c>
      <c r="K329">
        <v>2089284.723</v>
      </c>
      <c r="L329">
        <v>1961336.2279999999</v>
      </c>
      <c r="M329">
        <v>1665150.7</v>
      </c>
      <c r="N329">
        <v>767432.36930000002</v>
      </c>
      <c r="O329">
        <v>943384.89399999997</v>
      </c>
      <c r="P329">
        <v>1978619.004</v>
      </c>
      <c r="Q329" t="s">
        <v>42</v>
      </c>
      <c r="R329">
        <v>128429072.59999999</v>
      </c>
    </row>
    <row r="330" spans="1:18" x14ac:dyDescent="0.2">
      <c r="A330">
        <v>2008</v>
      </c>
      <c r="B330">
        <v>4812064.4330000002</v>
      </c>
      <c r="C330">
        <v>1351652.3</v>
      </c>
      <c r="D330">
        <v>1484724.97</v>
      </c>
      <c r="E330">
        <v>2867252.5819999999</v>
      </c>
      <c r="F330">
        <v>9047382.4149999991</v>
      </c>
      <c r="G330">
        <v>19589942.579999998</v>
      </c>
      <c r="H330">
        <v>14114051.34</v>
      </c>
      <c r="I330">
        <v>8703087.1940000001</v>
      </c>
      <c r="J330">
        <v>5091918.4440000001</v>
      </c>
      <c r="K330">
        <v>1813307.4650000001</v>
      </c>
      <c r="L330">
        <v>1490284.8929999999</v>
      </c>
      <c r="M330">
        <v>1118733.054</v>
      </c>
      <c r="N330">
        <v>491665.46370000002</v>
      </c>
      <c r="O330">
        <v>264954.24699999997</v>
      </c>
      <c r="P330">
        <v>1759014.602</v>
      </c>
      <c r="Q330" t="s">
        <v>42</v>
      </c>
      <c r="R330">
        <v>74000035.980000004</v>
      </c>
    </row>
    <row r="331" spans="1:18" x14ac:dyDescent="0.2">
      <c r="A331">
        <v>2009</v>
      </c>
      <c r="B331">
        <v>7908539.1689999998</v>
      </c>
      <c r="C331">
        <v>2096984.429</v>
      </c>
      <c r="D331">
        <v>4482158.909</v>
      </c>
      <c r="E331">
        <v>5223773.3959999997</v>
      </c>
      <c r="F331">
        <v>3515457.7719999999</v>
      </c>
      <c r="G331">
        <v>4999069.7680000002</v>
      </c>
      <c r="H331">
        <v>6635937.6600000001</v>
      </c>
      <c r="I331">
        <v>5058830.1349999998</v>
      </c>
      <c r="J331">
        <v>3616028.74</v>
      </c>
      <c r="K331">
        <v>1693171.166</v>
      </c>
      <c r="L331">
        <v>1087019.4410000001</v>
      </c>
      <c r="M331">
        <v>356190.62849999999</v>
      </c>
      <c r="N331">
        <v>360630.1667</v>
      </c>
      <c r="O331">
        <v>180711.67379999999</v>
      </c>
      <c r="P331">
        <v>820683.92460000003</v>
      </c>
      <c r="Q331" t="s">
        <v>42</v>
      </c>
      <c r="R331">
        <v>48035186.979999997</v>
      </c>
    </row>
    <row r="332" spans="1:18" x14ac:dyDescent="0.2">
      <c r="A332">
        <v>2010</v>
      </c>
      <c r="B332">
        <v>4950804.6229999997</v>
      </c>
      <c r="C332">
        <v>1284717.6569999999</v>
      </c>
      <c r="D332">
        <v>3122258.2969999998</v>
      </c>
      <c r="E332">
        <v>44149977.270000003</v>
      </c>
      <c r="F332">
        <v>19683491.739999998</v>
      </c>
      <c r="G332">
        <v>5617869.1529999999</v>
      </c>
      <c r="H332">
        <v>4113232.568</v>
      </c>
      <c r="I332">
        <v>4082930.389</v>
      </c>
      <c r="J332">
        <v>4063161.9559999998</v>
      </c>
      <c r="K332">
        <v>2757029.0630000001</v>
      </c>
      <c r="L332">
        <v>2339013.415</v>
      </c>
      <c r="M332">
        <v>844653.99199999997</v>
      </c>
      <c r="N332">
        <v>503938.15889999998</v>
      </c>
      <c r="O332">
        <v>299398.00719999999</v>
      </c>
      <c r="P332">
        <v>708097.77910000004</v>
      </c>
      <c r="Q332" t="s">
        <v>42</v>
      </c>
      <c r="R332">
        <v>98520574.060000002</v>
      </c>
    </row>
    <row r="333" spans="1:18" x14ac:dyDescent="0.2">
      <c r="A333">
        <v>2011</v>
      </c>
      <c r="B333">
        <v>12926372.93</v>
      </c>
      <c r="C333">
        <v>1349908.118</v>
      </c>
      <c r="D333">
        <v>2915708.81</v>
      </c>
      <c r="E333">
        <v>4342058.1770000001</v>
      </c>
      <c r="F333">
        <v>22718082.690000001</v>
      </c>
      <c r="G333">
        <v>11117162.439999999</v>
      </c>
      <c r="H333">
        <v>3111113.7820000001</v>
      </c>
      <c r="I333">
        <v>1700605.8219999999</v>
      </c>
      <c r="J333">
        <v>2576298.4249999998</v>
      </c>
      <c r="K333">
        <v>2535383.9029999999</v>
      </c>
      <c r="L333">
        <v>2146337.6749999998</v>
      </c>
      <c r="M333">
        <v>1639011.88</v>
      </c>
      <c r="N333">
        <v>707660.29709999997</v>
      </c>
      <c r="O333">
        <v>334135.79399999999</v>
      </c>
      <c r="P333">
        <v>968332.00199999998</v>
      </c>
      <c r="Q333" t="s">
        <v>42</v>
      </c>
      <c r="R333">
        <v>71088172.739999995</v>
      </c>
    </row>
    <row r="334" spans="1:18" x14ac:dyDescent="0.2">
      <c r="A334">
        <v>2012</v>
      </c>
      <c r="B334">
        <v>11762361.289999999</v>
      </c>
      <c r="C334">
        <v>2212711.7050000001</v>
      </c>
      <c r="D334">
        <v>4484050.4610000001</v>
      </c>
      <c r="E334">
        <v>38136430.850000001</v>
      </c>
      <c r="F334">
        <v>11385119.630000001</v>
      </c>
      <c r="G334">
        <v>16801550.739999998</v>
      </c>
      <c r="H334">
        <v>5025828.0870000003</v>
      </c>
      <c r="I334">
        <v>1815585.7879999999</v>
      </c>
      <c r="J334">
        <v>1191417.085</v>
      </c>
      <c r="K334">
        <v>1600300.3319999999</v>
      </c>
      <c r="L334">
        <v>1282196.5959999999</v>
      </c>
      <c r="M334">
        <v>1111957.4609999999</v>
      </c>
      <c r="N334">
        <v>947963.55209999997</v>
      </c>
      <c r="O334">
        <v>336909.36320000002</v>
      </c>
      <c r="P334">
        <v>643044.76439999999</v>
      </c>
      <c r="Q334" t="s">
        <v>42</v>
      </c>
      <c r="R334">
        <v>98737427.709999993</v>
      </c>
    </row>
    <row r="335" spans="1:18" x14ac:dyDescent="0.2">
      <c r="A335">
        <v>2013</v>
      </c>
      <c r="B335">
        <v>12412556.15</v>
      </c>
      <c r="C335">
        <v>1272488.852</v>
      </c>
      <c r="D335">
        <v>2817770.4569999999</v>
      </c>
      <c r="E335">
        <v>13606263.57</v>
      </c>
      <c r="F335">
        <v>69984403.340000004</v>
      </c>
      <c r="G335">
        <v>14632417.85</v>
      </c>
      <c r="H335">
        <v>8147440.4709999999</v>
      </c>
      <c r="I335">
        <v>2764327.0950000002</v>
      </c>
      <c r="J335">
        <v>923215.5919</v>
      </c>
      <c r="K335">
        <v>812910.76710000006</v>
      </c>
      <c r="L335">
        <v>1063534.243</v>
      </c>
      <c r="M335">
        <v>802476.47939999995</v>
      </c>
      <c r="N335">
        <v>755755.31090000004</v>
      </c>
      <c r="O335">
        <v>429510.07659999997</v>
      </c>
      <c r="P335">
        <v>603966.19420000003</v>
      </c>
      <c r="Q335" t="s">
        <v>42</v>
      </c>
      <c r="R335">
        <v>131029036.40000001</v>
      </c>
    </row>
    <row r="336" spans="1:18" x14ac:dyDescent="0.2">
      <c r="A336">
        <v>2014</v>
      </c>
      <c r="B336">
        <v>0.22077185017026107</v>
      </c>
      <c r="C336">
        <v>2.4971623155505107E-2</v>
      </c>
      <c r="D336">
        <v>1.021566401816118E-2</v>
      </c>
      <c r="E336">
        <v>1.5891032917139614E-2</v>
      </c>
      <c r="F336">
        <v>5.1645856980703744E-2</v>
      </c>
      <c r="G336">
        <v>0.23609534619750283</v>
      </c>
      <c r="H336">
        <v>0.1963677639046538</v>
      </c>
      <c r="I336">
        <v>6.6969353007945515E-2</v>
      </c>
      <c r="J336">
        <v>5.2780930760499431E-2</v>
      </c>
      <c r="K336">
        <v>2.3269012485811577E-2</v>
      </c>
      <c r="L336">
        <v>1.3053348467650397E-2</v>
      </c>
      <c r="M336">
        <v>1.4188422247446084E-2</v>
      </c>
      <c r="N336">
        <v>1.9863791146424517E-2</v>
      </c>
      <c r="O336">
        <v>1.6458569807037457E-2</v>
      </c>
      <c r="P336">
        <v>3.7457434733257661E-2</v>
      </c>
      <c r="Q336" t="s">
        <v>42</v>
      </c>
      <c r="R336">
        <v>187847546.30000001</v>
      </c>
    </row>
    <row r="337" spans="1:19" x14ac:dyDescent="0.2">
      <c r="A337">
        <v>2015</v>
      </c>
      <c r="B337">
        <v>0.18334154756037457</v>
      </c>
      <c r="C337">
        <v>4.3371118777723018E-2</v>
      </c>
      <c r="D337">
        <v>4.7313947757516017E-2</v>
      </c>
      <c r="E337">
        <v>4.780680137999014E-2</v>
      </c>
      <c r="F337">
        <v>5.6678166584524396E-2</v>
      </c>
      <c r="G337">
        <v>0.10399211434204042</v>
      </c>
      <c r="H337">
        <v>0.26515524889107933</v>
      </c>
      <c r="I337">
        <v>0.14391325776244454</v>
      </c>
      <c r="J337">
        <v>5.0271069492360772E-2</v>
      </c>
      <c r="K337">
        <v>1.9221291276490884E-2</v>
      </c>
      <c r="L337">
        <v>1.232134056185313E-2</v>
      </c>
      <c r="M337">
        <v>6.8999507146377528E-3</v>
      </c>
      <c r="N337">
        <v>5.4213898472153773E-3</v>
      </c>
      <c r="O337">
        <v>5.9142434696895022E-3</v>
      </c>
      <c r="P337">
        <v>8.3785115820601275E-3</v>
      </c>
      <c r="Q337" t="s">
        <v>42</v>
      </c>
      <c r="R337">
        <v>178425687.59999999</v>
      </c>
    </row>
    <row r="338" spans="1:19" x14ac:dyDescent="0.2">
      <c r="A338">
        <v>2016</v>
      </c>
      <c r="B338">
        <v>0.10251046025104603</v>
      </c>
      <c r="C338">
        <v>3.9225941422594141E-2</v>
      </c>
      <c r="D338">
        <v>6.0669456066945605E-2</v>
      </c>
      <c r="E338">
        <v>0.17730125523012552</v>
      </c>
      <c r="F338">
        <v>0.14487447698744771</v>
      </c>
      <c r="G338">
        <v>9.884937238493724E-2</v>
      </c>
      <c r="H338">
        <v>0.15899581589958159</v>
      </c>
      <c r="I338">
        <v>0.13912133891213388</v>
      </c>
      <c r="J338">
        <v>5.1255230125523014E-2</v>
      </c>
      <c r="K338">
        <v>1.3598326359832637E-2</v>
      </c>
      <c r="L338">
        <v>7.3221757322175732E-3</v>
      </c>
      <c r="M338">
        <v>2.0920502092050207E-3</v>
      </c>
      <c r="N338">
        <v>1.5690376569037657E-3</v>
      </c>
      <c r="O338">
        <v>5.2301255230125519E-4</v>
      </c>
      <c r="P338">
        <v>2.0920502092050207E-3</v>
      </c>
      <c r="Q338" t="s">
        <v>42</v>
      </c>
      <c r="R338">
        <v>144659283.30000001</v>
      </c>
    </row>
    <row r="339" spans="1:19" x14ac:dyDescent="0.2">
      <c r="A339">
        <v>2017</v>
      </c>
      <c r="B339">
        <v>0.11349480968858132</v>
      </c>
      <c r="C339">
        <v>2.4221453287197232E-2</v>
      </c>
      <c r="D339">
        <v>3.0449826989619379E-2</v>
      </c>
      <c r="E339">
        <v>0.11418685121107267</v>
      </c>
      <c r="F339">
        <v>0.12525951557093426</v>
      </c>
      <c r="G339">
        <v>0.17716262975778546</v>
      </c>
      <c r="H339">
        <v>0.13910034602076124</v>
      </c>
      <c r="I339">
        <v>0.14463667820069204</v>
      </c>
      <c r="J339">
        <v>7.8892733564013842E-2</v>
      </c>
      <c r="K339">
        <v>3.4602076124567477E-2</v>
      </c>
      <c r="L339">
        <v>8.996539792387544E-3</v>
      </c>
      <c r="M339">
        <v>4.1522491349480972E-3</v>
      </c>
      <c r="N339">
        <v>1.3840830449826989E-3</v>
      </c>
      <c r="O339">
        <v>6.9204152249134946E-4</v>
      </c>
      <c r="P339">
        <v>2.7681660899653978E-3</v>
      </c>
      <c r="Q339" t="s">
        <v>42</v>
      </c>
      <c r="R339">
        <v>143250320.40000001</v>
      </c>
    </row>
    <row r="340" spans="1:19" x14ac:dyDescent="0.2">
      <c r="A340">
        <v>2018</v>
      </c>
      <c r="B340">
        <v>8.9176310415248469E-2</v>
      </c>
      <c r="C340">
        <v>4.1524846834581346E-2</v>
      </c>
      <c r="D340">
        <v>1.9741320626276378E-2</v>
      </c>
      <c r="E340">
        <v>3.7440435670524165E-2</v>
      </c>
      <c r="F340">
        <v>0.13274336283185842</v>
      </c>
      <c r="G340">
        <v>0.2157930565010211</v>
      </c>
      <c r="H340">
        <v>0.19469026548672566</v>
      </c>
      <c r="I340">
        <v>0.10551395507147719</v>
      </c>
      <c r="J340">
        <v>8.7134104833219872E-2</v>
      </c>
      <c r="K340">
        <v>4.8332198774676649E-2</v>
      </c>
      <c r="L340">
        <v>1.8379850238257316E-2</v>
      </c>
      <c r="M340">
        <v>4.0844111640571815E-3</v>
      </c>
      <c r="N340">
        <v>2.722940776038121E-3</v>
      </c>
      <c r="O340">
        <v>1.3614703880190605E-3</v>
      </c>
      <c r="P340">
        <v>1.3614703880190605E-3</v>
      </c>
      <c r="Q340" t="s">
        <v>42</v>
      </c>
      <c r="R340">
        <v>79955482.450000003</v>
      </c>
    </row>
    <row r="341" spans="1:19" x14ac:dyDescent="0.2">
      <c r="A341">
        <v>2019</v>
      </c>
      <c r="B341">
        <v>26475756.989999998</v>
      </c>
      <c r="C341">
        <v>8543176.4379999992</v>
      </c>
      <c r="D341">
        <v>5317258.2249999996</v>
      </c>
      <c r="E341">
        <v>6158316.2429999998</v>
      </c>
      <c r="F341">
        <v>18550466.710000001</v>
      </c>
      <c r="G341">
        <v>66360843.909999996</v>
      </c>
      <c r="H341">
        <v>26403567.27</v>
      </c>
      <c r="I341">
        <v>6246289.1409999998</v>
      </c>
      <c r="J341">
        <v>4452022.0530000003</v>
      </c>
      <c r="K341">
        <v>2614670.7110000001</v>
      </c>
      <c r="L341">
        <v>1381211.571</v>
      </c>
      <c r="M341">
        <v>627075.33600000001</v>
      </c>
      <c r="N341">
        <v>243482.24280000001</v>
      </c>
      <c r="O341">
        <v>69590.86318</v>
      </c>
      <c r="P341">
        <v>28750.495879999999</v>
      </c>
      <c r="Q341" t="s">
        <v>42</v>
      </c>
      <c r="R341">
        <v>173472478.19999999</v>
      </c>
    </row>
    <row r="342" spans="1:19" x14ac:dyDescent="0.2">
      <c r="A342">
        <v>2021</v>
      </c>
      <c r="B342">
        <v>9582882.2640000004</v>
      </c>
      <c r="C342">
        <v>5959562.6699999999</v>
      </c>
      <c r="D342">
        <v>11846579.789999999</v>
      </c>
      <c r="E342">
        <v>7277983.8049999997</v>
      </c>
      <c r="F342">
        <v>7632201.6459999997</v>
      </c>
      <c r="G342">
        <v>5048415.3990000002</v>
      </c>
      <c r="H342">
        <v>13136489.08</v>
      </c>
      <c r="I342">
        <v>16830940.949999999</v>
      </c>
      <c r="J342">
        <v>3617239.8309999998</v>
      </c>
      <c r="K342">
        <v>1348237.625</v>
      </c>
      <c r="L342">
        <v>878915.84569999995</v>
      </c>
      <c r="M342">
        <v>579351.56440000003</v>
      </c>
      <c r="N342">
        <v>115514.82919999999</v>
      </c>
      <c r="O342">
        <v>67596.036309999996</v>
      </c>
      <c r="P342">
        <v>39030.128960000002</v>
      </c>
      <c r="Q342" t="s">
        <v>42</v>
      </c>
      <c r="R342">
        <v>83960941.469999999</v>
      </c>
    </row>
    <row r="343" spans="1:19" x14ac:dyDescent="0.2">
      <c r="A343">
        <v>2022</v>
      </c>
      <c r="B343">
        <v>7871937.2659999998</v>
      </c>
      <c r="C343">
        <v>3905945.1869999999</v>
      </c>
      <c r="D343">
        <v>6500593.9550000001</v>
      </c>
      <c r="E343">
        <v>40228833.939999998</v>
      </c>
      <c r="F343">
        <v>19248027.52</v>
      </c>
      <c r="G343">
        <v>7732673.1140000001</v>
      </c>
      <c r="H343">
        <v>8567032.0869999994</v>
      </c>
      <c r="I343">
        <v>11257799.199999999</v>
      </c>
      <c r="J343">
        <v>8736115.9869999997</v>
      </c>
      <c r="K343">
        <v>2632694.1329999999</v>
      </c>
      <c r="L343">
        <v>1003785.8590000001</v>
      </c>
      <c r="M343">
        <v>836735.54399999999</v>
      </c>
      <c r="N343">
        <v>332987.39230000001</v>
      </c>
      <c r="O343">
        <v>153527.55729999999</v>
      </c>
      <c r="P343">
        <v>20745.382900000001</v>
      </c>
      <c r="Q343" t="s">
        <v>42</v>
      </c>
      <c r="R343">
        <v>119029434.09999999</v>
      </c>
    </row>
    <row r="344" spans="1:19" x14ac:dyDescent="0.2">
      <c r="B344" t="s">
        <v>43</v>
      </c>
    </row>
    <row r="345" spans="1:19" x14ac:dyDescent="0.2">
      <c r="B345">
        <v>1756.207762</v>
      </c>
      <c r="C345">
        <v>886.35983810000005</v>
      </c>
      <c r="D345">
        <v>956.99326880000001</v>
      </c>
      <c r="E345">
        <v>2135.987298</v>
      </c>
      <c r="F345">
        <v>965.49670400000002</v>
      </c>
      <c r="G345">
        <v>1466.768941</v>
      </c>
      <c r="H345">
        <v>1032.597546</v>
      </c>
      <c r="I345">
        <v>469.30041440000002</v>
      </c>
      <c r="J345">
        <v>666.37823470000001</v>
      </c>
      <c r="K345">
        <v>1459.2904129999999</v>
      </c>
      <c r="L345">
        <v>1033.5853959999999</v>
      </c>
      <c r="M345">
        <v>2461.3636550000001</v>
      </c>
      <c r="N345">
        <v>1650.0997709999999</v>
      </c>
      <c r="O345">
        <v>3236.3082220000001</v>
      </c>
      <c r="P345">
        <v>3054.0310439999998</v>
      </c>
      <c r="Q345">
        <v>1500</v>
      </c>
      <c r="R345">
        <v>4000</v>
      </c>
      <c r="S345">
        <v>4000</v>
      </c>
    </row>
    <row r="346" spans="1:19" x14ac:dyDescent="0.2">
      <c r="B346" t="s">
        <v>44</v>
      </c>
    </row>
    <row r="347" spans="1:19" x14ac:dyDescent="0.2">
      <c r="B347">
        <v>1140.0851399999999</v>
      </c>
      <c r="C347">
        <v>4969.0522559999999</v>
      </c>
      <c r="D347">
        <v>1424.4732690000001</v>
      </c>
      <c r="E347">
        <v>1818.5809260000001</v>
      </c>
      <c r="F347">
        <v>2251.768172</v>
      </c>
      <c r="G347">
        <v>389.1130852</v>
      </c>
      <c r="H347">
        <v>108.5917858</v>
      </c>
      <c r="I347">
        <v>95.88827757</v>
      </c>
      <c r="J347">
        <v>56.201938560000002</v>
      </c>
      <c r="K347">
        <v>67.125239690000001</v>
      </c>
      <c r="L347">
        <v>30.325586779999998</v>
      </c>
      <c r="M347">
        <v>51.13689729</v>
      </c>
      <c r="N347">
        <v>20.633513789999999</v>
      </c>
      <c r="O347">
        <v>17.628238899999999</v>
      </c>
      <c r="P347">
        <v>34.356061230000002</v>
      </c>
    </row>
    <row r="348" spans="1:19" x14ac:dyDescent="0.2">
      <c r="B348">
        <v>1800.2540550000001</v>
      </c>
      <c r="C348">
        <v>566.66512890000001</v>
      </c>
      <c r="D348">
        <v>552.1605677</v>
      </c>
      <c r="E348">
        <v>2741.05969</v>
      </c>
      <c r="F348">
        <v>914.96275760000003</v>
      </c>
      <c r="G348">
        <v>633.53149229999997</v>
      </c>
      <c r="H348">
        <v>585.04104989999996</v>
      </c>
      <c r="I348">
        <v>141.69026349999999</v>
      </c>
      <c r="J348">
        <v>38.61581297</v>
      </c>
      <c r="K348">
        <v>28.170044690000001</v>
      </c>
      <c r="L348">
        <v>22.42098893</v>
      </c>
      <c r="M348">
        <v>39.471901750000001</v>
      </c>
      <c r="N348">
        <v>13.931626980000001</v>
      </c>
      <c r="O348">
        <v>24.815192199999998</v>
      </c>
      <c r="P348">
        <v>35.758686900000001</v>
      </c>
    </row>
    <row r="349" spans="1:19" x14ac:dyDescent="0.2">
      <c r="B349">
        <v>13226.7894</v>
      </c>
      <c r="C349">
        <v>2881.0381910000001</v>
      </c>
      <c r="D349">
        <v>440.49410610000001</v>
      </c>
      <c r="E349">
        <v>535.64101100000005</v>
      </c>
      <c r="F349">
        <v>2330.3172880000002</v>
      </c>
      <c r="G349">
        <v>546.44430469999998</v>
      </c>
      <c r="H349">
        <v>313.01169629999998</v>
      </c>
      <c r="I349">
        <v>290.36236860000002</v>
      </c>
      <c r="J349">
        <v>75.110043140000002</v>
      </c>
      <c r="K349">
        <v>27.829137540000001</v>
      </c>
      <c r="L349">
        <v>30.8666707</v>
      </c>
      <c r="M349">
        <v>35.150965890000002</v>
      </c>
      <c r="N349">
        <v>38.921928800000003</v>
      </c>
      <c r="O349">
        <v>18.714737329999998</v>
      </c>
      <c r="P349">
        <v>68.921656049999996</v>
      </c>
    </row>
    <row r="350" spans="1:19" x14ac:dyDescent="0.2">
      <c r="B350">
        <v>607.20365200000003</v>
      </c>
      <c r="C350">
        <v>1779.9949570000001</v>
      </c>
      <c r="D350">
        <v>3717.060555</v>
      </c>
      <c r="E350">
        <v>1809.6749420000001</v>
      </c>
      <c r="F350">
        <v>651.86233589999995</v>
      </c>
      <c r="G350">
        <v>397.52067219999998</v>
      </c>
      <c r="H350">
        <v>1548.0324539999999</v>
      </c>
      <c r="I350">
        <v>526.25221790000001</v>
      </c>
      <c r="J350">
        <v>180.02083870000001</v>
      </c>
      <c r="K350">
        <v>141.64589910000001</v>
      </c>
      <c r="L350">
        <v>48.242948499999997</v>
      </c>
      <c r="M350">
        <v>20.49954722</v>
      </c>
      <c r="N350">
        <v>10.26681262</v>
      </c>
      <c r="O350">
        <v>7.7953667949999996</v>
      </c>
      <c r="P350">
        <v>20.08813323</v>
      </c>
    </row>
    <row r="351" spans="1:19" x14ac:dyDescent="0.2">
      <c r="B351">
        <v>460.36640310000001</v>
      </c>
      <c r="C351">
        <v>1322.0302790000001</v>
      </c>
      <c r="D351">
        <v>1230.0548590000001</v>
      </c>
      <c r="E351">
        <v>2588.0272890000001</v>
      </c>
      <c r="F351">
        <v>1011.827791</v>
      </c>
      <c r="G351">
        <v>326.61534289999997</v>
      </c>
      <c r="H351">
        <v>308.36422210000001</v>
      </c>
      <c r="I351">
        <v>949.55203489999997</v>
      </c>
      <c r="J351">
        <v>277.58517160000002</v>
      </c>
      <c r="K351">
        <v>134.09810970000001</v>
      </c>
      <c r="L351">
        <v>60.258588899999999</v>
      </c>
      <c r="M351">
        <v>35.599602249999997</v>
      </c>
      <c r="N351">
        <v>6.9873676480000002</v>
      </c>
      <c r="O351">
        <v>4.555128345</v>
      </c>
      <c r="P351">
        <v>10.210465579999999</v>
      </c>
    </row>
    <row r="352" spans="1:19" x14ac:dyDescent="0.2">
      <c r="B352">
        <v>796.39685029999998</v>
      </c>
      <c r="C352">
        <v>4943.941366</v>
      </c>
      <c r="D352">
        <v>3385.1004800000001</v>
      </c>
      <c r="E352">
        <v>1294.9325980000001</v>
      </c>
      <c r="F352">
        <v>660.61841949999996</v>
      </c>
      <c r="G352">
        <v>935.29347289999998</v>
      </c>
      <c r="H352">
        <v>538.44206770000005</v>
      </c>
      <c r="I352">
        <v>140.35786479999999</v>
      </c>
      <c r="J352">
        <v>162.4464571</v>
      </c>
      <c r="K352">
        <v>304.46125019999999</v>
      </c>
      <c r="L352">
        <v>103.61153</v>
      </c>
      <c r="M352">
        <v>45.372169960000001</v>
      </c>
      <c r="N352">
        <v>20.195607760000001</v>
      </c>
      <c r="O352">
        <v>12.17925292</v>
      </c>
      <c r="P352">
        <v>7.2811632319999999</v>
      </c>
    </row>
    <row r="353" spans="2:23" x14ac:dyDescent="0.2">
      <c r="B353">
        <v>83.054497420000004</v>
      </c>
      <c r="C353">
        <v>313.46852799999999</v>
      </c>
      <c r="D353">
        <v>1216.887645</v>
      </c>
      <c r="E353">
        <v>3122.587708</v>
      </c>
      <c r="F353">
        <v>1634.3134190000001</v>
      </c>
      <c r="G353">
        <v>567.11590469999999</v>
      </c>
      <c r="H353">
        <v>287.70947890000002</v>
      </c>
      <c r="I353">
        <v>282.71122029999998</v>
      </c>
      <c r="J353">
        <v>120.9099574</v>
      </c>
      <c r="K353">
        <v>68.490474460000001</v>
      </c>
      <c r="L353">
        <v>58.851892059999997</v>
      </c>
      <c r="M353">
        <v>77.005276300000006</v>
      </c>
      <c r="N353">
        <v>37.421352769999999</v>
      </c>
      <c r="O353">
        <v>12.53381701</v>
      </c>
      <c r="P353">
        <v>10.630835129999999</v>
      </c>
    </row>
    <row r="354" spans="2:23" x14ac:dyDescent="0.2">
      <c r="B354">
        <v>524.71095969999999</v>
      </c>
      <c r="C354">
        <v>216.99598520000001</v>
      </c>
      <c r="D354">
        <v>291.2456803</v>
      </c>
      <c r="E354">
        <v>654.09685420000005</v>
      </c>
      <c r="F354">
        <v>783.37609299999997</v>
      </c>
      <c r="G354">
        <v>658.55630099999996</v>
      </c>
      <c r="H354">
        <v>390.20024899999999</v>
      </c>
      <c r="I354">
        <v>144.88895460000001</v>
      </c>
      <c r="J354">
        <v>74.79552563</v>
      </c>
      <c r="K354">
        <v>58.553903579999997</v>
      </c>
      <c r="L354">
        <v>32.824918349999997</v>
      </c>
      <c r="M354">
        <v>21.719213159999999</v>
      </c>
      <c r="N354">
        <v>16.492805369999999</v>
      </c>
      <c r="O354">
        <v>19.794140970000001</v>
      </c>
      <c r="P354">
        <v>22.04510144</v>
      </c>
    </row>
    <row r="355" spans="2:23" x14ac:dyDescent="0.2">
      <c r="B355">
        <v>5775.2941449999998</v>
      </c>
      <c r="C355">
        <v>1040.5871460000001</v>
      </c>
      <c r="D355">
        <v>345.09752650000001</v>
      </c>
      <c r="E355">
        <v>477.80343290000002</v>
      </c>
      <c r="F355">
        <v>793.68820619999997</v>
      </c>
      <c r="G355">
        <v>729.4436647</v>
      </c>
      <c r="H355">
        <v>406.88807780000002</v>
      </c>
      <c r="I355">
        <v>240.79008139999999</v>
      </c>
      <c r="J355">
        <v>97.686941759999996</v>
      </c>
      <c r="K355">
        <v>39.261616619999998</v>
      </c>
      <c r="L355">
        <v>37.240400149999999</v>
      </c>
      <c r="M355">
        <v>18.81644455</v>
      </c>
      <c r="N355">
        <v>9.1721203960000004</v>
      </c>
      <c r="O355">
        <v>9.5783720559999992</v>
      </c>
      <c r="P355">
        <v>21.021197659999999</v>
      </c>
    </row>
    <row r="356" spans="2:23" x14ac:dyDescent="0.2">
      <c r="B356">
        <v>70.869874030000005</v>
      </c>
      <c r="C356">
        <v>2914.7813299999998</v>
      </c>
      <c r="D356">
        <v>1046.982702</v>
      </c>
      <c r="E356">
        <v>166.03642120000001</v>
      </c>
      <c r="F356">
        <v>160.8390551</v>
      </c>
      <c r="G356">
        <v>287.56999400000001</v>
      </c>
      <c r="H356">
        <v>234.90743119999999</v>
      </c>
      <c r="I356">
        <v>136.08854969999999</v>
      </c>
      <c r="J356">
        <v>101.8481235</v>
      </c>
      <c r="K356">
        <v>31.995840619999999</v>
      </c>
      <c r="L356">
        <v>30.135659059999998</v>
      </c>
      <c r="M356">
        <v>19.00020739</v>
      </c>
      <c r="N356">
        <v>10.87302568</v>
      </c>
      <c r="O356">
        <v>5.6228518940000001</v>
      </c>
      <c r="P356">
        <v>22.471211220000001</v>
      </c>
    </row>
    <row r="357" spans="2:23" x14ac:dyDescent="0.2">
      <c r="B357">
        <v>5196.7862720000003</v>
      </c>
      <c r="C357">
        <v>815.82891099999995</v>
      </c>
      <c r="D357">
        <v>1734.132089</v>
      </c>
      <c r="E357">
        <v>281.2670693</v>
      </c>
      <c r="F357">
        <v>76.694509479999994</v>
      </c>
      <c r="G357">
        <v>94.104663790000004</v>
      </c>
      <c r="H357">
        <v>128.87727380000001</v>
      </c>
      <c r="I357">
        <v>110.7631581</v>
      </c>
      <c r="J357">
        <v>76.720420290000007</v>
      </c>
      <c r="K357">
        <v>44.225916609999999</v>
      </c>
      <c r="L357">
        <v>25.174215019999998</v>
      </c>
      <c r="M357">
        <v>11.28920278</v>
      </c>
      <c r="N357">
        <v>10.05579329</v>
      </c>
      <c r="O357">
        <v>5.5001058839999999</v>
      </c>
      <c r="P357">
        <v>18.189537139999999</v>
      </c>
    </row>
    <row r="358" spans="2:23" x14ac:dyDescent="0.2">
      <c r="B358">
        <v>2567.932041</v>
      </c>
      <c r="C358">
        <v>6404.1275569999998</v>
      </c>
      <c r="D358">
        <v>983.55517599999996</v>
      </c>
      <c r="E358">
        <v>2294.894996</v>
      </c>
      <c r="F358">
        <v>445.87511439999997</v>
      </c>
      <c r="G358">
        <v>73.082948389999999</v>
      </c>
      <c r="H358">
        <v>33.246447269999997</v>
      </c>
      <c r="I358">
        <v>36.887298229999999</v>
      </c>
      <c r="J358">
        <v>37.752843140000003</v>
      </c>
      <c r="K358">
        <v>28.93219886</v>
      </c>
      <c r="L358">
        <v>25.956083540000002</v>
      </c>
      <c r="M358">
        <v>13.14394723</v>
      </c>
      <c r="N358">
        <v>8.0262054999999997</v>
      </c>
      <c r="O358">
        <v>4.8905865229999996</v>
      </c>
      <c r="P358">
        <v>9.7714417440000005</v>
      </c>
    </row>
    <row r="359" spans="2:23" x14ac:dyDescent="0.2">
      <c r="B359">
        <v>177.3461428</v>
      </c>
      <c r="C359">
        <v>1988.6601330000001</v>
      </c>
      <c r="D359">
        <v>1692.89158</v>
      </c>
      <c r="E359">
        <v>2710.228204</v>
      </c>
      <c r="F359">
        <v>279.68625370000001</v>
      </c>
      <c r="G359">
        <v>366.66840280000002</v>
      </c>
      <c r="H359">
        <v>113.14035490000001</v>
      </c>
      <c r="I359">
        <v>35.687332980000001</v>
      </c>
      <c r="J359">
        <v>24.894591999999999</v>
      </c>
      <c r="K359">
        <v>28.74222129</v>
      </c>
      <c r="L359">
        <v>25.056611</v>
      </c>
      <c r="M359">
        <v>17.894431229999999</v>
      </c>
      <c r="N359">
        <v>16.169349969999999</v>
      </c>
      <c r="O359">
        <v>5.0759217850000002</v>
      </c>
      <c r="P359">
        <v>9.9051977440000005</v>
      </c>
    </row>
    <row r="360" spans="2:23" x14ac:dyDescent="0.2">
      <c r="B360">
        <v>4750.826376</v>
      </c>
      <c r="C360">
        <v>8655.1263670000008</v>
      </c>
      <c r="D360">
        <v>969.46123390000002</v>
      </c>
      <c r="E360">
        <v>1161.049534</v>
      </c>
      <c r="F360">
        <v>1118.694291</v>
      </c>
      <c r="G360">
        <v>1769.616489</v>
      </c>
      <c r="H360">
        <v>740.11967319999997</v>
      </c>
      <c r="I360">
        <v>170.14623449999999</v>
      </c>
      <c r="J360">
        <v>78.810030260000005</v>
      </c>
      <c r="K360">
        <v>31.519963990000001</v>
      </c>
      <c r="L360">
        <v>12.57992471</v>
      </c>
      <c r="M360">
        <v>13.86996375</v>
      </c>
      <c r="N360">
        <v>14.05970784</v>
      </c>
      <c r="O360">
        <v>7.7035707990000004</v>
      </c>
      <c r="P360">
        <v>19.07043007</v>
      </c>
    </row>
    <row r="361" spans="2:23" x14ac:dyDescent="0.2">
      <c r="B361">
        <v>173.75231439999999</v>
      </c>
      <c r="C361">
        <v>1037.867561</v>
      </c>
      <c r="D361">
        <v>4496.0586929999999</v>
      </c>
      <c r="E361">
        <v>4476.3974740000003</v>
      </c>
      <c r="F361">
        <v>715.46514920000004</v>
      </c>
      <c r="G361">
        <v>348.09875110000002</v>
      </c>
      <c r="H361">
        <v>392.19569949999999</v>
      </c>
      <c r="I361">
        <v>420.28668090000002</v>
      </c>
      <c r="J361">
        <v>95.667050090000004</v>
      </c>
      <c r="K361">
        <v>30.74347277</v>
      </c>
      <c r="L361">
        <v>17.982651109999999</v>
      </c>
      <c r="M361">
        <v>5.8435077839999998</v>
      </c>
      <c r="N361">
        <v>3.5520013060000002</v>
      </c>
      <c r="O361">
        <v>2.24751704</v>
      </c>
      <c r="P361">
        <v>3.4661237800000002</v>
      </c>
    </row>
    <row r="362" spans="2:23" x14ac:dyDescent="0.2">
      <c r="B362">
        <v>449.9560697</v>
      </c>
      <c r="C362">
        <v>516.60935610000001</v>
      </c>
      <c r="D362">
        <v>248.6421369</v>
      </c>
      <c r="E362">
        <v>621.18175280000003</v>
      </c>
      <c r="F362">
        <v>2267.541471</v>
      </c>
      <c r="G362">
        <v>944.10345310000002</v>
      </c>
      <c r="H362">
        <v>198.37848009999999</v>
      </c>
      <c r="I362">
        <v>111.75346140000001</v>
      </c>
      <c r="J362">
        <v>107.3072124</v>
      </c>
      <c r="K362">
        <v>74.910888819999997</v>
      </c>
      <c r="L362">
        <v>19.72410485</v>
      </c>
      <c r="M362">
        <v>5.5064802530000003</v>
      </c>
      <c r="N362">
        <v>2.8538340980000001</v>
      </c>
      <c r="O362">
        <v>0</v>
      </c>
      <c r="P362">
        <v>1.379630275</v>
      </c>
    </row>
    <row r="363" spans="2:23" x14ac:dyDescent="0.2">
      <c r="B363">
        <v>350</v>
      </c>
      <c r="C363">
        <v>1180</v>
      </c>
      <c r="D363">
        <v>4550</v>
      </c>
      <c r="E363">
        <v>4440</v>
      </c>
      <c r="F363">
        <v>1190</v>
      </c>
      <c r="G363">
        <v>490</v>
      </c>
      <c r="H363">
        <v>560</v>
      </c>
      <c r="I363">
        <v>650</v>
      </c>
      <c r="J363">
        <v>130</v>
      </c>
      <c r="K363">
        <v>60</v>
      </c>
      <c r="L363">
        <v>30</v>
      </c>
      <c r="M363">
        <v>10</v>
      </c>
      <c r="N363">
        <v>10</v>
      </c>
      <c r="O363">
        <v>0</v>
      </c>
      <c r="P363">
        <v>10</v>
      </c>
      <c r="Q363" t="s">
        <v>45</v>
      </c>
      <c r="R363" t="s">
        <v>46</v>
      </c>
    </row>
    <row r="364" spans="2:23" x14ac:dyDescent="0.2">
      <c r="B364">
        <v>142.7915945</v>
      </c>
      <c r="C364">
        <v>235.6691782</v>
      </c>
      <c r="D364">
        <v>1089.5320360000001</v>
      </c>
      <c r="E364">
        <v>5937.9686940000001</v>
      </c>
      <c r="F364">
        <v>1311.2370289999999</v>
      </c>
      <c r="G364">
        <v>275.13329920000001</v>
      </c>
      <c r="H364">
        <v>210.6777137</v>
      </c>
      <c r="I364">
        <v>216.19945559999999</v>
      </c>
      <c r="J364">
        <v>168.25348740000001</v>
      </c>
      <c r="K364">
        <v>46.333393440000002</v>
      </c>
      <c r="L364">
        <v>16.279157300000001</v>
      </c>
      <c r="M364">
        <v>12.96489729</v>
      </c>
      <c r="N364">
        <v>7.787445613</v>
      </c>
      <c r="O364">
        <v>3.5743906550000002</v>
      </c>
      <c r="P364">
        <v>0</v>
      </c>
    </row>
    <row r="365" spans="2:23" x14ac:dyDescent="0.2">
      <c r="B365" t="s">
        <v>47</v>
      </c>
    </row>
    <row r="366" spans="2:23" x14ac:dyDescent="0.2">
      <c r="B366">
        <v>3629</v>
      </c>
      <c r="C366">
        <v>2945</v>
      </c>
      <c r="D366">
        <v>3591</v>
      </c>
      <c r="E366">
        <v>4141</v>
      </c>
      <c r="F366">
        <v>3626</v>
      </c>
      <c r="G366">
        <v>4306</v>
      </c>
      <c r="H366">
        <v>4010</v>
      </c>
      <c r="I366">
        <v>1873</v>
      </c>
      <c r="J366">
        <v>2278</v>
      </c>
      <c r="K366">
        <v>1406</v>
      </c>
      <c r="L366">
        <v>1325</v>
      </c>
      <c r="M366">
        <v>2642</v>
      </c>
      <c r="N366">
        <v>2296</v>
      </c>
      <c r="O366">
        <v>4730</v>
      </c>
      <c r="P366">
        <v>4829</v>
      </c>
      <c r="Q366">
        <v>2499</v>
      </c>
      <c r="R366">
        <v>3605.1</v>
      </c>
      <c r="S366">
        <v>3834</v>
      </c>
      <c r="T366" t="s">
        <v>42</v>
      </c>
      <c r="U366">
        <v>3160.7</v>
      </c>
    </row>
    <row r="367" spans="2:23" x14ac:dyDescent="0.2">
      <c r="B367" t="s">
        <v>42</v>
      </c>
      <c r="C367" s="1">
        <v>0.17</v>
      </c>
      <c r="D367" s="1">
        <v>0.15</v>
      </c>
      <c r="E367" s="1">
        <v>0.23</v>
      </c>
      <c r="F367" s="1">
        <v>0.15</v>
      </c>
      <c r="G367" s="1">
        <v>0.14000000000000001</v>
      </c>
      <c r="H367" s="1">
        <v>0.16</v>
      </c>
      <c r="I367" s="1">
        <v>0.17</v>
      </c>
      <c r="J367" s="1">
        <v>0.2</v>
      </c>
      <c r="K367" s="1">
        <v>0.3</v>
      </c>
      <c r="L367" s="1">
        <v>0.36</v>
      </c>
      <c r="M367" s="1">
        <v>0.28000000000000003</v>
      </c>
      <c r="N367" s="1">
        <v>0.18</v>
      </c>
      <c r="O367" s="1">
        <v>0.18</v>
      </c>
      <c r="P367" s="1">
        <v>0.1</v>
      </c>
      <c r="Q367" s="1">
        <v>0.21</v>
      </c>
      <c r="R367" s="1">
        <v>0.51</v>
      </c>
      <c r="S367" s="1">
        <v>0.3</v>
      </c>
      <c r="T367" t="s">
        <v>42</v>
      </c>
      <c r="U367">
        <v>12775</v>
      </c>
      <c r="V367" s="1">
        <v>0.22</v>
      </c>
      <c r="W367">
        <v>0.914149977</v>
      </c>
    </row>
    <row r="368" spans="2:23" x14ac:dyDescent="0.2">
      <c r="B368">
        <v>765.25864909999996</v>
      </c>
      <c r="C368">
        <v>496.81713339999999</v>
      </c>
      <c r="D368">
        <v>549.00296539999999</v>
      </c>
      <c r="E368">
        <v>960.54827020000005</v>
      </c>
      <c r="F368">
        <v>535.23822080000002</v>
      </c>
      <c r="G368">
        <v>612.91334429999995</v>
      </c>
      <c r="H368">
        <v>655.34102140000005</v>
      </c>
      <c r="I368">
        <v>325.84645799999998</v>
      </c>
      <c r="J368">
        <v>456.35057660000001</v>
      </c>
      <c r="K368">
        <v>415.0827018</v>
      </c>
      <c r="L368">
        <v>481.97693570000001</v>
      </c>
      <c r="M368">
        <v>752.12125209999999</v>
      </c>
      <c r="N368">
        <v>411.54003290000003</v>
      </c>
      <c r="O368">
        <v>847.81548599999996</v>
      </c>
      <c r="P368">
        <v>483.6955519</v>
      </c>
      <c r="Q368">
        <v>513.7976936</v>
      </c>
      <c r="R368">
        <v>1843.6438189999999</v>
      </c>
      <c r="S368">
        <v>1150.2</v>
      </c>
    </row>
    <row r="369" spans="2:16" x14ac:dyDescent="0.2">
      <c r="B369" t="s">
        <v>48</v>
      </c>
    </row>
    <row r="370" spans="2:16" x14ac:dyDescent="0.2">
      <c r="B370">
        <v>2.8098301999999999E-2</v>
      </c>
      <c r="C370">
        <v>8.8950365000000003E-2</v>
      </c>
      <c r="D370">
        <v>0.23383385100000001</v>
      </c>
      <c r="E370">
        <v>0.38728862400000003</v>
      </c>
      <c r="F370">
        <v>0.56223516200000001</v>
      </c>
      <c r="G370">
        <v>0.63220144</v>
      </c>
      <c r="H370">
        <v>0.70435157900000001</v>
      </c>
      <c r="I370">
        <v>0.848887748</v>
      </c>
      <c r="J370">
        <v>0.96902235599999997</v>
      </c>
      <c r="K370">
        <v>1.1383616519999999</v>
      </c>
      <c r="L370">
        <v>1.2318210599999999</v>
      </c>
      <c r="M370">
        <v>1.4452066619999999</v>
      </c>
      <c r="N370">
        <v>1.403855796</v>
      </c>
      <c r="O370">
        <v>1.3566260560000001</v>
      </c>
      <c r="P370">
        <v>1.8225866049999999</v>
      </c>
    </row>
    <row r="371" spans="2:16" x14ac:dyDescent="0.2">
      <c r="B371">
        <v>3.7773965999999999E-2</v>
      </c>
      <c r="C371">
        <v>7.9180711000000001E-2</v>
      </c>
      <c r="D371">
        <v>0.228031394</v>
      </c>
      <c r="E371">
        <v>0.33085802600000003</v>
      </c>
      <c r="F371">
        <v>0.48248502199999999</v>
      </c>
      <c r="G371">
        <v>0.67108446499999996</v>
      </c>
      <c r="H371">
        <v>0.82861438300000001</v>
      </c>
      <c r="I371">
        <v>0.85391744400000003</v>
      </c>
      <c r="J371">
        <v>0.97196752099999995</v>
      </c>
      <c r="K371">
        <v>1.046543204</v>
      </c>
      <c r="L371">
        <v>1.211815358</v>
      </c>
      <c r="M371">
        <v>1.406491996</v>
      </c>
      <c r="N371">
        <v>1.1713102390000001</v>
      </c>
      <c r="O371">
        <v>1.470779469</v>
      </c>
      <c r="P371">
        <v>1.5958965300000001</v>
      </c>
    </row>
    <row r="372" spans="2:16" x14ac:dyDescent="0.2">
      <c r="B372">
        <v>3.3802090999999999E-2</v>
      </c>
      <c r="C372">
        <v>0.134739627</v>
      </c>
      <c r="D372">
        <v>0.25756815599999999</v>
      </c>
      <c r="E372">
        <v>0.38417733300000001</v>
      </c>
      <c r="F372">
        <v>0.479309027</v>
      </c>
      <c r="G372">
        <v>0.61145219299999998</v>
      </c>
      <c r="H372">
        <v>0.785806012</v>
      </c>
      <c r="I372">
        <v>0.97908672699999999</v>
      </c>
      <c r="J372">
        <v>1.045964863</v>
      </c>
      <c r="K372">
        <v>1.1455787909999999</v>
      </c>
      <c r="L372">
        <v>1.2395724539999999</v>
      </c>
      <c r="M372">
        <v>1.7150218610000001</v>
      </c>
      <c r="N372">
        <v>2.033758674</v>
      </c>
      <c r="O372">
        <v>1.6727860459999999</v>
      </c>
      <c r="P372">
        <v>1.423109296</v>
      </c>
    </row>
    <row r="373" spans="2:16" x14ac:dyDescent="0.2">
      <c r="B373">
        <v>2.9428196E-2</v>
      </c>
      <c r="C373">
        <v>9.8627188000000005E-2</v>
      </c>
      <c r="D373">
        <v>0.23558357999999999</v>
      </c>
      <c r="E373">
        <v>0.38024560800000001</v>
      </c>
      <c r="F373">
        <v>0.466445375</v>
      </c>
      <c r="G373">
        <v>0.59992930700000002</v>
      </c>
      <c r="H373">
        <v>0.64284738399999997</v>
      </c>
      <c r="I373">
        <v>0.69693298599999998</v>
      </c>
      <c r="J373">
        <v>0.80857328500000003</v>
      </c>
      <c r="K373">
        <v>0.93479224100000002</v>
      </c>
      <c r="L373">
        <v>0.98371624300000005</v>
      </c>
      <c r="M373">
        <v>1.1100902319999999</v>
      </c>
      <c r="N373">
        <v>0.89625691500000004</v>
      </c>
      <c r="O373">
        <v>1.6190419739999999</v>
      </c>
      <c r="P373">
        <v>1.2896664550000001</v>
      </c>
    </row>
    <row r="374" spans="2:16" x14ac:dyDescent="0.2">
      <c r="B374">
        <v>3.1532787E-2</v>
      </c>
      <c r="C374">
        <v>0.113172734</v>
      </c>
      <c r="D374">
        <v>0.24018762299999999</v>
      </c>
      <c r="E374">
        <v>0.39289284899999999</v>
      </c>
      <c r="F374">
        <v>0.54301159700000001</v>
      </c>
      <c r="G374">
        <v>0.63974694700000001</v>
      </c>
      <c r="H374">
        <v>0.71219186199999995</v>
      </c>
      <c r="I374">
        <v>0.74585136799999996</v>
      </c>
      <c r="J374">
        <v>0.78238122899999996</v>
      </c>
      <c r="K374">
        <v>0.90146914700000003</v>
      </c>
      <c r="L374">
        <v>1.0948500249999999</v>
      </c>
      <c r="M374">
        <v>0.92357504999999995</v>
      </c>
      <c r="N374">
        <v>1.072474776</v>
      </c>
      <c r="O374">
        <v>1.892101509</v>
      </c>
      <c r="P374">
        <v>1.416936706</v>
      </c>
    </row>
    <row r="375" spans="2:16" x14ac:dyDescent="0.2">
      <c r="B375">
        <v>3.3327848E-2</v>
      </c>
      <c r="C375">
        <v>0.133008776</v>
      </c>
      <c r="D375">
        <v>0.25604884</v>
      </c>
      <c r="E375">
        <v>0.39670786000000002</v>
      </c>
      <c r="F375">
        <v>0.56382238500000004</v>
      </c>
      <c r="G375">
        <v>0.67988364700000004</v>
      </c>
      <c r="H375">
        <v>0.80502076199999995</v>
      </c>
      <c r="I375">
        <v>0.93651840099999994</v>
      </c>
      <c r="J375">
        <v>1.006467236</v>
      </c>
      <c r="K375">
        <v>1.0344345909999999</v>
      </c>
      <c r="L375">
        <v>1.142940509</v>
      </c>
      <c r="M375">
        <v>1.0969760900000001</v>
      </c>
      <c r="N375">
        <v>1.5081782880000001</v>
      </c>
      <c r="O375">
        <v>1.440500871</v>
      </c>
      <c r="P375">
        <v>1.309022423</v>
      </c>
    </row>
    <row r="376" spans="2:16" x14ac:dyDescent="0.2">
      <c r="B376">
        <v>2.3417064000000001E-2</v>
      </c>
      <c r="C376">
        <v>0.115008316</v>
      </c>
      <c r="D376">
        <v>0.27688895600000002</v>
      </c>
      <c r="E376">
        <v>0.459929374</v>
      </c>
      <c r="F376">
        <v>0.56925742599999996</v>
      </c>
      <c r="G376">
        <v>0.69299112299999999</v>
      </c>
      <c r="H376">
        <v>0.76798241</v>
      </c>
      <c r="I376">
        <v>0.85736804499999997</v>
      </c>
      <c r="J376">
        <v>0.913345976</v>
      </c>
      <c r="K376">
        <v>0.98701144799999996</v>
      </c>
      <c r="L376">
        <v>1.022179787</v>
      </c>
      <c r="M376">
        <v>1.104971366</v>
      </c>
      <c r="N376">
        <v>1.048272624</v>
      </c>
      <c r="O376">
        <v>1.070253326</v>
      </c>
      <c r="P376">
        <v>1.3495686819999999</v>
      </c>
    </row>
    <row r="377" spans="2:16" x14ac:dyDescent="0.2">
      <c r="B377">
        <v>1.9380752000000001E-2</v>
      </c>
      <c r="C377">
        <v>0.10145982200000001</v>
      </c>
      <c r="D377">
        <v>0.24414475499999999</v>
      </c>
      <c r="E377">
        <v>0.37814567100000002</v>
      </c>
      <c r="F377">
        <v>0.52699222899999998</v>
      </c>
      <c r="G377">
        <v>0.65206661499999996</v>
      </c>
      <c r="H377">
        <v>0.76360385099999994</v>
      </c>
      <c r="I377">
        <v>0.84666801899999999</v>
      </c>
      <c r="J377">
        <v>0.93351983299999997</v>
      </c>
      <c r="K377">
        <v>0.97143749400000001</v>
      </c>
      <c r="L377">
        <v>1.0011509190000001</v>
      </c>
      <c r="M377">
        <v>1.1495346909999999</v>
      </c>
      <c r="N377">
        <v>1.2116872009999999</v>
      </c>
      <c r="O377">
        <v>1.281049807</v>
      </c>
      <c r="P377">
        <v>1.179917849</v>
      </c>
    </row>
    <row r="378" spans="2:16" x14ac:dyDescent="0.2">
      <c r="B378">
        <v>1.8495648999999999E-2</v>
      </c>
      <c r="C378">
        <v>8.7193363999999995E-2</v>
      </c>
      <c r="D378">
        <v>0.279247415</v>
      </c>
      <c r="E378">
        <v>0.43718783300000003</v>
      </c>
      <c r="F378">
        <v>0.58248880300000005</v>
      </c>
      <c r="G378">
        <v>0.68663239899999995</v>
      </c>
      <c r="H378">
        <v>0.78823631599999999</v>
      </c>
      <c r="I378">
        <v>0.87099972599999997</v>
      </c>
      <c r="J378">
        <v>0.970100191</v>
      </c>
      <c r="K378">
        <v>1.1027085160000001</v>
      </c>
      <c r="L378">
        <v>1.1056714510000001</v>
      </c>
      <c r="M378">
        <v>1.2369484479999999</v>
      </c>
      <c r="N378">
        <v>1.2354868450000001</v>
      </c>
      <c r="O378">
        <v>1.749460306</v>
      </c>
      <c r="P378">
        <v>1.230626606</v>
      </c>
    </row>
    <row r="379" spans="2:16" x14ac:dyDescent="0.2">
      <c r="B379">
        <v>2.2553568E-2</v>
      </c>
      <c r="C379">
        <v>8.3533376000000006E-2</v>
      </c>
      <c r="D379">
        <v>0.21397105999999999</v>
      </c>
      <c r="E379">
        <v>0.40660791499999999</v>
      </c>
      <c r="F379">
        <v>0.57580060799999999</v>
      </c>
      <c r="G379">
        <v>0.68906324200000002</v>
      </c>
      <c r="H379">
        <v>0.80522349299999996</v>
      </c>
      <c r="I379">
        <v>0.98197084899999998</v>
      </c>
      <c r="J379">
        <v>0.96832022399999995</v>
      </c>
      <c r="K379">
        <v>1.262557586</v>
      </c>
      <c r="L379">
        <v>1.2472124309999999</v>
      </c>
      <c r="M379">
        <v>1.2466489679999999</v>
      </c>
      <c r="N379">
        <v>1.389705798</v>
      </c>
      <c r="O379">
        <v>1.6380326970000001</v>
      </c>
      <c r="P379">
        <v>1.2469683009999999</v>
      </c>
    </row>
    <row r="380" spans="2:16" x14ac:dyDescent="0.2">
      <c r="B380">
        <v>2.0319990999999999E-2</v>
      </c>
      <c r="C380">
        <v>0.10850145999999999</v>
      </c>
      <c r="D380">
        <v>0.24195861900000001</v>
      </c>
      <c r="E380">
        <v>0.41645069600000001</v>
      </c>
      <c r="F380">
        <v>0.64661924500000001</v>
      </c>
      <c r="G380">
        <v>0.78533266300000004</v>
      </c>
      <c r="H380">
        <v>0.95014345300000003</v>
      </c>
      <c r="I380">
        <v>1.0306215750000001</v>
      </c>
      <c r="J380">
        <v>1.0640246280000001</v>
      </c>
      <c r="K380">
        <v>1.3283554529999999</v>
      </c>
      <c r="L380">
        <v>1.326541881</v>
      </c>
      <c r="M380">
        <v>1.5470371329999999</v>
      </c>
      <c r="N380">
        <v>1.5565858539999999</v>
      </c>
      <c r="O380">
        <v>1.5368162080000001</v>
      </c>
      <c r="P380">
        <v>1.7437159609999999</v>
      </c>
    </row>
    <row r="381" spans="2:16" x14ac:dyDescent="0.2">
      <c r="B381">
        <v>3.1689083999999999E-2</v>
      </c>
      <c r="C381">
        <v>0.11734314799999999</v>
      </c>
      <c r="D381">
        <v>0.221257593</v>
      </c>
      <c r="E381">
        <v>0.44114833799999997</v>
      </c>
      <c r="F381">
        <v>0.56523318099999997</v>
      </c>
      <c r="G381">
        <v>0.72191307000000005</v>
      </c>
      <c r="H381">
        <v>0.93679943799999998</v>
      </c>
      <c r="I381">
        <v>1.3365648569999999</v>
      </c>
      <c r="J381">
        <v>1.574484153</v>
      </c>
      <c r="K381">
        <v>1.6224372220000001</v>
      </c>
      <c r="L381">
        <v>1.692529159</v>
      </c>
      <c r="M381">
        <v>1.895356839</v>
      </c>
      <c r="N381">
        <v>1.9269976470000001</v>
      </c>
      <c r="O381">
        <v>1.9414515240000001</v>
      </c>
      <c r="P381">
        <v>1.96177442</v>
      </c>
    </row>
    <row r="382" spans="2:16" x14ac:dyDescent="0.2">
      <c r="B382">
        <v>2.7062065E-2</v>
      </c>
      <c r="C382">
        <v>9.5919641999999999E-2</v>
      </c>
      <c r="D382">
        <v>0.196687891</v>
      </c>
      <c r="E382">
        <v>0.37567857900000001</v>
      </c>
      <c r="F382">
        <v>0.53248356900000005</v>
      </c>
      <c r="G382">
        <v>0.68980872500000001</v>
      </c>
      <c r="H382">
        <v>0.83813980099999996</v>
      </c>
      <c r="I382">
        <v>0.92838321599999996</v>
      </c>
      <c r="J382">
        <v>1.269596435</v>
      </c>
      <c r="K382">
        <v>1.2671114489999999</v>
      </c>
      <c r="L382">
        <v>1.3283080629999999</v>
      </c>
      <c r="M382">
        <v>1.3877407589999999</v>
      </c>
      <c r="N382">
        <v>1.461337291</v>
      </c>
      <c r="O382">
        <v>1.764743441</v>
      </c>
      <c r="P382">
        <v>1.757660864</v>
      </c>
    </row>
    <row r="383" spans="2:16" x14ac:dyDescent="0.2">
      <c r="B383">
        <v>2.5225422000000001E-2</v>
      </c>
      <c r="C383">
        <v>0.13456103799999999</v>
      </c>
      <c r="D383">
        <v>0.22362502000000001</v>
      </c>
      <c r="E383">
        <v>0.39429725100000002</v>
      </c>
      <c r="F383">
        <v>0.54727595100000004</v>
      </c>
      <c r="G383">
        <v>0.69453373399999996</v>
      </c>
      <c r="H383">
        <v>0.76282845600000004</v>
      </c>
      <c r="I383">
        <v>0.99709786499999997</v>
      </c>
      <c r="J383">
        <v>1.142014088</v>
      </c>
      <c r="K383">
        <v>1.2663642900000001</v>
      </c>
      <c r="L383">
        <v>1.4441065390000001</v>
      </c>
      <c r="M383">
        <v>1.7110011249999999</v>
      </c>
      <c r="N383">
        <v>1.9030163040000001</v>
      </c>
      <c r="O383">
        <v>1.7945568460000001</v>
      </c>
      <c r="P383">
        <v>1.7766869240000001</v>
      </c>
    </row>
    <row r="384" spans="2:16" x14ac:dyDescent="0.2">
      <c r="B384">
        <v>3.3300215000000001E-2</v>
      </c>
      <c r="C384">
        <v>0.109915022</v>
      </c>
      <c r="D384">
        <v>0.26589982299999998</v>
      </c>
      <c r="E384">
        <v>0.48098001200000001</v>
      </c>
      <c r="F384">
        <v>0.53885808499999999</v>
      </c>
      <c r="G384">
        <v>0.63233835000000005</v>
      </c>
      <c r="H384">
        <v>0.69664412799999997</v>
      </c>
      <c r="I384">
        <v>0.78559349499999998</v>
      </c>
      <c r="J384">
        <v>0.84670904400000002</v>
      </c>
      <c r="K384">
        <v>0.96047921300000005</v>
      </c>
      <c r="L384">
        <v>1.166773547</v>
      </c>
      <c r="M384">
        <v>1.3694739359999999</v>
      </c>
      <c r="N384">
        <v>1.6232018939999999</v>
      </c>
      <c r="O384">
        <v>1.6847912089999999</v>
      </c>
      <c r="P384">
        <v>1.738218</v>
      </c>
    </row>
    <row r="385" spans="2:41" x14ac:dyDescent="0.2">
      <c r="B385">
        <v>2.9279013E-2</v>
      </c>
      <c r="C385">
        <v>0.113887513</v>
      </c>
      <c r="D385">
        <v>0.25112267500000002</v>
      </c>
      <c r="E385">
        <v>0.40643369000000001</v>
      </c>
      <c r="F385">
        <v>0.51202235500000004</v>
      </c>
      <c r="G385">
        <v>0.59579568500000002</v>
      </c>
      <c r="H385">
        <v>0.67860015600000001</v>
      </c>
      <c r="I385">
        <v>0.72186286099999997</v>
      </c>
      <c r="J385">
        <v>0.81782518000000004</v>
      </c>
      <c r="K385">
        <v>0.874899121</v>
      </c>
      <c r="L385">
        <v>0.97760769599999997</v>
      </c>
      <c r="M385">
        <v>1.044707584</v>
      </c>
      <c r="N385">
        <v>1.1519333899999999</v>
      </c>
      <c r="O385">
        <v>1.389053393</v>
      </c>
      <c r="P385">
        <v>1.6261733949999999</v>
      </c>
    </row>
    <row r="386" spans="2:41" x14ac:dyDescent="0.2">
      <c r="B386">
        <v>2.9279013E-2</v>
      </c>
      <c r="C386">
        <v>0.113887513</v>
      </c>
      <c r="D386">
        <v>0.25112267500000002</v>
      </c>
      <c r="E386">
        <v>0.40643369000000001</v>
      </c>
      <c r="F386">
        <v>0.51202235500000004</v>
      </c>
      <c r="G386">
        <v>0.59579568500000002</v>
      </c>
      <c r="H386">
        <v>0.67860015600000001</v>
      </c>
      <c r="I386">
        <v>0.72186286099999997</v>
      </c>
      <c r="J386">
        <v>0.81782518000000004</v>
      </c>
      <c r="K386">
        <v>0.874899121</v>
      </c>
      <c r="L386">
        <v>0.97760769599999997</v>
      </c>
      <c r="M386">
        <v>1.044707584</v>
      </c>
      <c r="N386">
        <v>1.1519333899999999</v>
      </c>
      <c r="O386">
        <v>1.389053393</v>
      </c>
      <c r="P386">
        <v>1.6261733949999999</v>
      </c>
    </row>
    <row r="387" spans="2:41" x14ac:dyDescent="0.2">
      <c r="B387">
        <v>2.9279013E-2</v>
      </c>
      <c r="C387">
        <v>0.113887513</v>
      </c>
      <c r="D387">
        <v>0.25112267500000002</v>
      </c>
      <c r="E387">
        <v>0.40643369000000001</v>
      </c>
      <c r="F387">
        <v>0.51202235500000004</v>
      </c>
      <c r="G387">
        <v>0.59579568500000002</v>
      </c>
      <c r="H387">
        <v>0.67860015600000001</v>
      </c>
      <c r="I387">
        <v>0.72186286099999997</v>
      </c>
      <c r="J387">
        <v>0.81782518000000004</v>
      </c>
      <c r="K387">
        <v>0.874899121</v>
      </c>
      <c r="L387">
        <v>0.97760769599999997</v>
      </c>
      <c r="M387">
        <v>1.044707584</v>
      </c>
      <c r="N387">
        <v>1.1519333899999999</v>
      </c>
      <c r="O387">
        <v>1.389053393</v>
      </c>
      <c r="P387">
        <v>1.6261733949999999</v>
      </c>
    </row>
    <row r="388" spans="2:41" x14ac:dyDescent="0.2">
      <c r="B388" t="s">
        <v>49</v>
      </c>
    </row>
    <row r="389" spans="2:41" x14ac:dyDescent="0.2">
      <c r="B389">
        <v>0.80156997399999996</v>
      </c>
      <c r="C389">
        <v>1.3087779260000001</v>
      </c>
      <c r="D389" s="2">
        <v>0.88700000000000001</v>
      </c>
      <c r="E389" s="2">
        <v>0.96299999999999997</v>
      </c>
      <c r="F389">
        <v>0.66069537300000003</v>
      </c>
      <c r="G389">
        <v>1.363870605</v>
      </c>
      <c r="H389">
        <v>0.93734663900000004</v>
      </c>
      <c r="I389">
        <v>1.263771226</v>
      </c>
      <c r="J389">
        <v>1.0361090150000001</v>
      </c>
      <c r="K389">
        <v>1.218350075</v>
      </c>
      <c r="L389">
        <v>0.770514845</v>
      </c>
      <c r="M389">
        <v>1.31695717</v>
      </c>
      <c r="N389">
        <v>0.565789349</v>
      </c>
      <c r="O389">
        <v>0.64625486399999998</v>
      </c>
      <c r="P389">
        <v>1.4475777780000001</v>
      </c>
      <c r="Q389">
        <v>1.095249208</v>
      </c>
      <c r="R389">
        <v>1.4759994009999999</v>
      </c>
      <c r="S389">
        <v>0.14905569799999999</v>
      </c>
      <c r="T389">
        <v>0.87097416800000005</v>
      </c>
      <c r="U389">
        <v>1.0491986369999999</v>
      </c>
      <c r="V389">
        <v>1.431904869</v>
      </c>
      <c r="W389">
        <v>1.629112326</v>
      </c>
      <c r="X389">
        <v>1.4675960459999999</v>
      </c>
      <c r="Y389">
        <v>1.4998822730000001</v>
      </c>
      <c r="Z389">
        <v>0.65158360800000004</v>
      </c>
      <c r="AA389">
        <v>0.64470445300000001</v>
      </c>
      <c r="AB389">
        <v>0.407246675</v>
      </c>
      <c r="AC389">
        <v>0.43967159300000003</v>
      </c>
      <c r="AD389">
        <v>0.43967159300000003</v>
      </c>
      <c r="AE389">
        <v>0.43967159300000003</v>
      </c>
      <c r="AF389">
        <v>0.43967159300000003</v>
      </c>
      <c r="AG389">
        <v>0.43967159300000003</v>
      </c>
      <c r="AH389">
        <v>0.43967159300000003</v>
      </c>
      <c r="AI389">
        <v>0.43967159300000003</v>
      </c>
      <c r="AJ389">
        <v>0.4</v>
      </c>
      <c r="AK389">
        <v>0.4</v>
      </c>
      <c r="AL389">
        <v>0.4</v>
      </c>
      <c r="AM389">
        <v>0.4</v>
      </c>
      <c r="AN389">
        <v>0.4</v>
      </c>
      <c r="AO389">
        <v>0.4</v>
      </c>
    </row>
    <row r="390" spans="2:41" x14ac:dyDescent="0.2">
      <c r="B390" t="s">
        <v>50</v>
      </c>
    </row>
    <row r="391" spans="2:41" x14ac:dyDescent="0.2">
      <c r="B391" s="2">
        <v>0.99399999999999999</v>
      </c>
      <c r="C391" s="2">
        <v>5.7600000000000004E-3</v>
      </c>
      <c r="D391" s="2">
        <v>1.7199999999999999E-14</v>
      </c>
      <c r="E391" s="2">
        <v>0</v>
      </c>
      <c r="F391" s="2">
        <v>0</v>
      </c>
      <c r="G391" s="2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2:41" x14ac:dyDescent="0.2">
      <c r="B392" s="2">
        <v>1.7600000000000001E-2</v>
      </c>
      <c r="C392" s="2">
        <v>0.96499999999999997</v>
      </c>
      <c r="D392" s="2">
        <v>1.7600000000000001E-2</v>
      </c>
      <c r="E392" s="2">
        <v>1.3200000000000001E-10</v>
      </c>
      <c r="F392" s="2">
        <v>0</v>
      </c>
      <c r="G392" s="2">
        <v>0</v>
      </c>
      <c r="H392" s="2">
        <v>0</v>
      </c>
      <c r="I392" s="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2:41" x14ac:dyDescent="0.2">
      <c r="B393" s="2">
        <v>3.0199999999999999E-8</v>
      </c>
      <c r="C393" s="2">
        <v>3.5499999999999997E-2</v>
      </c>
      <c r="D393" s="2">
        <v>0.92900000000000005</v>
      </c>
      <c r="E393" s="2">
        <v>3.5499999999999997E-2</v>
      </c>
      <c r="F393" s="2">
        <v>3.0199999999999999E-8</v>
      </c>
      <c r="G393" s="2">
        <v>0</v>
      </c>
      <c r="H393" s="2">
        <v>0</v>
      </c>
      <c r="I393" s="2">
        <v>0</v>
      </c>
      <c r="J393" s="2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2:41" x14ac:dyDescent="0.2">
      <c r="B394" s="2">
        <v>1.3799999999999999E-15</v>
      </c>
      <c r="C394" s="2">
        <v>1.06E-6</v>
      </c>
      <c r="D394" s="2">
        <v>5.7000000000000002E-2</v>
      </c>
      <c r="E394" s="2">
        <v>0.88600000000000001</v>
      </c>
      <c r="F394">
        <v>5.7015090999999997E-2</v>
      </c>
      <c r="G394" s="2">
        <v>1.06E-6</v>
      </c>
      <c r="H394" s="2">
        <v>0</v>
      </c>
      <c r="I394" s="2">
        <v>0</v>
      </c>
      <c r="J394" s="2">
        <v>0</v>
      </c>
      <c r="K394" s="2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2:41" x14ac:dyDescent="0.2">
      <c r="B395" s="2">
        <v>3.9999999999999998E-23</v>
      </c>
      <c r="C395" s="2">
        <v>1.0700000000000001E-12</v>
      </c>
      <c r="D395" s="2">
        <v>1.2500000000000001E-5</v>
      </c>
      <c r="E395" s="2">
        <v>0.08</v>
      </c>
      <c r="F395" s="2">
        <v>0.84</v>
      </c>
      <c r="G395">
        <v>8.0011094000000005E-2</v>
      </c>
      <c r="H395" s="2">
        <v>1.2500000000000001E-5</v>
      </c>
      <c r="I395" s="2">
        <v>1.0700000000000001E-12</v>
      </c>
      <c r="J395" s="2">
        <v>0</v>
      </c>
      <c r="K395" s="2">
        <v>0</v>
      </c>
      <c r="L395" s="2">
        <v>0</v>
      </c>
      <c r="M395" s="2">
        <v>0</v>
      </c>
      <c r="N395">
        <v>0</v>
      </c>
      <c r="O395">
        <v>0</v>
      </c>
      <c r="P395">
        <v>0</v>
      </c>
    </row>
    <row r="396" spans="2:41" x14ac:dyDescent="0.2">
      <c r="B396" s="2">
        <v>2.5999999999999999E-30</v>
      </c>
      <c r="C396" s="2">
        <v>4.3000000000000002E-19</v>
      </c>
      <c r="D396" s="2">
        <v>1.28E-10</v>
      </c>
      <c r="E396" s="2">
        <v>7.4200000000000001E-5</v>
      </c>
      <c r="F396" s="2">
        <v>0.10299999999999999</v>
      </c>
      <c r="G396" s="2">
        <v>0.79400000000000004</v>
      </c>
      <c r="H396">
        <v>0.102942042</v>
      </c>
      <c r="I396" s="2">
        <v>7.4200000000000001E-5</v>
      </c>
      <c r="J396" s="2">
        <v>1.28E-10</v>
      </c>
      <c r="K396" s="2">
        <v>0</v>
      </c>
      <c r="L396" s="2">
        <v>0</v>
      </c>
      <c r="M396" s="2">
        <v>0</v>
      </c>
      <c r="N396" s="2">
        <v>0</v>
      </c>
      <c r="O396">
        <v>0</v>
      </c>
      <c r="P396">
        <v>0</v>
      </c>
    </row>
    <row r="397" spans="2:41" x14ac:dyDescent="0.2">
      <c r="B397" s="2">
        <v>5.8400000000000001E-37</v>
      </c>
      <c r="C397" s="2">
        <v>2.1499999999999999E-25</v>
      </c>
      <c r="D397" s="2">
        <v>4.2099999999999999E-16</v>
      </c>
      <c r="E397" s="2">
        <v>4.4999999999999998E-9</v>
      </c>
      <c r="F397" s="2">
        <v>2.81E-4</v>
      </c>
      <c r="G397" s="2">
        <v>0.125</v>
      </c>
      <c r="H397" s="2">
        <v>0.75</v>
      </c>
      <c r="I397">
        <v>0.124855101</v>
      </c>
      <c r="J397">
        <v>2.81265E-4</v>
      </c>
      <c r="K397" s="2">
        <v>4.4999999999999998E-9</v>
      </c>
      <c r="L397" s="2">
        <v>0</v>
      </c>
      <c r="M397" s="2">
        <v>0</v>
      </c>
      <c r="N397" s="2">
        <v>0</v>
      </c>
      <c r="O397" s="2">
        <v>0</v>
      </c>
      <c r="P397">
        <v>0</v>
      </c>
    </row>
    <row r="398" spans="2:41" x14ac:dyDescent="0.2">
      <c r="B398" s="2">
        <v>4.98E-43</v>
      </c>
      <c r="C398" s="2">
        <v>2.2199999999999998E-31</v>
      </c>
      <c r="D398" s="2">
        <v>1.21E-21</v>
      </c>
      <c r="E398" s="2">
        <v>8.0499999999999998E-14</v>
      </c>
      <c r="F398" s="2">
        <v>6.8299999999999996E-8</v>
      </c>
      <c r="G398" s="2">
        <v>7.8399999999999997E-4</v>
      </c>
      <c r="H398" s="2">
        <v>0.14499999999999999</v>
      </c>
      <c r="I398" s="2">
        <v>0.70799999999999996</v>
      </c>
      <c r="J398">
        <v>0.145168358</v>
      </c>
      <c r="K398">
        <v>7.8375799999999996E-4</v>
      </c>
      <c r="L398" s="2">
        <v>6.8299999999999996E-8</v>
      </c>
      <c r="M398" s="2">
        <v>8.0499999999999998E-14</v>
      </c>
      <c r="N398" s="2">
        <v>0</v>
      </c>
      <c r="O398" s="2">
        <v>0</v>
      </c>
      <c r="P398" s="2">
        <v>0</v>
      </c>
    </row>
    <row r="399" spans="2:41" x14ac:dyDescent="0.2">
      <c r="B399" s="2">
        <v>1.5299999999999999E-48</v>
      </c>
      <c r="C399" s="2">
        <v>5.7200000000000001E-37</v>
      </c>
      <c r="D399" s="2">
        <v>4.9599999999999999E-27</v>
      </c>
      <c r="E399" s="2">
        <v>1.01E-18</v>
      </c>
      <c r="F399" s="2">
        <v>4.8599999999999999E-12</v>
      </c>
      <c r="G399" s="2">
        <v>5.7299999999999996E-7</v>
      </c>
      <c r="H399" s="2">
        <v>1.7600000000000001E-3</v>
      </c>
      <c r="I399" s="2">
        <v>0.16400000000000001</v>
      </c>
      <c r="J399" s="2">
        <v>0.66900000000000004</v>
      </c>
      <c r="K399">
        <v>0.163535451</v>
      </c>
      <c r="L399">
        <v>1.7562719999999999E-3</v>
      </c>
      <c r="M399" s="2">
        <v>5.7299999999999996E-7</v>
      </c>
      <c r="N399" s="2">
        <v>4.8599999999999999E-12</v>
      </c>
      <c r="O399" s="2">
        <v>0</v>
      </c>
      <c r="P399" s="2">
        <v>0</v>
      </c>
    </row>
    <row r="400" spans="2:41" x14ac:dyDescent="0.2">
      <c r="B400" s="2">
        <v>1.5300000000000001E-53</v>
      </c>
      <c r="C400" s="2">
        <v>3.8400000000000003E-42</v>
      </c>
      <c r="D400" s="2">
        <v>3.7300000000000001E-32</v>
      </c>
      <c r="E400" s="2">
        <v>1.4199999999999999E-23</v>
      </c>
      <c r="F400" s="2">
        <v>2.1199999999999999E-16</v>
      </c>
      <c r="G400" s="2">
        <v>1.27E-10</v>
      </c>
      <c r="H400" s="2">
        <v>3.1300000000000001E-6</v>
      </c>
      <c r="I400" s="2">
        <v>3.3600000000000001E-3</v>
      </c>
      <c r="J400" s="2">
        <v>0.18</v>
      </c>
      <c r="K400" s="2">
        <v>0.63400000000000001</v>
      </c>
      <c r="L400">
        <v>0.179774235</v>
      </c>
      <c r="M400">
        <v>3.3563550000000001E-3</v>
      </c>
      <c r="N400" s="2">
        <v>3.1300000000000001E-6</v>
      </c>
      <c r="O400" s="2">
        <v>1.27E-10</v>
      </c>
      <c r="P400" s="2">
        <v>0</v>
      </c>
    </row>
    <row r="401" spans="2:51" x14ac:dyDescent="0.2">
      <c r="B401" s="2">
        <v>4.4499999999999998E-58</v>
      </c>
      <c r="C401" s="2">
        <v>6.5200000000000004E-47</v>
      </c>
      <c r="D401" s="2">
        <v>5.6400000000000002E-37</v>
      </c>
      <c r="E401" s="2">
        <v>2.8799999999999998E-28</v>
      </c>
      <c r="F401" s="2">
        <v>8.7800000000000005E-21</v>
      </c>
      <c r="G401" s="2">
        <v>1.6000000000000001E-14</v>
      </c>
      <c r="H401" s="2">
        <v>1.7800000000000001E-9</v>
      </c>
      <c r="I401" s="2">
        <v>1.24E-5</v>
      </c>
      <c r="J401" s="2">
        <v>5.6899999999999997E-3</v>
      </c>
      <c r="K401" s="2">
        <v>0.19400000000000001</v>
      </c>
      <c r="L401">
        <v>0.60093454000000002</v>
      </c>
      <c r="M401">
        <v>0.19382756100000001</v>
      </c>
      <c r="N401">
        <v>5.6927599999999998E-3</v>
      </c>
      <c r="O401" s="2">
        <v>1.24E-5</v>
      </c>
      <c r="P401" s="2">
        <v>1.7800000000000001E-9</v>
      </c>
    </row>
    <row r="402" spans="2:51" x14ac:dyDescent="0.2">
      <c r="B402" s="2">
        <v>3.3199999999999998E-62</v>
      </c>
      <c r="C402" s="2">
        <v>2.6499999999999999E-51</v>
      </c>
      <c r="D402" s="2">
        <v>1.75E-41</v>
      </c>
      <c r="E402" s="2">
        <v>9.6399999999999999E-33</v>
      </c>
      <c r="F402" s="2">
        <v>4.4300000000000003E-25</v>
      </c>
      <c r="G402" s="2">
        <v>1.71E-18</v>
      </c>
      <c r="H402" s="2">
        <v>5.5700000000000005E-13</v>
      </c>
      <c r="I402" s="2">
        <v>1.5600000000000001E-8</v>
      </c>
      <c r="J402" s="2">
        <v>3.8600000000000003E-5</v>
      </c>
      <c r="K402" s="2">
        <v>8.8100000000000001E-3</v>
      </c>
      <c r="L402" s="2">
        <v>0.20599999999999999</v>
      </c>
      <c r="M402">
        <v>0.57083187300000005</v>
      </c>
      <c r="N402">
        <v>0.205734376</v>
      </c>
      <c r="O402">
        <v>8.8111119999999994E-3</v>
      </c>
      <c r="P402" s="2">
        <v>3.8600000000000003E-5</v>
      </c>
    </row>
    <row r="403" spans="2:51" x14ac:dyDescent="0.2">
      <c r="B403" s="2">
        <v>5.7299999999999998E-66</v>
      </c>
      <c r="C403" s="2">
        <v>2.39E-55</v>
      </c>
      <c r="D403" s="2">
        <v>1.1E-45</v>
      </c>
      <c r="E403" s="2">
        <v>5.5699999999999996E-37</v>
      </c>
      <c r="F403" s="2">
        <v>3.13E-29</v>
      </c>
      <c r="G403" s="2">
        <v>1.95E-22</v>
      </c>
      <c r="H403" s="2">
        <v>1.3599999999999999E-16</v>
      </c>
      <c r="I403" s="2">
        <v>1.0599999999999999E-11</v>
      </c>
      <c r="J403" s="2">
        <v>9.5000000000000004E-8</v>
      </c>
      <c r="K403" s="2">
        <v>9.9300000000000001E-5</v>
      </c>
      <c r="L403" s="2">
        <v>1.2699999999999999E-2</v>
      </c>
      <c r="M403">
        <v>0.215603453</v>
      </c>
      <c r="N403">
        <v>0.54320473700000005</v>
      </c>
      <c r="O403">
        <v>0.215603453</v>
      </c>
      <c r="P403">
        <v>1.2794178E-2</v>
      </c>
    </row>
    <row r="404" spans="2:51" x14ac:dyDescent="0.2">
      <c r="B404" s="2">
        <v>2.08E-69</v>
      </c>
      <c r="C404" s="2">
        <v>4.4700000000000001E-59</v>
      </c>
      <c r="D404" s="2">
        <v>1.3400000000000001E-49</v>
      </c>
      <c r="E404" s="2">
        <v>5.6499999999999999E-41</v>
      </c>
      <c r="F404" s="2">
        <v>3.3300000000000002E-33</v>
      </c>
      <c r="G404" s="2">
        <v>2.7600000000000002E-26</v>
      </c>
      <c r="H404" s="2">
        <v>3.2199999999999998E-20</v>
      </c>
      <c r="I404" s="2">
        <v>5.34E-15</v>
      </c>
      <c r="J404" s="2">
        <v>1.26E-10</v>
      </c>
      <c r="K404" s="2">
        <v>4.3300000000000003E-7</v>
      </c>
      <c r="L404" s="2">
        <v>2.2000000000000001E-4</v>
      </c>
      <c r="M404">
        <v>1.7275672999999998E-2</v>
      </c>
      <c r="N404">
        <v>0.22358935199999999</v>
      </c>
      <c r="O404">
        <v>0.51782865899999997</v>
      </c>
      <c r="P404">
        <v>0.24108567</v>
      </c>
    </row>
    <row r="405" spans="2:51" x14ac:dyDescent="0.2">
      <c r="B405" s="2">
        <v>1.46E-72</v>
      </c>
      <c r="C405" s="2">
        <v>1.6199999999999999E-62</v>
      </c>
      <c r="D405" s="2">
        <v>3.0699999999999999E-53</v>
      </c>
      <c r="E405" s="2">
        <v>9.9400000000000004E-45</v>
      </c>
      <c r="F405" s="2">
        <v>5.5200000000000002E-37</v>
      </c>
      <c r="G405" s="2">
        <v>5.26E-30</v>
      </c>
      <c r="H405" s="2">
        <v>8.6300000000000002E-24</v>
      </c>
      <c r="I405" s="2">
        <v>2.4400000000000001E-18</v>
      </c>
      <c r="J405" s="2">
        <v>1.1999999999999999E-13</v>
      </c>
      <c r="K405" s="2">
        <v>1.03E-9</v>
      </c>
      <c r="L405" s="2">
        <v>1.57E-6</v>
      </c>
      <c r="M405">
        <v>4.33888E-4</v>
      </c>
      <c r="N405">
        <v>2.2448549000000002E-2</v>
      </c>
      <c r="O405">
        <v>0.229871987</v>
      </c>
      <c r="P405">
        <v>0.74724400199999996</v>
      </c>
    </row>
    <row r="406" spans="2:51" x14ac:dyDescent="0.2">
      <c r="B406" t="s">
        <v>51</v>
      </c>
    </row>
    <row r="407" spans="2:51" x14ac:dyDescent="0.2">
      <c r="B407">
        <v>50</v>
      </c>
    </row>
    <row r="408" spans="2:51" x14ac:dyDescent="0.2">
      <c r="B408" t="s">
        <v>52</v>
      </c>
    </row>
    <row r="409" spans="2:51" x14ac:dyDescent="0.2">
      <c r="B409">
        <v>356.30169999999998</v>
      </c>
      <c r="C409">
        <v>191.3244</v>
      </c>
      <c r="D409">
        <v>175.99860000000001</v>
      </c>
      <c r="E409">
        <v>272.32119999999998</v>
      </c>
      <c r="F409">
        <v>300.42899999999997</v>
      </c>
      <c r="G409">
        <v>379.95339999999999</v>
      </c>
      <c r="H409">
        <v>1060.6808000000001</v>
      </c>
      <c r="I409">
        <v>1871.7529999999999</v>
      </c>
      <c r="J409">
        <v>3406.3110000000001</v>
      </c>
      <c r="K409">
        <v>8008.7790000000005</v>
      </c>
      <c r="L409">
        <v>14866.69</v>
      </c>
      <c r="M409">
        <v>28191.33</v>
      </c>
      <c r="N409">
        <v>47829.85</v>
      </c>
      <c r="O409">
        <v>75761.34</v>
      </c>
      <c r="P409">
        <v>118991.21</v>
      </c>
      <c r="Q409">
        <v>160278.74</v>
      </c>
      <c r="R409">
        <v>187798.99</v>
      </c>
      <c r="S409">
        <v>195005.81</v>
      </c>
      <c r="T409">
        <v>161925.57</v>
      </c>
      <c r="U409">
        <v>120952.47</v>
      </c>
      <c r="V409">
        <v>81832.509999999995</v>
      </c>
      <c r="W409">
        <v>58525.5</v>
      </c>
      <c r="X409">
        <v>48529.8</v>
      </c>
      <c r="Y409">
        <v>53112.68</v>
      </c>
      <c r="Z409">
        <v>63932.6</v>
      </c>
      <c r="AA409">
        <v>85089.87</v>
      </c>
      <c r="AB409">
        <v>99836.23</v>
      </c>
      <c r="AC409">
        <v>108665.82</v>
      </c>
      <c r="AD409">
        <v>106007.88</v>
      </c>
      <c r="AE409">
        <v>95931.45</v>
      </c>
      <c r="AF409">
        <v>84187.29</v>
      </c>
      <c r="AG409">
        <v>68509.41</v>
      </c>
      <c r="AH409">
        <v>54431.39</v>
      </c>
      <c r="AI409">
        <v>41751.01</v>
      </c>
      <c r="AJ409">
        <v>29627.829000000002</v>
      </c>
      <c r="AK409">
        <v>23569.507000000001</v>
      </c>
      <c r="AL409">
        <v>16344.513000000001</v>
      </c>
      <c r="AM409">
        <v>12779.3747</v>
      </c>
      <c r="AN409">
        <v>8947.8269</v>
      </c>
      <c r="AO409">
        <v>6733.8239000000003</v>
      </c>
      <c r="AP409">
        <v>5031.3190000000004</v>
      </c>
      <c r="AQ409">
        <v>3361.0409</v>
      </c>
      <c r="AR409">
        <v>2788.0421000000001</v>
      </c>
      <c r="AS409">
        <v>1906.3801000000001</v>
      </c>
      <c r="AT409">
        <v>1438.2577000000001</v>
      </c>
      <c r="AU409">
        <v>870.67470000000003</v>
      </c>
      <c r="AV409">
        <v>733.15530000000001</v>
      </c>
      <c r="AW409">
        <v>561.25170000000003</v>
      </c>
      <c r="AX409">
        <v>392.63940000000002</v>
      </c>
      <c r="AY409">
        <v>298.4975</v>
      </c>
    </row>
    <row r="410" spans="2:51" x14ac:dyDescent="0.2">
      <c r="B410" t="s">
        <v>53</v>
      </c>
      <c r="C410">
        <v>11415.09</v>
      </c>
      <c r="D410">
        <v>43058.02</v>
      </c>
      <c r="E410">
        <v>123591.19</v>
      </c>
      <c r="F410">
        <v>279269.95</v>
      </c>
      <c r="G410">
        <v>187798.99</v>
      </c>
      <c r="H410">
        <v>195005.81</v>
      </c>
      <c r="I410">
        <v>161925.57</v>
      </c>
      <c r="J410">
        <v>120952.47</v>
      </c>
      <c r="K410">
        <v>81832.509999999995</v>
      </c>
      <c r="L410">
        <v>58525.5</v>
      </c>
      <c r="M410" s="2">
        <v>48500</v>
      </c>
      <c r="N410" s="2">
        <v>53100</v>
      </c>
      <c r="O410" s="2">
        <v>63900</v>
      </c>
      <c r="P410" s="2">
        <v>85100</v>
      </c>
      <c r="Q410" s="2">
        <v>99800</v>
      </c>
      <c r="R410" s="2">
        <v>215000</v>
      </c>
      <c r="S410" s="2">
        <v>180000</v>
      </c>
      <c r="T410" s="2">
        <v>123000</v>
      </c>
      <c r="U410" s="2">
        <v>71400</v>
      </c>
      <c r="V410">
        <v>39914.019999999997</v>
      </c>
      <c r="W410">
        <v>21727.2016</v>
      </c>
      <c r="X410">
        <v>11765.142900000001</v>
      </c>
      <c r="Y410">
        <v>3361.0409</v>
      </c>
      <c r="Z410">
        <v>9582.8129000000008</v>
      </c>
    </row>
    <row r="411" spans="2:51" x14ac:dyDescent="0.2">
      <c r="B411" t="s">
        <v>54</v>
      </c>
    </row>
    <row r="412" spans="2:51" x14ac:dyDescent="0.2">
      <c r="B412" s="2">
        <v>1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</row>
    <row r="413" spans="2:51" x14ac:dyDescent="0.2">
      <c r="B413" s="2">
        <v>0.99</v>
      </c>
      <c r="C413" s="2">
        <v>9.4900000000000002E-3</v>
      </c>
      <c r="D413" s="2">
        <v>2.2200000000000001E-5</v>
      </c>
      <c r="E413" s="2">
        <v>2.2200000000000001E-5</v>
      </c>
      <c r="F413" s="2">
        <v>3.4400000000000001E-7</v>
      </c>
      <c r="G413" s="2">
        <v>8.8900000000000005E-9</v>
      </c>
      <c r="H413" s="2">
        <v>6.4199999999999995E-10</v>
      </c>
      <c r="I413" s="2">
        <v>3.83E-11</v>
      </c>
      <c r="J413" s="2">
        <v>1.8899999999999998E-12</v>
      </c>
      <c r="K413" s="2">
        <v>7.6700000000000004E-14</v>
      </c>
      <c r="L413" s="2">
        <v>2.55E-15</v>
      </c>
      <c r="M413" s="2">
        <v>1.11E-16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</row>
    <row r="414" spans="2:51" x14ac:dyDescent="0.2">
      <c r="B414" s="2">
        <v>0.18</v>
      </c>
      <c r="C414" s="2">
        <v>0.23400000000000001</v>
      </c>
      <c r="D414" s="2">
        <v>0.27100000000000002</v>
      </c>
      <c r="E414" s="2">
        <v>0.19600000000000001</v>
      </c>
      <c r="F414" s="2">
        <v>7.46E-2</v>
      </c>
      <c r="G414" s="2">
        <v>2.41E-2</v>
      </c>
      <c r="H414">
        <v>1.1827654E-2</v>
      </c>
      <c r="I414">
        <v>5.1483179999999998E-3</v>
      </c>
      <c r="J414">
        <v>1.985807E-3</v>
      </c>
      <c r="K414">
        <v>6.7874700000000005E-4</v>
      </c>
      <c r="L414">
        <v>2.0557600000000001E-4</v>
      </c>
      <c r="M414" s="2">
        <v>5.52E-5</v>
      </c>
      <c r="N414" s="2">
        <v>1.31E-5</v>
      </c>
      <c r="O414" s="2">
        <v>2.7599999999999998E-6</v>
      </c>
      <c r="P414" s="2">
        <v>5.1600000000000001E-7</v>
      </c>
      <c r="Q414" s="2">
        <v>9.4500000000000006E-8</v>
      </c>
      <c r="R414" s="2">
        <v>5.14E-9</v>
      </c>
      <c r="S414" s="2">
        <v>6.6399999999999998E-11</v>
      </c>
      <c r="T414" s="2">
        <v>5.3199999999999995E-13</v>
      </c>
      <c r="U414" s="2">
        <v>2.6599999999999998E-15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</row>
    <row r="415" spans="2:51" x14ac:dyDescent="0.2">
      <c r="B415" s="2">
        <v>1.66E-3</v>
      </c>
      <c r="C415" s="2">
        <v>9.1299999999999992E-3</v>
      </c>
      <c r="D415" s="2">
        <v>3.7699999999999997E-2</v>
      </c>
      <c r="E415" s="2">
        <v>0.105</v>
      </c>
      <c r="F415" s="2">
        <v>0.14000000000000001</v>
      </c>
      <c r="G415" s="2">
        <v>0.11799999999999999</v>
      </c>
      <c r="H415" s="2">
        <v>0.127</v>
      </c>
      <c r="I415" s="2">
        <v>0.123</v>
      </c>
      <c r="J415" s="2">
        <v>0.108</v>
      </c>
      <c r="K415">
        <v>8.5342971000000004E-2</v>
      </c>
      <c r="L415">
        <v>6.1163852999999997E-2</v>
      </c>
      <c r="M415">
        <v>3.9625368000000001E-2</v>
      </c>
      <c r="N415">
        <v>2.3206067E-2</v>
      </c>
      <c r="O415">
        <v>1.2285068E-2</v>
      </c>
      <c r="P415">
        <v>5.8789389999999997E-3</v>
      </c>
      <c r="Q415">
        <v>3.1615749999999998E-3</v>
      </c>
      <c r="R415">
        <v>7.99915E-4</v>
      </c>
      <c r="S415" s="2">
        <v>7.7899999999999996E-5</v>
      </c>
      <c r="T415" s="2">
        <v>5.1000000000000003E-6</v>
      </c>
      <c r="U415" s="2">
        <v>2.2399999999999999E-7</v>
      </c>
      <c r="V415" s="2">
        <v>6.6100000000000001E-9</v>
      </c>
      <c r="W415" s="2">
        <v>1.3100000000000001E-10</v>
      </c>
      <c r="X415" s="2">
        <v>1.7300000000000001E-12</v>
      </c>
      <c r="Y415" s="2">
        <v>1.5299999999999999E-14</v>
      </c>
      <c r="Z415" s="2">
        <v>0</v>
      </c>
    </row>
    <row r="416" spans="2:51" x14ac:dyDescent="0.2">
      <c r="B416" s="2">
        <v>2.2299999999999998E-6</v>
      </c>
      <c r="C416" s="2">
        <v>3.4499999999999998E-5</v>
      </c>
      <c r="D416" s="2">
        <v>3.8200000000000002E-4</v>
      </c>
      <c r="E416" s="2">
        <v>2.8900000000000002E-3</v>
      </c>
      <c r="F416" s="2">
        <v>9.0100000000000006E-3</v>
      </c>
      <c r="G416" s="2">
        <v>1.4200000000000001E-2</v>
      </c>
      <c r="H416" s="2">
        <v>2.58E-2</v>
      </c>
      <c r="I416" s="2">
        <v>4.2700000000000002E-2</v>
      </c>
      <c r="J416" s="2">
        <v>6.4100000000000004E-2</v>
      </c>
      <c r="K416" s="2">
        <v>8.7300000000000003E-2</v>
      </c>
      <c r="L416">
        <v>0.107985505</v>
      </c>
      <c r="M416">
        <v>0.121217889</v>
      </c>
      <c r="N416">
        <v>0.123525185</v>
      </c>
      <c r="O416">
        <v>0.114269917</v>
      </c>
      <c r="P416">
        <v>9.5961196999999998E-2</v>
      </c>
      <c r="Q416">
        <v>0.101110882</v>
      </c>
      <c r="R416">
        <v>6.4927078999999999E-2</v>
      </c>
      <c r="S416">
        <v>1.9725952000000001E-2</v>
      </c>
      <c r="T416">
        <v>4.1035680000000001E-3</v>
      </c>
      <c r="U416">
        <v>5.8414899999999995E-4</v>
      </c>
      <c r="V416" s="2">
        <v>5.6900000000000001E-5</v>
      </c>
      <c r="W416" s="2">
        <v>3.7799999999999998E-6</v>
      </c>
      <c r="X416" s="2">
        <v>1.72E-7</v>
      </c>
      <c r="Y416" s="2">
        <v>5.3199999999999998E-9</v>
      </c>
      <c r="Z416" s="2">
        <v>1.1399999999999999E-10</v>
      </c>
    </row>
    <row r="417" spans="2:26" x14ac:dyDescent="0.2">
      <c r="B417" s="2">
        <v>2.7100000000000001E-8</v>
      </c>
      <c r="C417" s="2">
        <v>5.2200000000000004E-7</v>
      </c>
      <c r="D417" s="2">
        <v>7.6499999999999996E-6</v>
      </c>
      <c r="E417" s="2">
        <v>8.2000000000000001E-5</v>
      </c>
      <c r="F417" s="2">
        <v>3.57E-4</v>
      </c>
      <c r="G417" s="2">
        <v>7.36E-4</v>
      </c>
      <c r="H417" s="2">
        <v>1.72E-3</v>
      </c>
      <c r="I417" s="2">
        <v>3.7299999999999998E-3</v>
      </c>
      <c r="J417" s="2">
        <v>7.4700000000000001E-3</v>
      </c>
      <c r="K417" s="2">
        <v>1.38E-2</v>
      </c>
      <c r="L417" s="2">
        <v>2.3599999999999999E-2</v>
      </c>
      <c r="M417">
        <v>3.7274810999999998E-2</v>
      </c>
      <c r="N417">
        <v>5.4378942999999999E-2</v>
      </c>
      <c r="O417">
        <v>7.3305192000000005E-2</v>
      </c>
      <c r="P417">
        <v>9.1312009999999999E-2</v>
      </c>
      <c r="Q417">
        <v>0.160683414</v>
      </c>
      <c r="R417">
        <v>0.21765195200000001</v>
      </c>
      <c r="S417">
        <v>0.16675665200000001</v>
      </c>
      <c r="T417">
        <v>9.3721299999999994E-2</v>
      </c>
      <c r="U417">
        <v>3.8633431000000003E-2</v>
      </c>
      <c r="V417">
        <v>1.1677831E-2</v>
      </c>
      <c r="W417">
        <v>2.5876879999999999E-3</v>
      </c>
      <c r="X417">
        <v>4.2021099999999998E-4</v>
      </c>
      <c r="Y417" s="2">
        <v>5.0000000000000002E-5</v>
      </c>
      <c r="Z417" s="2">
        <v>4.6500000000000004E-6</v>
      </c>
    </row>
    <row r="418" spans="2:26" x14ac:dyDescent="0.2">
      <c r="B418" s="2">
        <v>8.2800000000000004E-10</v>
      </c>
      <c r="C418" s="2">
        <v>1.7500000000000001E-8</v>
      </c>
      <c r="D418" s="2">
        <v>2.9200000000000002E-7</v>
      </c>
      <c r="E418" s="2">
        <v>3.7299999999999999E-6</v>
      </c>
      <c r="F418" s="2">
        <v>1.9300000000000002E-5</v>
      </c>
      <c r="G418" s="2">
        <v>4.5899999999999998E-5</v>
      </c>
      <c r="H418" s="2">
        <v>1.2300000000000001E-4</v>
      </c>
      <c r="I418" s="2">
        <v>3.1E-4</v>
      </c>
      <c r="J418" s="2">
        <v>7.2800000000000002E-4</v>
      </c>
      <c r="K418" s="2">
        <v>1.6000000000000001E-3</v>
      </c>
      <c r="L418" s="2">
        <v>3.2699999999999999E-3</v>
      </c>
      <c r="M418" s="2">
        <v>6.2700000000000004E-3</v>
      </c>
      <c r="N418">
        <v>1.122592E-2</v>
      </c>
      <c r="O418">
        <v>1.8785278999999998E-2</v>
      </c>
      <c r="P418">
        <v>2.9377785E-2</v>
      </c>
      <c r="Q418">
        <v>7.0216606000000001E-2</v>
      </c>
      <c r="R418">
        <v>0.14928418600000001</v>
      </c>
      <c r="S418">
        <v>0.19759977500000001</v>
      </c>
      <c r="T418">
        <v>0.20043524800000001</v>
      </c>
      <c r="U418">
        <v>0.15580370900000001</v>
      </c>
      <c r="V418">
        <v>9.2806707000000002E-2</v>
      </c>
      <c r="W418">
        <v>4.2358646999999999E-2</v>
      </c>
      <c r="X418">
        <v>1.4811937000000001E-2</v>
      </c>
      <c r="Y418">
        <v>3.9675190000000001E-3</v>
      </c>
      <c r="Z418">
        <v>9.5866199999999999E-4</v>
      </c>
    </row>
    <row r="419" spans="2:26" x14ac:dyDescent="0.2">
      <c r="B419" s="2">
        <v>5.2999999999999998E-11</v>
      </c>
      <c r="C419" s="2">
        <v>1.1599999999999999E-9</v>
      </c>
      <c r="D419" s="2">
        <v>2.0599999999999999E-8</v>
      </c>
      <c r="E419" s="2">
        <v>2.8799999999999998E-7</v>
      </c>
      <c r="F419" s="2">
        <v>1.64E-6</v>
      </c>
      <c r="G419" s="2">
        <v>4.2400000000000001E-6</v>
      </c>
      <c r="H419" s="2">
        <v>1.2300000000000001E-5</v>
      </c>
      <c r="I419" s="2">
        <v>3.3800000000000002E-5</v>
      </c>
      <c r="J419" s="2">
        <v>8.7100000000000003E-5</v>
      </c>
      <c r="K419" s="2">
        <v>2.12E-4</v>
      </c>
      <c r="L419" s="2">
        <v>4.8500000000000003E-4</v>
      </c>
      <c r="M419" s="2">
        <v>1.0399999999999999E-3</v>
      </c>
      <c r="N419" s="2">
        <v>2.1199999999999999E-3</v>
      </c>
      <c r="O419">
        <v>4.0525709999999996E-3</v>
      </c>
      <c r="P419">
        <v>7.2959449999999999E-3</v>
      </c>
      <c r="Q419">
        <v>2.1165228000000001E-2</v>
      </c>
      <c r="R419">
        <v>6.0018578000000003E-2</v>
      </c>
      <c r="S419">
        <v>0.112301599</v>
      </c>
      <c r="T419">
        <v>0.16588472900000001</v>
      </c>
      <c r="U419">
        <v>0.193449022</v>
      </c>
      <c r="V419">
        <v>0.17810416500000001</v>
      </c>
      <c r="W419">
        <v>0.12945679500000001</v>
      </c>
      <c r="X419">
        <v>7.4285303999999996E-2</v>
      </c>
      <c r="Y419">
        <v>3.3649677000000003E-2</v>
      </c>
      <c r="Z419">
        <v>1.6336399000000001E-2</v>
      </c>
    </row>
    <row r="420" spans="2:26" x14ac:dyDescent="0.2">
      <c r="B420" s="2">
        <v>1.1100000000000001E-11</v>
      </c>
      <c r="C420" s="2">
        <v>2.24E-10</v>
      </c>
      <c r="D420" s="2">
        <v>3.8099999999999999E-9</v>
      </c>
      <c r="E420" s="2">
        <v>5.2399999999999999E-8</v>
      </c>
      <c r="F420" s="2">
        <v>2.9900000000000002E-7</v>
      </c>
      <c r="G420" s="2">
        <v>7.8199999999999999E-7</v>
      </c>
      <c r="H420" s="2">
        <v>2.3199999999999998E-6</v>
      </c>
      <c r="I420" s="2">
        <v>6.5300000000000002E-6</v>
      </c>
      <c r="J420" s="2">
        <v>1.7399999999999999E-5</v>
      </c>
      <c r="K420" s="2">
        <v>4.3999999999999999E-5</v>
      </c>
      <c r="L420" s="2">
        <v>1.06E-4</v>
      </c>
      <c r="M420" s="2">
        <v>2.4000000000000001E-4</v>
      </c>
      <c r="N420" s="2">
        <v>5.1699999999999999E-4</v>
      </c>
      <c r="O420">
        <v>1.058055E-3</v>
      </c>
      <c r="P420">
        <v>2.0514980000000001E-3</v>
      </c>
      <c r="Q420">
        <v>6.6261050000000002E-3</v>
      </c>
      <c r="R420">
        <v>2.2217206E-2</v>
      </c>
      <c r="S420">
        <v>5.1214137999999999E-2</v>
      </c>
      <c r="T420">
        <v>9.5720020000000003E-2</v>
      </c>
      <c r="U420">
        <v>0.145060566</v>
      </c>
      <c r="V420">
        <v>0.17825592800000001</v>
      </c>
      <c r="W420">
        <v>0.177620793</v>
      </c>
      <c r="X420">
        <v>0.14351546900000001</v>
      </c>
      <c r="Y420">
        <v>9.4026716999999996E-2</v>
      </c>
      <c r="Z420">
        <v>8.1699130999999994E-2</v>
      </c>
    </row>
    <row r="421" spans="2:26" x14ac:dyDescent="0.2">
      <c r="B421" s="2">
        <v>1.41E-11</v>
      </c>
      <c r="C421" s="2">
        <v>2.1999999999999999E-10</v>
      </c>
      <c r="D421" s="2">
        <v>3.0300000000000001E-9</v>
      </c>
      <c r="E421" s="2">
        <v>3.4900000000000001E-8</v>
      </c>
      <c r="F421" s="2">
        <v>1.7599999999999999E-7</v>
      </c>
      <c r="G421" s="2">
        <v>4.27E-7</v>
      </c>
      <c r="H421" s="2">
        <v>1.1999999999999999E-6</v>
      </c>
      <c r="I421" s="2">
        <v>3.1999999999999999E-6</v>
      </c>
      <c r="J421" s="2">
        <v>8.1899999999999995E-6</v>
      </c>
      <c r="K421" s="2">
        <v>2.0000000000000002E-5</v>
      </c>
      <c r="L421" s="2">
        <v>4.6699999999999997E-5</v>
      </c>
      <c r="M421" s="2">
        <v>1.0399999999999999E-4</v>
      </c>
      <c r="N421" s="2">
        <v>2.22E-4</v>
      </c>
      <c r="O421">
        <v>4.529E-4</v>
      </c>
      <c r="P421">
        <v>8.8199000000000003E-4</v>
      </c>
      <c r="Q421">
        <v>2.8999360000000001E-3</v>
      </c>
      <c r="R421">
        <v>1.0186588E-2</v>
      </c>
      <c r="S421">
        <v>2.5417433999999999E-2</v>
      </c>
      <c r="T421">
        <v>5.2999644999999998E-2</v>
      </c>
      <c r="U421">
        <v>9.2356586000000004E-2</v>
      </c>
      <c r="V421">
        <v>0.13450183900000001</v>
      </c>
      <c r="W421">
        <v>0.16370506700000001</v>
      </c>
      <c r="X421">
        <v>0.16652285</v>
      </c>
      <c r="Y421">
        <v>0.14156755500000001</v>
      </c>
      <c r="Z421">
        <v>0.20810120200000001</v>
      </c>
    </row>
    <row r="422" spans="2:26" x14ac:dyDescent="0.2">
      <c r="B422" s="2">
        <v>2.4299999999999999E-11</v>
      </c>
      <c r="C422" s="2">
        <v>3.0199999999999999E-10</v>
      </c>
      <c r="D422" s="2">
        <v>3.4299999999999999E-9</v>
      </c>
      <c r="E422" s="2">
        <v>3.33E-8</v>
      </c>
      <c r="F422" s="2">
        <v>1.49E-7</v>
      </c>
      <c r="G422" s="2">
        <v>3.34E-7</v>
      </c>
      <c r="H422" s="2">
        <v>8.8100000000000001E-7</v>
      </c>
      <c r="I422" s="2">
        <v>2.2299999999999998E-6</v>
      </c>
      <c r="J422" s="2">
        <v>5.4299999999999997E-6</v>
      </c>
      <c r="K422" s="2">
        <v>1.27E-5</v>
      </c>
      <c r="L422" s="2">
        <v>2.8600000000000001E-5</v>
      </c>
      <c r="M422" s="2">
        <v>6.1799999999999998E-5</v>
      </c>
      <c r="N422" s="2">
        <v>1.2799999999999999E-4</v>
      </c>
      <c r="O422" s="2">
        <v>2.5700000000000001E-4</v>
      </c>
      <c r="P422" s="2">
        <v>4.9299999999999995E-4</v>
      </c>
      <c r="Q422">
        <v>1.6072390000000001E-3</v>
      </c>
      <c r="R422">
        <v>5.6727959999999999E-3</v>
      </c>
      <c r="S422">
        <v>1.4542307000000001E-2</v>
      </c>
      <c r="T422">
        <v>3.1884033999999999E-2</v>
      </c>
      <c r="U422">
        <v>5.9789887E-2</v>
      </c>
      <c r="V422">
        <v>9.5897088000000005E-2</v>
      </c>
      <c r="W422">
        <v>0.131556698</v>
      </c>
      <c r="X422">
        <v>0.15436714100000001</v>
      </c>
      <c r="Y422">
        <v>0.154929241</v>
      </c>
      <c r="Z422">
        <v>0.348763235</v>
      </c>
    </row>
    <row r="423" spans="2:26" x14ac:dyDescent="0.2">
      <c r="B423" s="2">
        <v>5.09E-11</v>
      </c>
      <c r="C423" s="2">
        <v>5.1199999999999999E-10</v>
      </c>
      <c r="D423" s="2">
        <v>4.8699999999999999E-9</v>
      </c>
      <c r="E423" s="2">
        <v>4.0299999999999997E-8</v>
      </c>
      <c r="F423" s="2">
        <v>1.61E-7</v>
      </c>
      <c r="G423" s="2">
        <v>3.3500000000000002E-7</v>
      </c>
      <c r="H423" s="2">
        <v>8.3099999999999996E-7</v>
      </c>
      <c r="I423" s="2">
        <v>1.99E-6</v>
      </c>
      <c r="J423" s="2">
        <v>4.6E-6</v>
      </c>
      <c r="K423" s="2">
        <v>1.03E-5</v>
      </c>
      <c r="L423" s="2">
        <v>2.2200000000000001E-5</v>
      </c>
      <c r="M423" s="2">
        <v>4.6300000000000001E-5</v>
      </c>
      <c r="N423" s="2">
        <v>9.31E-5</v>
      </c>
      <c r="O423" s="2">
        <v>1.8100000000000001E-4</v>
      </c>
      <c r="P423" s="2">
        <v>3.4000000000000002E-4</v>
      </c>
      <c r="Q423">
        <v>1.0831390000000001E-3</v>
      </c>
      <c r="R423">
        <v>3.7533850000000001E-3</v>
      </c>
      <c r="S423">
        <v>9.5939839999999998E-3</v>
      </c>
      <c r="T423">
        <v>2.1360052000000001E-2</v>
      </c>
      <c r="U423">
        <v>4.1422900999999998E-2</v>
      </c>
      <c r="V423">
        <v>6.9971294000000003E-2</v>
      </c>
      <c r="W423">
        <v>0.102954544</v>
      </c>
      <c r="X423">
        <v>0.131953561</v>
      </c>
      <c r="Y423">
        <v>0.14731572600000001</v>
      </c>
      <c r="Z423">
        <v>0.46989056299999998</v>
      </c>
    </row>
    <row r="424" spans="2:26" x14ac:dyDescent="0.2">
      <c r="B424" s="2">
        <v>1.1800000000000001E-10</v>
      </c>
      <c r="C424" s="2">
        <v>9.8199999999999992E-10</v>
      </c>
      <c r="D424" s="2">
        <v>7.9500000000000001E-9</v>
      </c>
      <c r="E424" s="2">
        <v>5.69E-8</v>
      </c>
      <c r="F424" s="2">
        <v>2.04E-7</v>
      </c>
      <c r="G424" s="2">
        <v>3.96E-7</v>
      </c>
      <c r="H424" s="2">
        <v>9.2800000000000005E-7</v>
      </c>
      <c r="I424" s="2">
        <v>2.1100000000000001E-6</v>
      </c>
      <c r="J424" s="2">
        <v>4.6399999999999996E-6</v>
      </c>
      <c r="K424" s="2">
        <v>9.9000000000000001E-6</v>
      </c>
      <c r="L424" s="2">
        <v>2.05E-5</v>
      </c>
      <c r="M424" s="2">
        <v>4.1100000000000003E-5</v>
      </c>
      <c r="N424" s="2">
        <v>7.9800000000000002E-5</v>
      </c>
      <c r="O424" s="2">
        <v>1.4999999999999999E-4</v>
      </c>
      <c r="P424" s="2">
        <v>2.7500000000000002E-4</v>
      </c>
      <c r="Q424">
        <v>8.5008000000000002E-4</v>
      </c>
      <c r="R424">
        <v>2.856071E-3</v>
      </c>
      <c r="S424">
        <v>7.1557239999999996E-3</v>
      </c>
      <c r="T424">
        <v>1.5846849999999999E-2</v>
      </c>
      <c r="U424">
        <v>3.1020045999999999E-2</v>
      </c>
      <c r="V424">
        <v>5.3673089E-2</v>
      </c>
      <c r="W424">
        <v>8.2089790999999995E-2</v>
      </c>
      <c r="X424">
        <v>0.110979571</v>
      </c>
      <c r="Y424">
        <v>0.132623461</v>
      </c>
      <c r="Z424">
        <v>0.56232035800000002</v>
      </c>
    </row>
    <row r="425" spans="2:26" x14ac:dyDescent="0.2">
      <c r="B425" s="2">
        <v>2.8899999999999998E-10</v>
      </c>
      <c r="C425" s="2">
        <v>2.0099999999999999E-9</v>
      </c>
      <c r="D425" s="2">
        <v>1.4100000000000001E-8</v>
      </c>
      <c r="E425" s="2">
        <v>8.8500000000000005E-8</v>
      </c>
      <c r="F425" s="2">
        <v>2.8799999999999998E-7</v>
      </c>
      <c r="G425" s="2">
        <v>5.2200000000000004E-7</v>
      </c>
      <c r="H425" s="2">
        <v>1.1599999999999999E-6</v>
      </c>
      <c r="I425" s="2">
        <v>2.5000000000000002E-6</v>
      </c>
      <c r="J425" s="2">
        <v>5.2599999999999996E-6</v>
      </c>
      <c r="K425" s="2">
        <v>1.0699999999999999E-5</v>
      </c>
      <c r="L425" s="2">
        <v>2.1299999999999999E-5</v>
      </c>
      <c r="M425" s="2">
        <v>4.1100000000000003E-5</v>
      </c>
      <c r="N425" s="2">
        <v>7.7200000000000006E-5</v>
      </c>
      <c r="O425" s="2">
        <v>1.4100000000000001E-4</v>
      </c>
      <c r="P425" s="2">
        <v>2.5000000000000001E-4</v>
      </c>
      <c r="Q425">
        <v>7.4830800000000005E-4</v>
      </c>
      <c r="R425">
        <v>2.4220539999999999E-3</v>
      </c>
      <c r="S425">
        <v>5.8915759999999999E-3</v>
      </c>
      <c r="T425">
        <v>1.2820811E-2</v>
      </c>
      <c r="U425">
        <v>2.4959709E-2</v>
      </c>
      <c r="V425">
        <v>4.3471721999999997E-2</v>
      </c>
      <c r="W425">
        <v>6.7736108000000003E-2</v>
      </c>
      <c r="X425">
        <v>9.4423906000000002E-2</v>
      </c>
      <c r="Y425">
        <v>0.11775888599999999</v>
      </c>
      <c r="Z425">
        <v>0.62921567300000003</v>
      </c>
    </row>
    <row r="426" spans="2:26" x14ac:dyDescent="0.2">
      <c r="B426" s="2">
        <v>2.3600000000000001E-10</v>
      </c>
      <c r="C426" s="2">
        <v>1.3600000000000001E-9</v>
      </c>
      <c r="D426" s="2">
        <v>8.2800000000000004E-9</v>
      </c>
      <c r="E426" s="2">
        <v>4.58E-8</v>
      </c>
      <c r="F426" s="2">
        <v>1.36E-7</v>
      </c>
      <c r="G426" s="2">
        <v>2.34E-7</v>
      </c>
      <c r="H426" s="2">
        <v>4.9699999999999996E-7</v>
      </c>
      <c r="I426" s="2">
        <v>1.0300000000000001E-6</v>
      </c>
      <c r="J426" s="2">
        <v>2.0899999999999999E-6</v>
      </c>
      <c r="K426" s="2">
        <v>4.1500000000000001E-6</v>
      </c>
      <c r="L426" s="2">
        <v>8.0199999999999994E-6</v>
      </c>
      <c r="M426" s="2">
        <v>1.52E-5</v>
      </c>
      <c r="N426" s="2">
        <v>2.8E-5</v>
      </c>
      <c r="O426" s="2">
        <v>5.0500000000000001E-5</v>
      </c>
      <c r="P426" s="2">
        <v>8.8900000000000006E-5</v>
      </c>
      <c r="Q426">
        <v>2.6535799999999999E-4</v>
      </c>
      <c r="R426">
        <v>8.6649100000000005E-4</v>
      </c>
      <c r="S426">
        <v>2.1640240000000001E-3</v>
      </c>
      <c r="T426">
        <v>4.9218930000000001E-3</v>
      </c>
      <c r="U426">
        <v>1.0194751E-2</v>
      </c>
      <c r="V426">
        <v>1.9230809000000001E-2</v>
      </c>
      <c r="W426">
        <v>3.3036712000000003E-2</v>
      </c>
      <c r="X426">
        <v>5.1686364999999998E-2</v>
      </c>
      <c r="Y426">
        <v>7.3643837000000004E-2</v>
      </c>
      <c r="Z426">
        <v>0.80379094399999995</v>
      </c>
    </row>
    <row r="427" spans="2:26" x14ac:dyDescent="0.2">
      <c r="B427">
        <v>1234567</v>
      </c>
    </row>
    <row r="428" spans="2:26" x14ac:dyDescent="0.2">
      <c r="B428" t="s">
        <v>55</v>
      </c>
    </row>
    <row r="429" spans="2:26" x14ac:dyDescent="0.2">
      <c r="B429" t="s">
        <v>42</v>
      </c>
    </row>
    <row r="430" spans="2:26" x14ac:dyDescent="0.2">
      <c r="B430" t="s">
        <v>55</v>
      </c>
    </row>
    <row r="431" spans="2:26" x14ac:dyDescent="0.2">
      <c r="B431">
        <v>1234567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624-B736-2446-AEEC-98985B9F12FC}">
  <dimension ref="A3:AD77"/>
  <sheetViews>
    <sheetView showGridLines="0" zoomScale="25" workbookViewId="0">
      <selection activeCell="G56" sqref="G56"/>
    </sheetView>
  </sheetViews>
  <sheetFormatPr baseColWidth="10" defaultRowHeight="16" x14ac:dyDescent="0.2"/>
  <sheetData>
    <row r="3" spans="1:30" x14ac:dyDescent="0.2">
      <c r="C3" t="s">
        <v>60</v>
      </c>
    </row>
    <row r="4" spans="1:30" x14ac:dyDescent="0.2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T4" t="s">
        <v>59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</row>
    <row r="5" spans="1:30" x14ac:dyDescent="0.2">
      <c r="A5" t="s">
        <v>67</v>
      </c>
      <c r="B5" t="s">
        <v>64</v>
      </c>
      <c r="C5" t="s">
        <v>63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AA5">
        <v>1</v>
      </c>
      <c r="AB5">
        <v>1</v>
      </c>
      <c r="AD5">
        <v>1</v>
      </c>
    </row>
    <row r="6" spans="1:30" x14ac:dyDescent="0.2">
      <c r="A6" t="s">
        <v>68</v>
      </c>
      <c r="B6" t="s">
        <v>65</v>
      </c>
      <c r="C6">
        <v>2014</v>
      </c>
      <c r="E6">
        <v>43</v>
      </c>
      <c r="F6">
        <v>33</v>
      </c>
      <c r="G6">
        <v>160</v>
      </c>
      <c r="H6">
        <v>551</v>
      </c>
      <c r="I6">
        <v>1226</v>
      </c>
      <c r="J6">
        <v>363</v>
      </c>
      <c r="K6">
        <v>155</v>
      </c>
      <c r="L6">
        <v>54</v>
      </c>
      <c r="M6">
        <v>17</v>
      </c>
      <c r="N6">
        <v>8</v>
      </c>
      <c r="O6">
        <v>11</v>
      </c>
      <c r="P6">
        <v>9</v>
      </c>
      <c r="Q6">
        <v>6</v>
      </c>
      <c r="R6">
        <f>SUM(U6:AD6)</f>
        <v>16</v>
      </c>
      <c r="T6">
        <f>SUM(D6:R6)</f>
        <v>2652</v>
      </c>
      <c r="U6">
        <v>3</v>
      </c>
      <c r="V6">
        <v>4</v>
      </c>
      <c r="W6">
        <v>2</v>
      </c>
      <c r="X6">
        <v>2</v>
      </c>
      <c r="Y6">
        <v>2</v>
      </c>
      <c r="AA6">
        <v>1</v>
      </c>
      <c r="AB6">
        <v>1</v>
      </c>
      <c r="AD6">
        <v>1</v>
      </c>
    </row>
    <row r="7" spans="1:30" x14ac:dyDescent="0.2">
      <c r="A7" t="s">
        <v>68</v>
      </c>
      <c r="B7" t="s">
        <v>65</v>
      </c>
      <c r="C7">
        <v>2015</v>
      </c>
      <c r="E7">
        <v>20</v>
      </c>
      <c r="F7">
        <v>764</v>
      </c>
      <c r="G7">
        <v>247</v>
      </c>
      <c r="H7">
        <v>308</v>
      </c>
      <c r="I7">
        <v>563</v>
      </c>
      <c r="J7">
        <v>785</v>
      </c>
      <c r="K7">
        <v>133</v>
      </c>
      <c r="L7">
        <v>69</v>
      </c>
      <c r="M7">
        <v>28</v>
      </c>
      <c r="N7">
        <v>5</v>
      </c>
      <c r="O7">
        <v>5</v>
      </c>
      <c r="P7">
        <v>6</v>
      </c>
      <c r="Q7">
        <v>5</v>
      </c>
      <c r="R7">
        <f t="shared" ref="R7:R30" si="0">SUM(U7:AD7)</f>
        <v>7</v>
      </c>
      <c r="T7">
        <f t="shared" ref="T7:T10" si="1">SUM(D7:R7)</f>
        <v>2945</v>
      </c>
      <c r="U7">
        <v>3</v>
      </c>
      <c r="V7">
        <v>3</v>
      </c>
      <c r="Y7">
        <v>1</v>
      </c>
    </row>
    <row r="8" spans="1:30" x14ac:dyDescent="0.2">
      <c r="A8" t="s">
        <v>68</v>
      </c>
      <c r="B8" t="s">
        <v>65</v>
      </c>
      <c r="C8">
        <v>2016</v>
      </c>
      <c r="E8">
        <v>1</v>
      </c>
      <c r="F8">
        <v>74</v>
      </c>
      <c r="G8">
        <v>1889</v>
      </c>
      <c r="H8">
        <v>158</v>
      </c>
      <c r="I8">
        <v>176</v>
      </c>
      <c r="J8">
        <v>178</v>
      </c>
      <c r="K8">
        <v>260</v>
      </c>
      <c r="L8">
        <v>40</v>
      </c>
      <c r="M8">
        <v>18</v>
      </c>
      <c r="N8">
        <v>6</v>
      </c>
      <c r="O8">
        <v>1</v>
      </c>
      <c r="P8">
        <v>2</v>
      </c>
      <c r="Q8">
        <v>4</v>
      </c>
      <c r="R8">
        <f t="shared" si="0"/>
        <v>2</v>
      </c>
      <c r="T8">
        <f t="shared" si="1"/>
        <v>2809</v>
      </c>
      <c r="U8">
        <v>1</v>
      </c>
      <c r="W8">
        <v>1</v>
      </c>
    </row>
    <row r="9" spans="1:30" x14ac:dyDescent="0.2">
      <c r="A9" t="s">
        <v>68</v>
      </c>
      <c r="B9" t="s">
        <v>65</v>
      </c>
      <c r="C9">
        <v>2017</v>
      </c>
      <c r="E9">
        <v>6</v>
      </c>
      <c r="F9">
        <v>39</v>
      </c>
      <c r="G9">
        <v>763</v>
      </c>
      <c r="H9">
        <v>1364</v>
      </c>
      <c r="I9">
        <v>337</v>
      </c>
      <c r="J9">
        <v>236</v>
      </c>
      <c r="K9">
        <v>210</v>
      </c>
      <c r="L9">
        <v>160</v>
      </c>
      <c r="M9">
        <v>37</v>
      </c>
      <c r="N9">
        <v>14</v>
      </c>
      <c r="O9">
        <v>8</v>
      </c>
      <c r="P9">
        <v>1</v>
      </c>
      <c r="Q9">
        <v>1</v>
      </c>
      <c r="R9">
        <f t="shared" si="0"/>
        <v>1</v>
      </c>
      <c r="T9">
        <f t="shared" si="1"/>
        <v>3177</v>
      </c>
      <c r="V9">
        <v>1</v>
      </c>
    </row>
    <row r="10" spans="1:30" x14ac:dyDescent="0.2">
      <c r="A10" t="s">
        <v>68</v>
      </c>
      <c r="B10" t="s">
        <v>65</v>
      </c>
      <c r="C10">
        <v>2018</v>
      </c>
      <c r="E10">
        <v>4</v>
      </c>
      <c r="F10">
        <v>14</v>
      </c>
      <c r="G10">
        <v>137</v>
      </c>
      <c r="H10">
        <v>1570</v>
      </c>
      <c r="I10">
        <v>778</v>
      </c>
      <c r="J10">
        <v>161</v>
      </c>
      <c r="K10">
        <v>125</v>
      </c>
      <c r="L10">
        <v>92</v>
      </c>
      <c r="M10">
        <v>43</v>
      </c>
      <c r="N10">
        <v>6</v>
      </c>
      <c r="O10">
        <v>2</v>
      </c>
      <c r="P10">
        <v>1</v>
      </c>
      <c r="Q10">
        <v>1</v>
      </c>
      <c r="R10">
        <f t="shared" si="0"/>
        <v>2</v>
      </c>
      <c r="T10">
        <f t="shared" si="1"/>
        <v>2936</v>
      </c>
      <c r="V10">
        <v>1</v>
      </c>
      <c r="W10">
        <v>1</v>
      </c>
    </row>
    <row r="11" spans="1:30" x14ac:dyDescent="0.2">
      <c r="A11" t="s">
        <v>68</v>
      </c>
      <c r="R11">
        <f t="shared" si="0"/>
        <v>0</v>
      </c>
    </row>
    <row r="12" spans="1:30" x14ac:dyDescent="0.2">
      <c r="A12" t="s">
        <v>68</v>
      </c>
      <c r="B12" t="s">
        <v>66</v>
      </c>
      <c r="C12">
        <v>2014</v>
      </c>
      <c r="D12">
        <v>389</v>
      </c>
      <c r="E12">
        <v>46</v>
      </c>
      <c r="F12">
        <v>17</v>
      </c>
      <c r="G12">
        <v>17</v>
      </c>
      <c r="H12">
        <v>86</v>
      </c>
      <c r="I12">
        <v>489</v>
      </c>
      <c r="J12">
        <v>292</v>
      </c>
      <c r="K12">
        <v>123</v>
      </c>
      <c r="L12">
        <v>81</v>
      </c>
      <c r="M12">
        <v>42</v>
      </c>
      <c r="N12">
        <v>22</v>
      </c>
      <c r="O12">
        <v>33</v>
      </c>
      <c r="P12">
        <v>35</v>
      </c>
      <c r="Q12">
        <v>21</v>
      </c>
      <c r="R12">
        <f t="shared" si="0"/>
        <v>69</v>
      </c>
      <c r="T12">
        <f>SUM(D12:R12)</f>
        <v>1762</v>
      </c>
      <c r="U12">
        <v>29</v>
      </c>
      <c r="V12">
        <v>15</v>
      </c>
      <c r="W12">
        <v>8</v>
      </c>
      <c r="X12">
        <v>5</v>
      </c>
      <c r="Y12">
        <v>4</v>
      </c>
      <c r="Z12">
        <v>2</v>
      </c>
      <c r="AA12">
        <v>2</v>
      </c>
      <c r="AB12">
        <v>2</v>
      </c>
      <c r="AC12">
        <v>2</v>
      </c>
    </row>
    <row r="13" spans="1:30" x14ac:dyDescent="0.2">
      <c r="A13" t="s">
        <v>68</v>
      </c>
      <c r="B13" t="s">
        <v>66</v>
      </c>
      <c r="C13">
        <v>2015</v>
      </c>
      <c r="D13">
        <v>373</v>
      </c>
      <c r="E13">
        <v>88</v>
      </c>
      <c r="F13">
        <v>162</v>
      </c>
      <c r="G13">
        <v>36</v>
      </c>
      <c r="H13">
        <v>104</v>
      </c>
      <c r="I13">
        <v>219</v>
      </c>
      <c r="J13">
        <v>627</v>
      </c>
      <c r="K13">
        <v>221</v>
      </c>
      <c r="L13">
        <v>89</v>
      </c>
      <c r="M13">
        <v>47</v>
      </c>
      <c r="N13">
        <v>8</v>
      </c>
      <c r="O13">
        <v>9</v>
      </c>
      <c r="P13">
        <v>15</v>
      </c>
      <c r="Q13">
        <v>10</v>
      </c>
      <c r="R13">
        <f t="shared" si="0"/>
        <v>21</v>
      </c>
      <c r="T13">
        <f t="shared" ref="T13:T16" si="2">SUM(D13:R13)</f>
        <v>2029</v>
      </c>
      <c r="U13">
        <v>9</v>
      </c>
      <c r="V13">
        <v>4</v>
      </c>
      <c r="W13">
        <v>1</v>
      </c>
      <c r="X13">
        <v>3</v>
      </c>
      <c r="Y13">
        <v>2</v>
      </c>
      <c r="Z13">
        <v>2</v>
      </c>
    </row>
    <row r="14" spans="1:30" x14ac:dyDescent="0.2">
      <c r="A14" t="s">
        <v>68</v>
      </c>
      <c r="B14" t="s">
        <v>66</v>
      </c>
      <c r="C14">
        <v>2016</v>
      </c>
      <c r="D14">
        <v>201</v>
      </c>
      <c r="E14">
        <v>71</v>
      </c>
      <c r="F14">
        <v>139</v>
      </c>
      <c r="G14">
        <v>427</v>
      </c>
      <c r="H14">
        <v>166</v>
      </c>
      <c r="I14">
        <v>136</v>
      </c>
      <c r="J14">
        <v>229</v>
      </c>
      <c r="K14">
        <v>393</v>
      </c>
      <c r="L14">
        <v>81</v>
      </c>
      <c r="M14">
        <v>41</v>
      </c>
      <c r="N14">
        <v>14</v>
      </c>
      <c r="O14">
        <v>3</v>
      </c>
      <c r="P14">
        <v>3</v>
      </c>
      <c r="Q14">
        <v>3</v>
      </c>
      <c r="R14">
        <f t="shared" si="0"/>
        <v>5</v>
      </c>
      <c r="T14">
        <f t="shared" si="2"/>
        <v>1912</v>
      </c>
      <c r="U14">
        <v>3</v>
      </c>
      <c r="V14">
        <v>1</v>
      </c>
      <c r="W14">
        <v>1</v>
      </c>
    </row>
    <row r="15" spans="1:30" x14ac:dyDescent="0.2">
      <c r="A15" t="s">
        <v>68</v>
      </c>
      <c r="B15" t="s">
        <v>66</v>
      </c>
      <c r="C15">
        <v>2017</v>
      </c>
      <c r="D15">
        <v>166</v>
      </c>
      <c r="E15">
        <v>38</v>
      </c>
      <c r="F15">
        <v>46</v>
      </c>
      <c r="G15">
        <v>205</v>
      </c>
      <c r="H15">
        <v>285</v>
      </c>
      <c r="I15">
        <v>150</v>
      </c>
      <c r="J15">
        <v>128</v>
      </c>
      <c r="K15">
        <v>138</v>
      </c>
      <c r="L15">
        <v>193</v>
      </c>
      <c r="M15">
        <v>54</v>
      </c>
      <c r="N15">
        <v>29</v>
      </c>
      <c r="O15">
        <v>5</v>
      </c>
      <c r="P15">
        <v>2</v>
      </c>
      <c r="Q15">
        <v>1</v>
      </c>
      <c r="R15">
        <f t="shared" si="0"/>
        <v>5</v>
      </c>
      <c r="T15">
        <f t="shared" si="2"/>
        <v>1445</v>
      </c>
      <c r="U15">
        <v>2</v>
      </c>
      <c r="W15">
        <v>1</v>
      </c>
      <c r="Y15">
        <v>2</v>
      </c>
    </row>
    <row r="16" spans="1:30" x14ac:dyDescent="0.2">
      <c r="A16" t="s">
        <v>68</v>
      </c>
      <c r="B16" t="s">
        <v>66</v>
      </c>
      <c r="C16">
        <v>2018</v>
      </c>
      <c r="D16">
        <v>131</v>
      </c>
      <c r="E16">
        <v>60</v>
      </c>
      <c r="F16">
        <v>41</v>
      </c>
      <c r="G16">
        <v>45</v>
      </c>
      <c r="H16">
        <v>352</v>
      </c>
      <c r="I16">
        <v>300</v>
      </c>
      <c r="J16">
        <v>133</v>
      </c>
      <c r="K16">
        <v>109</v>
      </c>
      <c r="L16">
        <v>135</v>
      </c>
      <c r="M16">
        <v>112</v>
      </c>
      <c r="N16">
        <v>43</v>
      </c>
      <c r="O16">
        <v>4</v>
      </c>
      <c r="P16">
        <v>1</v>
      </c>
      <c r="R16">
        <f t="shared" si="0"/>
        <v>3</v>
      </c>
      <c r="T16">
        <f t="shared" si="2"/>
        <v>1469</v>
      </c>
      <c r="V16">
        <v>2</v>
      </c>
      <c r="X16">
        <v>1</v>
      </c>
    </row>
    <row r="17" spans="1:29" x14ac:dyDescent="0.2">
      <c r="C17" t="s">
        <v>61</v>
      </c>
    </row>
    <row r="18" spans="1:29" x14ac:dyDescent="0.2">
      <c r="C18" t="s">
        <v>56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U18">
        <v>15</v>
      </c>
      <c r="V18">
        <v>16</v>
      </c>
      <c r="W18">
        <v>17</v>
      </c>
      <c r="X18">
        <v>18</v>
      </c>
      <c r="Y18">
        <v>19</v>
      </c>
      <c r="Z18">
        <v>20</v>
      </c>
      <c r="AA18">
        <v>21</v>
      </c>
      <c r="AB18">
        <v>22</v>
      </c>
      <c r="AC18">
        <v>23</v>
      </c>
    </row>
    <row r="19" spans="1:29" x14ac:dyDescent="0.2">
      <c r="C19" t="s">
        <v>57</v>
      </c>
      <c r="U19">
        <v>9</v>
      </c>
      <c r="V19">
        <v>9</v>
      </c>
      <c r="W19">
        <v>7</v>
      </c>
      <c r="X19">
        <v>3</v>
      </c>
      <c r="Y19">
        <v>1</v>
      </c>
      <c r="AB19">
        <v>1</v>
      </c>
      <c r="AC19">
        <v>1</v>
      </c>
    </row>
    <row r="20" spans="1:29" x14ac:dyDescent="0.2">
      <c r="A20" t="s">
        <v>69</v>
      </c>
      <c r="B20" t="s">
        <v>65</v>
      </c>
      <c r="C20">
        <v>2014</v>
      </c>
      <c r="E20">
        <v>28</v>
      </c>
      <c r="F20">
        <v>52</v>
      </c>
      <c r="G20">
        <v>161</v>
      </c>
      <c r="H20">
        <v>654</v>
      </c>
      <c r="I20">
        <v>1145</v>
      </c>
      <c r="J20">
        <v>373</v>
      </c>
      <c r="K20">
        <v>136</v>
      </c>
      <c r="L20">
        <v>44</v>
      </c>
      <c r="M20">
        <v>14</v>
      </c>
      <c r="N20">
        <v>11</v>
      </c>
      <c r="O20">
        <v>7</v>
      </c>
      <c r="P20">
        <v>8</v>
      </c>
      <c r="Q20">
        <v>4</v>
      </c>
      <c r="R20">
        <f t="shared" si="0"/>
        <v>15</v>
      </c>
      <c r="T20">
        <f>SUM(D20:R20)</f>
        <v>2652</v>
      </c>
      <c r="U20">
        <v>4</v>
      </c>
      <c r="V20">
        <v>4</v>
      </c>
      <c r="W20">
        <v>2</v>
      </c>
      <c r="X20">
        <v>2</v>
      </c>
      <c r="Y20">
        <v>1</v>
      </c>
      <c r="AB20">
        <v>1</v>
      </c>
      <c r="AC20">
        <v>1</v>
      </c>
    </row>
    <row r="21" spans="1:29" x14ac:dyDescent="0.2">
      <c r="A21" t="s">
        <v>69</v>
      </c>
      <c r="B21" t="s">
        <v>65</v>
      </c>
      <c r="C21">
        <v>2015</v>
      </c>
      <c r="E21">
        <v>18</v>
      </c>
      <c r="F21">
        <v>634</v>
      </c>
      <c r="G21">
        <v>388</v>
      </c>
      <c r="H21">
        <v>367</v>
      </c>
      <c r="I21">
        <v>602</v>
      </c>
      <c r="J21">
        <v>728</v>
      </c>
      <c r="K21">
        <v>116</v>
      </c>
      <c r="L21">
        <v>51</v>
      </c>
      <c r="M21">
        <v>14</v>
      </c>
      <c r="N21">
        <v>8</v>
      </c>
      <c r="O21">
        <v>2</v>
      </c>
      <c r="P21">
        <v>4</v>
      </c>
      <c r="Q21">
        <v>5</v>
      </c>
      <c r="R21">
        <f t="shared" si="0"/>
        <v>8</v>
      </c>
      <c r="T21">
        <f t="shared" ref="T21:T24" si="3">SUM(D21:R21)</f>
        <v>2945</v>
      </c>
      <c r="U21">
        <v>2</v>
      </c>
      <c r="V21">
        <v>3</v>
      </c>
      <c r="W21">
        <v>3</v>
      </c>
    </row>
    <row r="22" spans="1:29" x14ac:dyDescent="0.2">
      <c r="A22" t="s">
        <v>69</v>
      </c>
      <c r="B22" t="s">
        <v>65</v>
      </c>
      <c r="C22">
        <v>2016</v>
      </c>
      <c r="F22">
        <v>43</v>
      </c>
      <c r="G22">
        <v>1508</v>
      </c>
      <c r="H22">
        <v>571</v>
      </c>
      <c r="I22">
        <v>207</v>
      </c>
      <c r="J22">
        <v>235</v>
      </c>
      <c r="K22">
        <v>182</v>
      </c>
      <c r="L22">
        <v>40</v>
      </c>
      <c r="M22">
        <v>6</v>
      </c>
      <c r="N22">
        <v>9</v>
      </c>
      <c r="O22">
        <v>1</v>
      </c>
      <c r="P22">
        <v>2</v>
      </c>
      <c r="R22">
        <f t="shared" si="0"/>
        <v>5</v>
      </c>
      <c r="T22">
        <f t="shared" si="3"/>
        <v>2809</v>
      </c>
      <c r="U22">
        <v>2</v>
      </c>
      <c r="V22">
        <v>1</v>
      </c>
      <c r="W22">
        <v>1</v>
      </c>
      <c r="X22">
        <v>1</v>
      </c>
    </row>
    <row r="23" spans="1:29" x14ac:dyDescent="0.2">
      <c r="A23" t="s">
        <v>69</v>
      </c>
      <c r="B23" t="s">
        <v>65</v>
      </c>
      <c r="C23">
        <v>2017</v>
      </c>
      <c r="E23">
        <v>2</v>
      </c>
      <c r="F23">
        <v>22</v>
      </c>
      <c r="G23">
        <v>624</v>
      </c>
      <c r="H23">
        <v>1463</v>
      </c>
      <c r="I23">
        <v>508</v>
      </c>
      <c r="J23">
        <v>208</v>
      </c>
      <c r="K23">
        <v>191</v>
      </c>
      <c r="L23">
        <v>112</v>
      </c>
      <c r="M23">
        <v>33</v>
      </c>
      <c r="N23">
        <v>7</v>
      </c>
      <c r="O23">
        <v>5</v>
      </c>
      <c r="Q23">
        <v>1</v>
      </c>
      <c r="R23">
        <f t="shared" si="0"/>
        <v>1</v>
      </c>
      <c r="T23">
        <f t="shared" si="3"/>
        <v>3177</v>
      </c>
      <c r="U23">
        <v>1</v>
      </c>
    </row>
    <row r="24" spans="1:29" x14ac:dyDescent="0.2">
      <c r="A24" t="s">
        <v>69</v>
      </c>
      <c r="B24" t="s">
        <v>65</v>
      </c>
      <c r="C24">
        <v>2018</v>
      </c>
      <c r="E24">
        <v>3</v>
      </c>
      <c r="F24">
        <v>1</v>
      </c>
      <c r="G24">
        <v>90</v>
      </c>
      <c r="H24">
        <v>1431</v>
      </c>
      <c r="I24">
        <v>868</v>
      </c>
      <c r="J24">
        <v>308</v>
      </c>
      <c r="K24">
        <v>130</v>
      </c>
      <c r="L24">
        <v>83</v>
      </c>
      <c r="M24">
        <v>15</v>
      </c>
      <c r="N24">
        <v>4</v>
      </c>
      <c r="O24">
        <v>1</v>
      </c>
      <c r="R24">
        <f t="shared" si="0"/>
        <v>2</v>
      </c>
      <c r="T24">
        <f t="shared" si="3"/>
        <v>2936</v>
      </c>
      <c r="V24">
        <v>1</v>
      </c>
      <c r="W24">
        <v>1</v>
      </c>
    </row>
    <row r="25" spans="1:29" x14ac:dyDescent="0.2">
      <c r="A25" t="s">
        <v>69</v>
      </c>
      <c r="C25" t="s">
        <v>58</v>
      </c>
      <c r="U25">
        <v>35</v>
      </c>
      <c r="V25">
        <v>20</v>
      </c>
      <c r="W25">
        <v>12</v>
      </c>
      <c r="X25">
        <v>13</v>
      </c>
      <c r="Y25">
        <v>6</v>
      </c>
      <c r="Z25">
        <v>3</v>
      </c>
      <c r="AA25">
        <v>1</v>
      </c>
      <c r="AB25">
        <v>3</v>
      </c>
    </row>
    <row r="26" spans="1:29" x14ac:dyDescent="0.2">
      <c r="A26" t="s">
        <v>69</v>
      </c>
      <c r="B26" t="s">
        <v>66</v>
      </c>
      <c r="C26">
        <v>2014</v>
      </c>
      <c r="D26">
        <v>389</v>
      </c>
      <c r="E26">
        <v>44</v>
      </c>
      <c r="F26">
        <v>18</v>
      </c>
      <c r="G26">
        <v>28</v>
      </c>
      <c r="H26">
        <v>91</v>
      </c>
      <c r="I26">
        <v>416</v>
      </c>
      <c r="J26">
        <v>346</v>
      </c>
      <c r="K26">
        <v>118</v>
      </c>
      <c r="L26">
        <v>93</v>
      </c>
      <c r="M26">
        <v>41</v>
      </c>
      <c r="N26">
        <v>23</v>
      </c>
      <c r="O26">
        <v>25</v>
      </c>
      <c r="P26">
        <v>35</v>
      </c>
      <c r="Q26">
        <v>29</v>
      </c>
      <c r="R26">
        <f t="shared" si="0"/>
        <v>66</v>
      </c>
      <c r="T26">
        <f>SUM(D26:R26)</f>
        <v>1762</v>
      </c>
      <c r="U26">
        <v>27</v>
      </c>
      <c r="V26">
        <v>10</v>
      </c>
      <c r="W26">
        <v>11</v>
      </c>
      <c r="X26">
        <v>9</v>
      </c>
      <c r="Y26">
        <v>2</v>
      </c>
      <c r="Z26">
        <v>3</v>
      </c>
      <c r="AA26">
        <v>1</v>
      </c>
      <c r="AB26">
        <v>3</v>
      </c>
    </row>
    <row r="27" spans="1:29" x14ac:dyDescent="0.2">
      <c r="A27" t="s">
        <v>69</v>
      </c>
      <c r="B27" t="s">
        <v>66</v>
      </c>
      <c r="C27">
        <v>2015</v>
      </c>
      <c r="D27">
        <v>372</v>
      </c>
      <c r="E27">
        <v>88</v>
      </c>
      <c r="F27">
        <v>96</v>
      </c>
      <c r="G27">
        <v>97</v>
      </c>
      <c r="H27">
        <v>115</v>
      </c>
      <c r="I27">
        <v>211</v>
      </c>
      <c r="J27">
        <v>538</v>
      </c>
      <c r="K27">
        <v>292</v>
      </c>
      <c r="L27">
        <v>102</v>
      </c>
      <c r="M27">
        <v>39</v>
      </c>
      <c r="N27">
        <v>25</v>
      </c>
      <c r="O27">
        <v>14</v>
      </c>
      <c r="P27">
        <v>11</v>
      </c>
      <c r="Q27">
        <v>12</v>
      </c>
      <c r="R27">
        <f t="shared" si="0"/>
        <v>17</v>
      </c>
      <c r="T27">
        <f t="shared" ref="T27:T30" si="4">SUM(D27:R27)</f>
        <v>2029</v>
      </c>
      <c r="U27">
        <v>4</v>
      </c>
      <c r="V27">
        <v>7</v>
      </c>
      <c r="W27">
        <v>1</v>
      </c>
      <c r="X27">
        <v>2</v>
      </c>
      <c r="Y27">
        <v>3</v>
      </c>
    </row>
    <row r="28" spans="1:29" x14ac:dyDescent="0.2">
      <c r="A28" t="s">
        <v>69</v>
      </c>
      <c r="B28" t="s">
        <v>66</v>
      </c>
      <c r="C28">
        <v>2016</v>
      </c>
      <c r="D28">
        <v>196</v>
      </c>
      <c r="E28">
        <v>75</v>
      </c>
      <c r="F28">
        <v>116</v>
      </c>
      <c r="G28">
        <v>339</v>
      </c>
      <c r="H28">
        <v>277</v>
      </c>
      <c r="I28">
        <v>189</v>
      </c>
      <c r="J28">
        <v>304</v>
      </c>
      <c r="K28">
        <v>266</v>
      </c>
      <c r="L28">
        <v>98</v>
      </c>
      <c r="M28">
        <v>26</v>
      </c>
      <c r="N28">
        <v>14</v>
      </c>
      <c r="O28">
        <v>4</v>
      </c>
      <c r="P28">
        <v>3</v>
      </c>
      <c r="Q28">
        <v>1</v>
      </c>
      <c r="R28">
        <f t="shared" si="0"/>
        <v>4</v>
      </c>
      <c r="T28">
        <f t="shared" si="4"/>
        <v>1912</v>
      </c>
      <c r="U28">
        <v>2</v>
      </c>
      <c r="V28">
        <v>2</v>
      </c>
    </row>
    <row r="29" spans="1:29" x14ac:dyDescent="0.2">
      <c r="A29" t="s">
        <v>69</v>
      </c>
      <c r="B29" t="s">
        <v>66</v>
      </c>
      <c r="C29">
        <v>2017</v>
      </c>
      <c r="D29">
        <v>164</v>
      </c>
      <c r="E29">
        <v>35</v>
      </c>
      <c r="F29">
        <v>44</v>
      </c>
      <c r="G29">
        <v>165</v>
      </c>
      <c r="H29">
        <v>181</v>
      </c>
      <c r="I29">
        <v>256</v>
      </c>
      <c r="J29">
        <v>201</v>
      </c>
      <c r="K29">
        <v>209</v>
      </c>
      <c r="L29">
        <v>114</v>
      </c>
      <c r="M29">
        <v>50</v>
      </c>
      <c r="N29">
        <v>13</v>
      </c>
      <c r="O29">
        <v>6</v>
      </c>
      <c r="P29">
        <v>2</v>
      </c>
      <c r="Q29">
        <v>1</v>
      </c>
      <c r="R29">
        <f t="shared" si="0"/>
        <v>4</v>
      </c>
      <c r="T29">
        <f t="shared" si="4"/>
        <v>1445</v>
      </c>
      <c r="U29">
        <v>2</v>
      </c>
      <c r="X29">
        <v>1</v>
      </c>
      <c r="Y29">
        <v>1</v>
      </c>
    </row>
    <row r="30" spans="1:29" x14ac:dyDescent="0.2">
      <c r="A30" t="s">
        <v>69</v>
      </c>
      <c r="B30" t="s">
        <v>66</v>
      </c>
      <c r="C30">
        <v>2018</v>
      </c>
      <c r="D30">
        <v>131</v>
      </c>
      <c r="E30">
        <v>61</v>
      </c>
      <c r="F30">
        <v>29</v>
      </c>
      <c r="G30">
        <v>55</v>
      </c>
      <c r="H30">
        <v>195</v>
      </c>
      <c r="I30">
        <v>317</v>
      </c>
      <c r="J30">
        <v>286</v>
      </c>
      <c r="K30">
        <v>155</v>
      </c>
      <c r="L30">
        <v>128</v>
      </c>
      <c r="M30">
        <v>71</v>
      </c>
      <c r="N30">
        <v>27</v>
      </c>
      <c r="O30">
        <v>6</v>
      </c>
      <c r="P30">
        <v>4</v>
      </c>
      <c r="Q30">
        <v>2</v>
      </c>
      <c r="R30">
        <f t="shared" si="0"/>
        <v>2</v>
      </c>
      <c r="T30">
        <f t="shared" si="4"/>
        <v>1469</v>
      </c>
      <c r="V30">
        <v>1</v>
      </c>
      <c r="X30">
        <v>1</v>
      </c>
    </row>
    <row r="31" spans="1:29" x14ac:dyDescent="0.2">
      <c r="U31">
        <v>44</v>
      </c>
      <c r="V31">
        <v>29</v>
      </c>
      <c r="W31">
        <v>19</v>
      </c>
      <c r="X31">
        <v>16</v>
      </c>
      <c r="Y31">
        <v>7</v>
      </c>
      <c r="Z31">
        <v>3</v>
      </c>
      <c r="AA31">
        <v>1</v>
      </c>
      <c r="AB31">
        <v>4</v>
      </c>
      <c r="AC31">
        <v>1</v>
      </c>
    </row>
    <row r="32" spans="1:29" x14ac:dyDescent="0.2">
      <c r="C32" t="s">
        <v>62</v>
      </c>
    </row>
    <row r="33" spans="1:20" x14ac:dyDescent="0.2">
      <c r="C33" t="s">
        <v>57</v>
      </c>
    </row>
    <row r="34" spans="1:20" x14ac:dyDescent="0.2">
      <c r="A34" t="s">
        <v>70</v>
      </c>
      <c r="B34" t="s">
        <v>65</v>
      </c>
      <c r="C34">
        <v>2014</v>
      </c>
      <c r="D34">
        <v>0</v>
      </c>
      <c r="E34">
        <v>39180.936199999996</v>
      </c>
      <c r="F34">
        <v>30999.533189999998</v>
      </c>
      <c r="G34">
        <v>167608.98699999999</v>
      </c>
      <c r="H34">
        <v>398894.45699999999</v>
      </c>
      <c r="I34">
        <v>751005.35600000003</v>
      </c>
      <c r="J34">
        <v>210017.011</v>
      </c>
      <c r="K34">
        <v>86143.988299999997</v>
      </c>
      <c r="L34">
        <v>29801.576160000001</v>
      </c>
      <c r="M34">
        <v>8956.8910149999992</v>
      </c>
      <c r="N34">
        <v>4485.6741910000001</v>
      </c>
      <c r="O34">
        <v>4520.358029</v>
      </c>
      <c r="P34">
        <v>4560.2836559999996</v>
      </c>
      <c r="Q34">
        <v>2761.2836950000001</v>
      </c>
      <c r="R34">
        <v>6012.5002059999997</v>
      </c>
      <c r="T34">
        <f t="shared" ref="T34:T38" si="5">SUM(D34:R34)</f>
        <v>1744948.8356419997</v>
      </c>
    </row>
    <row r="35" spans="1:20" x14ac:dyDescent="0.2">
      <c r="A35" t="s">
        <v>70</v>
      </c>
      <c r="B35" t="s">
        <v>65</v>
      </c>
      <c r="C35">
        <v>2015</v>
      </c>
      <c r="D35">
        <v>0</v>
      </c>
      <c r="E35">
        <v>15454.39927</v>
      </c>
      <c r="F35">
        <v>631809.13800000004</v>
      </c>
      <c r="G35">
        <v>196205.94</v>
      </c>
      <c r="H35">
        <v>228346.75599999999</v>
      </c>
      <c r="I35">
        <v>383903.09899999999</v>
      </c>
      <c r="J35">
        <v>509629.35600000003</v>
      </c>
      <c r="K35">
        <v>88726.285499999998</v>
      </c>
      <c r="L35">
        <v>42087.676200000002</v>
      </c>
      <c r="M35">
        <v>17634.069459999999</v>
      </c>
      <c r="N35">
        <v>2932.7011349999998</v>
      </c>
      <c r="O35">
        <v>2051.743903</v>
      </c>
      <c r="P35">
        <v>3091.3256660000002</v>
      </c>
      <c r="Q35">
        <v>2654.0513299999998</v>
      </c>
      <c r="R35">
        <v>1221.5093019999999</v>
      </c>
      <c r="T35">
        <f t="shared" si="5"/>
        <v>2125748.050766001</v>
      </c>
    </row>
    <row r="36" spans="1:20" x14ac:dyDescent="0.2">
      <c r="A36" t="s">
        <v>70</v>
      </c>
      <c r="B36" t="s">
        <v>65</v>
      </c>
      <c r="C36">
        <v>2016</v>
      </c>
      <c r="D36">
        <v>0</v>
      </c>
      <c r="E36">
        <v>496.85529200000002</v>
      </c>
      <c r="F36">
        <v>90468.336299999995</v>
      </c>
      <c r="G36">
        <v>1388906.1</v>
      </c>
      <c r="H36">
        <v>159722.94200000001</v>
      </c>
      <c r="I36">
        <v>174318.598</v>
      </c>
      <c r="J36">
        <v>174612.39679999999</v>
      </c>
      <c r="K36">
        <v>224449.67499999999</v>
      </c>
      <c r="L36">
        <v>34043.506260000002</v>
      </c>
      <c r="M36">
        <v>13807.988380000001</v>
      </c>
      <c r="N36">
        <v>7987.4265649999998</v>
      </c>
      <c r="O36">
        <v>484.69008600000001</v>
      </c>
      <c r="P36">
        <v>1174.228081</v>
      </c>
      <c r="Q36">
        <v>668.30107859999998</v>
      </c>
      <c r="R36">
        <v>995.063356</v>
      </c>
      <c r="T36">
        <f t="shared" si="5"/>
        <v>2272136.1071986002</v>
      </c>
    </row>
    <row r="37" spans="1:20" x14ac:dyDescent="0.2">
      <c r="A37" t="s">
        <v>70</v>
      </c>
      <c r="B37" t="s">
        <v>65</v>
      </c>
      <c r="C37">
        <v>2017</v>
      </c>
      <c r="D37">
        <v>0</v>
      </c>
      <c r="E37">
        <v>2173.7189239999998</v>
      </c>
      <c r="F37">
        <v>28139.108039999999</v>
      </c>
      <c r="G37">
        <v>548520.04200000002</v>
      </c>
      <c r="H37">
        <v>898129.728</v>
      </c>
      <c r="I37">
        <v>215279.24299999999</v>
      </c>
      <c r="J37">
        <v>147414.22289999999</v>
      </c>
      <c r="K37">
        <v>122007.0972</v>
      </c>
      <c r="L37">
        <v>97153.289499999999</v>
      </c>
      <c r="M37">
        <v>21734.654210000001</v>
      </c>
      <c r="N37">
        <v>7206.2112889999999</v>
      </c>
      <c r="O37">
        <v>5597.7045429999998</v>
      </c>
      <c r="P37">
        <v>492.993606</v>
      </c>
      <c r="Q37">
        <v>244.6313749</v>
      </c>
      <c r="R37">
        <v>126.21987470000001</v>
      </c>
      <c r="T37">
        <f t="shared" si="5"/>
        <v>2094218.8644616001</v>
      </c>
    </row>
    <row r="38" spans="1:20" x14ac:dyDescent="0.2">
      <c r="A38" t="s">
        <v>70</v>
      </c>
      <c r="B38" t="s">
        <v>65</v>
      </c>
      <c r="C38">
        <v>2018</v>
      </c>
      <c r="D38">
        <v>0</v>
      </c>
      <c r="E38">
        <v>1295.751859</v>
      </c>
      <c r="F38">
        <v>13787.32186</v>
      </c>
      <c r="G38">
        <v>114904.2087</v>
      </c>
      <c r="H38">
        <v>1214886.49</v>
      </c>
      <c r="I38">
        <v>506060.29300000001</v>
      </c>
      <c r="J38">
        <v>104698.82249999999</v>
      </c>
      <c r="K38">
        <v>81901.005900000004</v>
      </c>
      <c r="L38">
        <v>60563.126100000001</v>
      </c>
      <c r="M38">
        <v>25866.9133</v>
      </c>
      <c r="N38">
        <v>4266.2881539999998</v>
      </c>
      <c r="O38">
        <v>1096.7691139999999</v>
      </c>
      <c r="P38">
        <v>362.7143026</v>
      </c>
      <c r="Q38">
        <v>635.478927</v>
      </c>
      <c r="R38">
        <v>495.00330400000001</v>
      </c>
      <c r="T38">
        <f t="shared" si="5"/>
        <v>2130820.1870205998</v>
      </c>
    </row>
    <row r="39" spans="1:20" x14ac:dyDescent="0.2">
      <c r="A39" t="s">
        <v>70</v>
      </c>
      <c r="C39" t="s">
        <v>58</v>
      </c>
    </row>
    <row r="40" spans="1:20" x14ac:dyDescent="0.2">
      <c r="A40" t="s">
        <v>70</v>
      </c>
      <c r="B40" t="s">
        <v>66</v>
      </c>
      <c r="C40">
        <v>2014</v>
      </c>
      <c r="D40">
        <v>25190288.449999999</v>
      </c>
      <c r="E40">
        <v>4668483.1210000003</v>
      </c>
      <c r="F40">
        <v>2945654.2510000002</v>
      </c>
      <c r="G40">
        <v>4651456.4450000003</v>
      </c>
      <c r="H40">
        <v>21104789.77</v>
      </c>
      <c r="I40">
        <v>73931191.549999997</v>
      </c>
      <c r="J40">
        <v>37170440.719999999</v>
      </c>
      <c r="K40">
        <v>8026792.9620000003</v>
      </c>
      <c r="L40">
        <v>4340927.9879999999</v>
      </c>
      <c r="M40">
        <v>1587965.6029999999</v>
      </c>
      <c r="N40">
        <v>616773.57369999995</v>
      </c>
      <c r="O40">
        <v>894785.23529999994</v>
      </c>
      <c r="P40">
        <v>909970.31850000005</v>
      </c>
      <c r="Q40">
        <v>453280.28769999999</v>
      </c>
      <c r="R40">
        <v>1354746.048</v>
      </c>
      <c r="T40">
        <f>SUM(D40:R40)</f>
        <v>187847546.32320002</v>
      </c>
    </row>
    <row r="41" spans="1:20" x14ac:dyDescent="0.2">
      <c r="A41" t="s">
        <v>70</v>
      </c>
      <c r="B41" t="s">
        <v>66</v>
      </c>
      <c r="C41">
        <v>2015</v>
      </c>
      <c r="D41">
        <v>14565831.369999999</v>
      </c>
      <c r="E41">
        <v>8853480.2660000008</v>
      </c>
      <c r="F41">
        <v>27034527.75</v>
      </c>
      <c r="G41">
        <v>7786123.023</v>
      </c>
      <c r="H41">
        <v>15866077.16</v>
      </c>
      <c r="I41">
        <v>28417232.859999999</v>
      </c>
      <c r="J41">
        <v>52734566.840000004</v>
      </c>
      <c r="K41">
        <v>15424491.76</v>
      </c>
      <c r="L41">
        <v>3865207.8829999999</v>
      </c>
      <c r="M41">
        <v>1901996.72</v>
      </c>
      <c r="N41">
        <v>268767.67</v>
      </c>
      <c r="O41">
        <v>258422.87789999999</v>
      </c>
      <c r="P41">
        <v>474116.49489999999</v>
      </c>
      <c r="Q41">
        <v>294713.21730000002</v>
      </c>
      <c r="R41">
        <v>680131.72439999995</v>
      </c>
      <c r="T41">
        <f t="shared" ref="T41:T44" si="6">SUM(D41:R41)</f>
        <v>178425687.61649996</v>
      </c>
    </row>
    <row r="42" spans="1:20" x14ac:dyDescent="0.2">
      <c r="A42" t="s">
        <v>70</v>
      </c>
      <c r="B42" t="s">
        <v>66</v>
      </c>
      <c r="C42">
        <v>2016</v>
      </c>
      <c r="D42">
        <v>8099978.165</v>
      </c>
      <c r="E42">
        <v>4275134.267</v>
      </c>
      <c r="F42">
        <v>7432448.051</v>
      </c>
      <c r="G42">
        <v>43038538.770000003</v>
      </c>
      <c r="H42">
        <v>17559844.440000001</v>
      </c>
      <c r="I42">
        <v>11883395.75</v>
      </c>
      <c r="J42">
        <v>17361288.829999998</v>
      </c>
      <c r="K42">
        <v>26236522.18</v>
      </c>
      <c r="L42">
        <v>5276008.5480000004</v>
      </c>
      <c r="M42">
        <v>2167644.6290000002</v>
      </c>
      <c r="N42">
        <v>773734.06030000001</v>
      </c>
      <c r="O42">
        <v>176428.98860000001</v>
      </c>
      <c r="P42">
        <v>185350.18599999999</v>
      </c>
      <c r="Q42">
        <v>60307.427040000002</v>
      </c>
      <c r="R42">
        <v>132659.0576</v>
      </c>
      <c r="T42">
        <f t="shared" si="6"/>
        <v>144659283.34954</v>
      </c>
    </row>
    <row r="43" spans="1:20" x14ac:dyDescent="0.2">
      <c r="A43" t="s">
        <v>70</v>
      </c>
      <c r="B43" t="s">
        <v>66</v>
      </c>
      <c r="C43">
        <v>2017</v>
      </c>
      <c r="D43">
        <v>8002884.8629999999</v>
      </c>
      <c r="E43">
        <v>3257769.1159999999</v>
      </c>
      <c r="F43">
        <v>5429413.2110000001</v>
      </c>
      <c r="G43">
        <v>27508607.43</v>
      </c>
      <c r="H43">
        <v>36055508.869999997</v>
      </c>
      <c r="I43">
        <v>16458540.52</v>
      </c>
      <c r="J43">
        <v>12681631.77</v>
      </c>
      <c r="K43">
        <v>11880544.630000001</v>
      </c>
      <c r="L43">
        <v>15131590.029999999</v>
      </c>
      <c r="M43">
        <v>4331245.9170000004</v>
      </c>
      <c r="N43">
        <v>1655891.2169999999</v>
      </c>
      <c r="O43">
        <v>558293.85840000003</v>
      </c>
      <c r="P43">
        <v>84073.593840000001</v>
      </c>
      <c r="Q43">
        <v>48157.487099999998</v>
      </c>
      <c r="R43">
        <v>166167.9068</v>
      </c>
      <c r="T43">
        <f t="shared" si="6"/>
        <v>143250320.42014</v>
      </c>
    </row>
    <row r="44" spans="1:20" x14ac:dyDescent="0.2">
      <c r="A44" t="s">
        <v>70</v>
      </c>
      <c r="B44" t="s">
        <v>66</v>
      </c>
      <c r="C44">
        <v>2018</v>
      </c>
      <c r="D44">
        <v>11067354.68</v>
      </c>
      <c r="E44">
        <v>4854171.102</v>
      </c>
      <c r="F44">
        <v>2588591.4210000001</v>
      </c>
      <c r="G44">
        <v>3519646.5550000002</v>
      </c>
      <c r="H44">
        <v>24697750.77</v>
      </c>
      <c r="I44">
        <v>15474383.26</v>
      </c>
      <c r="J44">
        <v>5415155.949</v>
      </c>
      <c r="K44">
        <v>3912669.0120000001</v>
      </c>
      <c r="L44">
        <v>4020971.8119999999</v>
      </c>
      <c r="M44">
        <v>3268440.4810000001</v>
      </c>
      <c r="N44">
        <v>915941.71539999999</v>
      </c>
      <c r="O44">
        <v>142549.48540000001</v>
      </c>
      <c r="P44">
        <v>18280.5448</v>
      </c>
      <c r="Q44">
        <v>2966.3032020000001</v>
      </c>
      <c r="R44">
        <v>56609.350760000001</v>
      </c>
      <c r="T44">
        <f t="shared" si="6"/>
        <v>79955482.441561997</v>
      </c>
    </row>
    <row r="47" spans="1:20" x14ac:dyDescent="0.2">
      <c r="A47" t="str">
        <f t="shared" ref="A47:R47" si="7">A5</f>
        <v>Type</v>
      </c>
      <c r="B47" t="str">
        <f t="shared" si="7"/>
        <v>Source</v>
      </c>
      <c r="C47" t="str">
        <f t="shared" si="7"/>
        <v>Year</v>
      </c>
      <c r="D47">
        <f t="shared" si="7"/>
        <v>1</v>
      </c>
      <c r="E47">
        <f t="shared" si="7"/>
        <v>2</v>
      </c>
      <c r="F47">
        <f t="shared" si="7"/>
        <v>3</v>
      </c>
      <c r="G47">
        <f t="shared" si="7"/>
        <v>4</v>
      </c>
      <c r="H47">
        <f t="shared" si="7"/>
        <v>5</v>
      </c>
      <c r="I47">
        <f t="shared" si="7"/>
        <v>6</v>
      </c>
      <c r="J47">
        <f t="shared" si="7"/>
        <v>7</v>
      </c>
      <c r="K47">
        <f t="shared" si="7"/>
        <v>8</v>
      </c>
      <c r="L47">
        <f t="shared" si="7"/>
        <v>9</v>
      </c>
      <c r="M47">
        <f t="shared" si="7"/>
        <v>10</v>
      </c>
      <c r="N47">
        <f t="shared" si="7"/>
        <v>11</v>
      </c>
      <c r="O47">
        <f t="shared" si="7"/>
        <v>12</v>
      </c>
      <c r="P47">
        <f t="shared" si="7"/>
        <v>13</v>
      </c>
      <c r="Q47">
        <f t="shared" si="7"/>
        <v>14</v>
      </c>
      <c r="R47">
        <f t="shared" si="7"/>
        <v>15</v>
      </c>
    </row>
    <row r="48" spans="1:20" x14ac:dyDescent="0.2">
      <c r="A48" t="str">
        <f t="shared" ref="A48:C48" si="8">A6</f>
        <v>AGP</v>
      </c>
      <c r="B48" t="str">
        <f t="shared" si="8"/>
        <v>Fishery</v>
      </c>
      <c r="C48">
        <f t="shared" si="8"/>
        <v>2014</v>
      </c>
      <c r="D48">
        <f t="shared" ref="D48:R48" si="9">(D6)/2652</f>
        <v>0</v>
      </c>
      <c r="E48">
        <f t="shared" si="9"/>
        <v>1.6214177978883863E-2</v>
      </c>
      <c r="F48">
        <f t="shared" si="9"/>
        <v>1.2443438914027148E-2</v>
      </c>
      <c r="G48">
        <f t="shared" si="9"/>
        <v>6.0331825037707391E-2</v>
      </c>
      <c r="H48">
        <f t="shared" si="9"/>
        <v>0.20776772247360484</v>
      </c>
      <c r="I48">
        <f t="shared" si="9"/>
        <v>0.4622926093514329</v>
      </c>
      <c r="J48">
        <f t="shared" si="9"/>
        <v>0.13687782805429866</v>
      </c>
      <c r="K48">
        <f t="shared" si="9"/>
        <v>5.8446455505279035E-2</v>
      </c>
      <c r="L48">
        <f t="shared" si="9"/>
        <v>2.0361990950226245E-2</v>
      </c>
      <c r="M48">
        <f t="shared" si="9"/>
        <v>6.41025641025641E-3</v>
      </c>
      <c r="N48">
        <f t="shared" si="9"/>
        <v>3.0165912518853697E-3</v>
      </c>
      <c r="O48">
        <f t="shared" si="9"/>
        <v>4.1478129713423831E-3</v>
      </c>
      <c r="P48">
        <f t="shared" si="9"/>
        <v>3.3936651583710408E-3</v>
      </c>
      <c r="Q48">
        <f t="shared" si="9"/>
        <v>2.2624434389140274E-3</v>
      </c>
      <c r="R48">
        <f t="shared" si="9"/>
        <v>6.0331825037707393E-3</v>
      </c>
      <c r="T48">
        <f t="shared" ref="T48:T77" si="10">SUM(D48:R48)</f>
        <v>0.99999999999999989</v>
      </c>
    </row>
    <row r="49" spans="1:20" x14ac:dyDescent="0.2">
      <c r="A49" t="str">
        <f t="shared" ref="A49:C49" si="11">A7</f>
        <v>AGP</v>
      </c>
      <c r="B49" t="str">
        <f t="shared" si="11"/>
        <v>Fishery</v>
      </c>
      <c r="C49">
        <f t="shared" si="11"/>
        <v>2015</v>
      </c>
      <c r="D49">
        <f t="shared" ref="D49:R49" si="12">(D7)/2945</f>
        <v>0</v>
      </c>
      <c r="E49">
        <f t="shared" si="12"/>
        <v>6.7911714770797962E-3</v>
      </c>
      <c r="F49">
        <f t="shared" si="12"/>
        <v>0.25942275042444823</v>
      </c>
      <c r="G49">
        <f t="shared" si="12"/>
        <v>8.387096774193549E-2</v>
      </c>
      <c r="H49">
        <f t="shared" si="12"/>
        <v>0.10458404074702886</v>
      </c>
      <c r="I49">
        <f t="shared" si="12"/>
        <v>0.19117147707979626</v>
      </c>
      <c r="J49">
        <f t="shared" si="12"/>
        <v>0.26655348047538202</v>
      </c>
      <c r="K49">
        <f t="shared" si="12"/>
        <v>4.5161290322580643E-2</v>
      </c>
      <c r="L49">
        <f t="shared" si="12"/>
        <v>2.3429541595925297E-2</v>
      </c>
      <c r="M49">
        <f t="shared" si="12"/>
        <v>9.5076400679117139E-3</v>
      </c>
      <c r="N49">
        <f t="shared" si="12"/>
        <v>1.697792869269949E-3</v>
      </c>
      <c r="O49">
        <f t="shared" si="12"/>
        <v>1.697792869269949E-3</v>
      </c>
      <c r="P49">
        <f t="shared" si="12"/>
        <v>2.0373514431239388E-3</v>
      </c>
      <c r="Q49">
        <f t="shared" si="12"/>
        <v>1.697792869269949E-3</v>
      </c>
      <c r="R49">
        <f t="shared" si="12"/>
        <v>2.3769100169779285E-3</v>
      </c>
      <c r="T49">
        <f t="shared" si="10"/>
        <v>0.99999999999999989</v>
      </c>
    </row>
    <row r="50" spans="1:20" x14ac:dyDescent="0.2">
      <c r="A50" t="str">
        <f t="shared" ref="A50:C50" si="13">A8</f>
        <v>AGP</v>
      </c>
      <c r="B50" t="str">
        <f t="shared" si="13"/>
        <v>Fishery</v>
      </c>
      <c r="C50">
        <f t="shared" si="13"/>
        <v>2016</v>
      </c>
      <c r="D50">
        <f t="shared" ref="D50:R50" si="14">(D8)/2809</f>
        <v>0</v>
      </c>
      <c r="E50">
        <f t="shared" si="14"/>
        <v>3.55998576005696E-4</v>
      </c>
      <c r="F50">
        <f t="shared" si="14"/>
        <v>2.6343894624421504E-2</v>
      </c>
      <c r="G50">
        <f t="shared" si="14"/>
        <v>0.67248131007475975</v>
      </c>
      <c r="H50">
        <f t="shared" si="14"/>
        <v>5.6247775008899964E-2</v>
      </c>
      <c r="I50">
        <f t="shared" si="14"/>
        <v>6.2655749377002495E-2</v>
      </c>
      <c r="J50">
        <f t="shared" si="14"/>
        <v>6.3367746529013891E-2</v>
      </c>
      <c r="K50">
        <f t="shared" si="14"/>
        <v>9.2559629761480952E-2</v>
      </c>
      <c r="L50">
        <f t="shared" si="14"/>
        <v>1.423994304022784E-2</v>
      </c>
      <c r="M50">
        <f t="shared" si="14"/>
        <v>6.4079743681025279E-3</v>
      </c>
      <c r="N50">
        <f t="shared" si="14"/>
        <v>2.135991456034176E-3</v>
      </c>
      <c r="O50">
        <f t="shared" si="14"/>
        <v>3.55998576005696E-4</v>
      </c>
      <c r="P50">
        <f t="shared" si="14"/>
        <v>7.1199715201139199E-4</v>
      </c>
      <c r="Q50">
        <f t="shared" si="14"/>
        <v>1.423994304022784E-3</v>
      </c>
      <c r="R50">
        <f t="shared" si="14"/>
        <v>7.1199715201139199E-4</v>
      </c>
      <c r="T50">
        <f t="shared" si="10"/>
        <v>0.99999999999999989</v>
      </c>
    </row>
    <row r="51" spans="1:20" x14ac:dyDescent="0.2">
      <c r="A51" t="str">
        <f t="shared" ref="A51:C51" si="15">A9</f>
        <v>AGP</v>
      </c>
      <c r="B51" t="str">
        <f t="shared" si="15"/>
        <v>Fishery</v>
      </c>
      <c r="C51">
        <f t="shared" si="15"/>
        <v>2017</v>
      </c>
      <c r="D51">
        <f t="shared" ref="D51:R51" si="16">(D9)/3177</f>
        <v>0</v>
      </c>
      <c r="E51">
        <f t="shared" si="16"/>
        <v>1.8885741265344666E-3</v>
      </c>
      <c r="F51">
        <f t="shared" si="16"/>
        <v>1.2275731822474031E-2</v>
      </c>
      <c r="G51">
        <f t="shared" si="16"/>
        <v>0.24016367642429964</v>
      </c>
      <c r="H51">
        <f t="shared" si="16"/>
        <v>0.42933585143216874</v>
      </c>
      <c r="I51">
        <f t="shared" si="16"/>
        <v>0.10607491344035254</v>
      </c>
      <c r="J51">
        <f t="shared" si="16"/>
        <v>7.4283915643689011E-2</v>
      </c>
      <c r="K51">
        <f t="shared" si="16"/>
        <v>6.6100094428706332E-2</v>
      </c>
      <c r="L51">
        <f t="shared" si="16"/>
        <v>5.036197670758577E-2</v>
      </c>
      <c r="M51">
        <f t="shared" si="16"/>
        <v>1.1646207113629211E-2</v>
      </c>
      <c r="N51">
        <f t="shared" si="16"/>
        <v>4.4066729619137547E-3</v>
      </c>
      <c r="O51">
        <f t="shared" si="16"/>
        <v>2.5180988353792886E-3</v>
      </c>
      <c r="P51">
        <f t="shared" si="16"/>
        <v>3.1476235442241108E-4</v>
      </c>
      <c r="Q51">
        <f t="shared" si="16"/>
        <v>3.1476235442241108E-4</v>
      </c>
      <c r="R51">
        <f t="shared" si="16"/>
        <v>3.1476235442241108E-4</v>
      </c>
      <c r="T51">
        <f t="shared" si="10"/>
        <v>0.99999999999999989</v>
      </c>
    </row>
    <row r="52" spans="1:20" x14ac:dyDescent="0.2">
      <c r="A52" t="str">
        <f t="shared" ref="A52:C52" si="17">A10</f>
        <v>AGP</v>
      </c>
      <c r="B52" t="str">
        <f t="shared" si="17"/>
        <v>Fishery</v>
      </c>
      <c r="C52">
        <f t="shared" si="17"/>
        <v>2018</v>
      </c>
      <c r="D52">
        <f t="shared" ref="D52:R52" si="18">(D10)/2936</f>
        <v>0</v>
      </c>
      <c r="E52">
        <f t="shared" si="18"/>
        <v>1.3623978201634877E-3</v>
      </c>
      <c r="F52">
        <f t="shared" si="18"/>
        <v>4.7683923705722072E-3</v>
      </c>
      <c r="G52">
        <f t="shared" si="18"/>
        <v>4.6662125340599457E-2</v>
      </c>
      <c r="H52">
        <f t="shared" si="18"/>
        <v>0.53474114441416898</v>
      </c>
      <c r="I52">
        <f t="shared" si="18"/>
        <v>0.26498637602179836</v>
      </c>
      <c r="J52">
        <f t="shared" si="18"/>
        <v>5.4836512261580379E-2</v>
      </c>
      <c r="K52">
        <f t="shared" si="18"/>
        <v>4.2574931880108989E-2</v>
      </c>
      <c r="L52">
        <f t="shared" si="18"/>
        <v>3.1335149863760216E-2</v>
      </c>
      <c r="M52">
        <f t="shared" si="18"/>
        <v>1.4645776566757493E-2</v>
      </c>
      <c r="N52">
        <f t="shared" si="18"/>
        <v>2.0435967302452314E-3</v>
      </c>
      <c r="O52">
        <f t="shared" si="18"/>
        <v>6.8119891008174384E-4</v>
      </c>
      <c r="P52">
        <f t="shared" si="18"/>
        <v>3.4059945504087192E-4</v>
      </c>
      <c r="Q52">
        <f t="shared" si="18"/>
        <v>3.4059945504087192E-4</v>
      </c>
      <c r="R52">
        <f t="shared" si="18"/>
        <v>6.8119891008174384E-4</v>
      </c>
      <c r="T52">
        <f t="shared" si="10"/>
        <v>0.99999999999999989</v>
      </c>
    </row>
    <row r="53" spans="1:20" x14ac:dyDescent="0.2">
      <c r="A53" t="str">
        <f t="shared" ref="A53:C53" si="19">A12</f>
        <v>AGP</v>
      </c>
      <c r="B53" t="str">
        <f t="shared" si="19"/>
        <v>Survey</v>
      </c>
      <c r="C53">
        <f t="shared" si="19"/>
        <v>2014</v>
      </c>
      <c r="D53">
        <f t="shared" ref="D53:R53" si="20">(D12)/1762</f>
        <v>0.22077185017026107</v>
      </c>
      <c r="E53">
        <f t="shared" si="20"/>
        <v>2.6106696935300794E-2</v>
      </c>
      <c r="F53">
        <f t="shared" si="20"/>
        <v>9.6481271282633368E-3</v>
      </c>
      <c r="G53">
        <f t="shared" si="20"/>
        <v>9.6481271282633368E-3</v>
      </c>
      <c r="H53">
        <f t="shared" si="20"/>
        <v>4.8808172531214528E-2</v>
      </c>
      <c r="I53">
        <f t="shared" si="20"/>
        <v>0.27752553916004541</v>
      </c>
      <c r="J53">
        <f t="shared" si="20"/>
        <v>0.16572077185017026</v>
      </c>
      <c r="K53">
        <f t="shared" si="20"/>
        <v>6.9807037457434731E-2</v>
      </c>
      <c r="L53">
        <f t="shared" si="20"/>
        <v>4.5970488081725311E-2</v>
      </c>
      <c r="M53">
        <f t="shared" si="20"/>
        <v>2.383654937570942E-2</v>
      </c>
      <c r="N53">
        <f t="shared" si="20"/>
        <v>1.2485811577752554E-2</v>
      </c>
      <c r="O53">
        <f t="shared" si="20"/>
        <v>1.872871736662883E-2</v>
      </c>
      <c r="P53">
        <f t="shared" si="20"/>
        <v>1.9863791146424517E-2</v>
      </c>
      <c r="Q53">
        <f t="shared" si="20"/>
        <v>1.191827468785471E-2</v>
      </c>
      <c r="R53">
        <f t="shared" si="20"/>
        <v>3.9160045402951191E-2</v>
      </c>
      <c r="T53">
        <f t="shared" si="10"/>
        <v>1.0000000000000002</v>
      </c>
    </row>
    <row r="54" spans="1:20" x14ac:dyDescent="0.2">
      <c r="A54" t="str">
        <f t="shared" ref="A54:C54" si="21">A13</f>
        <v>AGP</v>
      </c>
      <c r="B54" t="str">
        <f t="shared" si="21"/>
        <v>Survey</v>
      </c>
      <c r="C54">
        <f t="shared" si="21"/>
        <v>2015</v>
      </c>
      <c r="D54">
        <f t="shared" ref="D54:R54" si="22">(D13)/2029</f>
        <v>0.18383440118284869</v>
      </c>
      <c r="E54">
        <f t="shared" si="22"/>
        <v>4.3371118777723018E-2</v>
      </c>
      <c r="F54">
        <f t="shared" si="22"/>
        <v>7.9842286840808283E-2</v>
      </c>
      <c r="G54">
        <f t="shared" si="22"/>
        <v>1.7742730409068506E-2</v>
      </c>
      <c r="H54">
        <f t="shared" si="22"/>
        <v>5.1256776737309016E-2</v>
      </c>
      <c r="I54">
        <f t="shared" si="22"/>
        <v>0.10793494332183341</v>
      </c>
      <c r="J54">
        <f t="shared" si="22"/>
        <v>0.30901922129127651</v>
      </c>
      <c r="K54">
        <f t="shared" si="22"/>
        <v>0.10892065056678167</v>
      </c>
      <c r="L54">
        <f t="shared" si="22"/>
        <v>4.386397240019714E-2</v>
      </c>
      <c r="M54">
        <f t="shared" si="22"/>
        <v>2.3164120256283883E-2</v>
      </c>
      <c r="N54">
        <f t="shared" si="22"/>
        <v>3.9428289797930017E-3</v>
      </c>
      <c r="O54">
        <f t="shared" si="22"/>
        <v>4.4356826022671266E-3</v>
      </c>
      <c r="P54">
        <f t="shared" si="22"/>
        <v>7.3928043371118777E-3</v>
      </c>
      <c r="Q54">
        <f t="shared" si="22"/>
        <v>4.9285362247412515E-3</v>
      </c>
      <c r="R54">
        <f t="shared" si="22"/>
        <v>1.0349926071956629E-2</v>
      </c>
      <c r="T54">
        <f t="shared" si="10"/>
        <v>1</v>
      </c>
    </row>
    <row r="55" spans="1:20" x14ac:dyDescent="0.2">
      <c r="A55" t="str">
        <f t="shared" ref="A55:C55" si="23">A14</f>
        <v>AGP</v>
      </c>
      <c r="B55" t="str">
        <f t="shared" si="23"/>
        <v>Survey</v>
      </c>
      <c r="C55">
        <f t="shared" si="23"/>
        <v>2016</v>
      </c>
      <c r="D55">
        <f t="shared" ref="D55:R55" si="24">(D14)/1912</f>
        <v>0.1051255230125523</v>
      </c>
      <c r="E55">
        <f t="shared" si="24"/>
        <v>3.7133891213389121E-2</v>
      </c>
      <c r="F55">
        <f t="shared" si="24"/>
        <v>7.2698744769874479E-2</v>
      </c>
      <c r="G55">
        <f t="shared" si="24"/>
        <v>0.22332635983263599</v>
      </c>
      <c r="H55">
        <f t="shared" si="24"/>
        <v>8.6820083682008373E-2</v>
      </c>
      <c r="I55">
        <f t="shared" si="24"/>
        <v>7.1129707112970716E-2</v>
      </c>
      <c r="J55">
        <f t="shared" si="24"/>
        <v>0.11976987447698745</v>
      </c>
      <c r="K55">
        <f t="shared" si="24"/>
        <v>0.20554393305439331</v>
      </c>
      <c r="L55">
        <f t="shared" si="24"/>
        <v>4.2364016736401673E-2</v>
      </c>
      <c r="M55">
        <f t="shared" si="24"/>
        <v>2.1443514644351465E-2</v>
      </c>
      <c r="N55">
        <f t="shared" si="24"/>
        <v>7.3221757322175732E-3</v>
      </c>
      <c r="O55">
        <f t="shared" si="24"/>
        <v>1.5690376569037657E-3</v>
      </c>
      <c r="P55">
        <f t="shared" si="24"/>
        <v>1.5690376569037657E-3</v>
      </c>
      <c r="Q55">
        <f t="shared" si="24"/>
        <v>1.5690376569037657E-3</v>
      </c>
      <c r="R55">
        <f t="shared" si="24"/>
        <v>2.615062761506276E-3</v>
      </c>
      <c r="T55">
        <f t="shared" si="10"/>
        <v>0.99999999999999989</v>
      </c>
    </row>
    <row r="56" spans="1:20" x14ac:dyDescent="0.2">
      <c r="A56" t="str">
        <f t="shared" ref="A56:C56" si="25">A15</f>
        <v>AGP</v>
      </c>
      <c r="B56" t="str">
        <f t="shared" si="25"/>
        <v>Survey</v>
      </c>
      <c r="C56">
        <f t="shared" si="25"/>
        <v>2017</v>
      </c>
      <c r="D56">
        <f t="shared" ref="D56:R56" si="26">(D15)/1445</f>
        <v>0.11487889273356401</v>
      </c>
      <c r="E56">
        <f t="shared" si="26"/>
        <v>2.6297577854671281E-2</v>
      </c>
      <c r="F56">
        <f t="shared" si="26"/>
        <v>3.1833910034602078E-2</v>
      </c>
      <c r="G56">
        <f t="shared" si="26"/>
        <v>0.14186851211072665</v>
      </c>
      <c r="H56">
        <f t="shared" si="26"/>
        <v>0.1972318339100346</v>
      </c>
      <c r="I56">
        <f t="shared" si="26"/>
        <v>0.10380622837370242</v>
      </c>
      <c r="J56">
        <f t="shared" si="26"/>
        <v>8.8581314878892731E-2</v>
      </c>
      <c r="K56">
        <f t="shared" si="26"/>
        <v>9.5501730103806234E-2</v>
      </c>
      <c r="L56">
        <f t="shared" si="26"/>
        <v>0.13356401384083044</v>
      </c>
      <c r="M56">
        <f t="shared" si="26"/>
        <v>3.7370242214532869E-2</v>
      </c>
      <c r="N56">
        <f t="shared" si="26"/>
        <v>2.0069204152249134E-2</v>
      </c>
      <c r="O56">
        <f t="shared" si="26"/>
        <v>3.4602076124567475E-3</v>
      </c>
      <c r="P56">
        <f t="shared" si="26"/>
        <v>1.3840830449826989E-3</v>
      </c>
      <c r="Q56">
        <f t="shared" si="26"/>
        <v>6.9204152249134946E-4</v>
      </c>
      <c r="R56">
        <f t="shared" si="26"/>
        <v>3.4602076124567475E-3</v>
      </c>
      <c r="T56">
        <f t="shared" si="10"/>
        <v>1.0000000000000002</v>
      </c>
    </row>
    <row r="57" spans="1:20" x14ac:dyDescent="0.2">
      <c r="A57" t="str">
        <f t="shared" ref="A57:C57" si="27">A16</f>
        <v>AGP</v>
      </c>
      <c r="B57" t="str">
        <f t="shared" si="27"/>
        <v>Survey</v>
      </c>
      <c r="C57">
        <f t="shared" si="27"/>
        <v>2018</v>
      </c>
      <c r="D57">
        <f t="shared" ref="D57:R57" si="28">(D16)/1469</f>
        <v>8.9176310415248469E-2</v>
      </c>
      <c r="E57">
        <f t="shared" si="28"/>
        <v>4.084411164057182E-2</v>
      </c>
      <c r="F57">
        <f t="shared" si="28"/>
        <v>2.7910142954390742E-2</v>
      </c>
      <c r="G57">
        <f t="shared" si="28"/>
        <v>3.0633083730428862E-2</v>
      </c>
      <c r="H57">
        <f t="shared" si="28"/>
        <v>0.23961878829135466</v>
      </c>
      <c r="I57">
        <f t="shared" si="28"/>
        <v>0.20422055820285909</v>
      </c>
      <c r="J57">
        <f t="shared" si="28"/>
        <v>9.0537780803267534E-2</v>
      </c>
      <c r="K57">
        <f t="shared" si="28"/>
        <v>7.4200136147038798E-2</v>
      </c>
      <c r="L57">
        <f t="shared" si="28"/>
        <v>9.1899251191286585E-2</v>
      </c>
      <c r="M57">
        <f t="shared" si="28"/>
        <v>7.6242341729067395E-2</v>
      </c>
      <c r="N57">
        <f t="shared" si="28"/>
        <v>2.9271613342409804E-2</v>
      </c>
      <c r="O57">
        <f t="shared" si="28"/>
        <v>2.722940776038121E-3</v>
      </c>
      <c r="P57">
        <f t="shared" si="28"/>
        <v>6.8073519400953025E-4</v>
      </c>
      <c r="Q57">
        <f t="shared" si="28"/>
        <v>0</v>
      </c>
      <c r="R57">
        <f t="shared" si="28"/>
        <v>2.0422055820285907E-3</v>
      </c>
      <c r="T57">
        <f t="shared" si="10"/>
        <v>1</v>
      </c>
    </row>
    <row r="58" spans="1:20" x14ac:dyDescent="0.2">
      <c r="A58" t="str">
        <f t="shared" ref="A58:C58" si="29">A20</f>
        <v>NIR</v>
      </c>
      <c r="B58" t="str">
        <f t="shared" si="29"/>
        <v>Fishery</v>
      </c>
      <c r="C58">
        <f t="shared" si="29"/>
        <v>2014</v>
      </c>
      <c r="D58">
        <f t="shared" ref="D58:R58" si="30">(D20)/2652</f>
        <v>0</v>
      </c>
      <c r="E58">
        <f t="shared" si="30"/>
        <v>1.0558069381598794E-2</v>
      </c>
      <c r="F58">
        <f t="shared" si="30"/>
        <v>1.9607843137254902E-2</v>
      </c>
      <c r="G58">
        <f t="shared" si="30"/>
        <v>6.0708898944193061E-2</v>
      </c>
      <c r="H58">
        <f t="shared" si="30"/>
        <v>0.24660633484162897</v>
      </c>
      <c r="I58">
        <f t="shared" si="30"/>
        <v>0.43174962292609353</v>
      </c>
      <c r="J58">
        <f t="shared" si="30"/>
        <v>0.14064856711915535</v>
      </c>
      <c r="K58">
        <f t="shared" si="30"/>
        <v>5.128205128205128E-2</v>
      </c>
      <c r="L58">
        <f t="shared" si="30"/>
        <v>1.6591251885369532E-2</v>
      </c>
      <c r="M58">
        <f t="shared" si="30"/>
        <v>5.279034690799397E-3</v>
      </c>
      <c r="N58">
        <f t="shared" si="30"/>
        <v>4.1478129713423831E-3</v>
      </c>
      <c r="O58">
        <f t="shared" si="30"/>
        <v>2.6395173453996985E-3</v>
      </c>
      <c r="P58">
        <f t="shared" si="30"/>
        <v>3.0165912518853697E-3</v>
      </c>
      <c r="Q58">
        <f t="shared" si="30"/>
        <v>1.5082956259426848E-3</v>
      </c>
      <c r="R58">
        <f t="shared" si="30"/>
        <v>5.6561085972850677E-3</v>
      </c>
      <c r="T58">
        <f t="shared" si="10"/>
        <v>1.0000000000000002</v>
      </c>
    </row>
    <row r="59" spans="1:20" x14ac:dyDescent="0.2">
      <c r="A59" t="str">
        <f t="shared" ref="A59:C59" si="31">A21</f>
        <v>NIR</v>
      </c>
      <c r="B59" t="str">
        <f t="shared" si="31"/>
        <v>Fishery</v>
      </c>
      <c r="C59">
        <f t="shared" si="31"/>
        <v>2015</v>
      </c>
      <c r="D59">
        <f t="shared" ref="D59:R59" si="32">(D21)/2945</f>
        <v>0</v>
      </c>
      <c r="E59">
        <f t="shared" si="32"/>
        <v>6.1120543293718167E-3</v>
      </c>
      <c r="F59">
        <f t="shared" si="32"/>
        <v>0.21528013582342953</v>
      </c>
      <c r="G59">
        <f t="shared" si="32"/>
        <v>0.13174872665534804</v>
      </c>
      <c r="H59">
        <f t="shared" si="32"/>
        <v>0.12461799660441426</v>
      </c>
      <c r="I59">
        <f t="shared" si="32"/>
        <v>0.20441426146010186</v>
      </c>
      <c r="J59">
        <f t="shared" si="32"/>
        <v>0.24719864176570458</v>
      </c>
      <c r="K59">
        <f t="shared" si="32"/>
        <v>3.9388794567062818E-2</v>
      </c>
      <c r="L59">
        <f t="shared" si="32"/>
        <v>1.731748726655348E-2</v>
      </c>
      <c r="M59">
        <f t="shared" si="32"/>
        <v>4.753820033955857E-3</v>
      </c>
      <c r="N59">
        <f t="shared" si="32"/>
        <v>2.7164685908319186E-3</v>
      </c>
      <c r="O59">
        <f t="shared" si="32"/>
        <v>6.7911714770797966E-4</v>
      </c>
      <c r="P59">
        <f t="shared" si="32"/>
        <v>1.3582342954159593E-3</v>
      </c>
      <c r="Q59">
        <f t="shared" si="32"/>
        <v>1.697792869269949E-3</v>
      </c>
      <c r="R59">
        <f t="shared" si="32"/>
        <v>2.7164685908319186E-3</v>
      </c>
      <c r="T59">
        <f t="shared" si="10"/>
        <v>1</v>
      </c>
    </row>
    <row r="60" spans="1:20" x14ac:dyDescent="0.2">
      <c r="A60" t="str">
        <f t="shared" ref="A60:C60" si="33">A22</f>
        <v>NIR</v>
      </c>
      <c r="B60" t="str">
        <f t="shared" si="33"/>
        <v>Fishery</v>
      </c>
      <c r="C60">
        <f t="shared" si="33"/>
        <v>2016</v>
      </c>
      <c r="D60">
        <f t="shared" ref="D60:R60" si="34">(D22)/2809</f>
        <v>0</v>
      </c>
      <c r="E60">
        <f t="shared" si="34"/>
        <v>0</v>
      </c>
      <c r="F60">
        <f t="shared" si="34"/>
        <v>1.5307938768244928E-2</v>
      </c>
      <c r="G60">
        <f t="shared" si="34"/>
        <v>0.53684585261658957</v>
      </c>
      <c r="H60">
        <f t="shared" si="34"/>
        <v>0.20327518689925239</v>
      </c>
      <c r="I60">
        <f t="shared" si="34"/>
        <v>7.369170523317907E-2</v>
      </c>
      <c r="J60">
        <f t="shared" si="34"/>
        <v>8.365966536133855E-2</v>
      </c>
      <c r="K60">
        <f t="shared" si="34"/>
        <v>6.4791740833036668E-2</v>
      </c>
      <c r="L60">
        <f t="shared" si="34"/>
        <v>1.423994304022784E-2</v>
      </c>
      <c r="M60">
        <f t="shared" si="34"/>
        <v>2.135991456034176E-3</v>
      </c>
      <c r="N60">
        <f t="shared" si="34"/>
        <v>3.203987184051264E-3</v>
      </c>
      <c r="O60">
        <f t="shared" si="34"/>
        <v>3.55998576005696E-4</v>
      </c>
      <c r="P60">
        <f t="shared" si="34"/>
        <v>7.1199715201139199E-4</v>
      </c>
      <c r="Q60">
        <f t="shared" si="34"/>
        <v>0</v>
      </c>
      <c r="R60">
        <f t="shared" si="34"/>
        <v>1.77999288002848E-3</v>
      </c>
      <c r="T60">
        <f t="shared" si="10"/>
        <v>0.99999999999999978</v>
      </c>
    </row>
    <row r="61" spans="1:20" x14ac:dyDescent="0.2">
      <c r="A61" t="str">
        <f t="shared" ref="A61:C61" si="35">A23</f>
        <v>NIR</v>
      </c>
      <c r="B61" t="str">
        <f t="shared" si="35"/>
        <v>Fishery</v>
      </c>
      <c r="C61">
        <f t="shared" si="35"/>
        <v>2017</v>
      </c>
      <c r="D61">
        <f t="shared" ref="D61:R61" si="36">(D23)/3177</f>
        <v>0</v>
      </c>
      <c r="E61">
        <f t="shared" si="36"/>
        <v>6.2952470884482215E-4</v>
      </c>
      <c r="F61">
        <f t="shared" si="36"/>
        <v>6.9247717972930438E-3</v>
      </c>
      <c r="G61">
        <f t="shared" si="36"/>
        <v>0.1964117091595845</v>
      </c>
      <c r="H61">
        <f t="shared" si="36"/>
        <v>0.46049732451998743</v>
      </c>
      <c r="I61">
        <f t="shared" si="36"/>
        <v>0.15989927604658483</v>
      </c>
      <c r="J61">
        <f t="shared" si="36"/>
        <v>6.547056971986151E-2</v>
      </c>
      <c r="K61">
        <f t="shared" si="36"/>
        <v>6.0119609694680519E-2</v>
      </c>
      <c r="L61">
        <f t="shared" si="36"/>
        <v>3.5253383695310038E-2</v>
      </c>
      <c r="M61">
        <f t="shared" si="36"/>
        <v>1.0387157695939566E-2</v>
      </c>
      <c r="N61">
        <f t="shared" si="36"/>
        <v>2.2033364809568774E-3</v>
      </c>
      <c r="O61">
        <f t="shared" si="36"/>
        <v>1.5738117721120553E-3</v>
      </c>
      <c r="P61">
        <f t="shared" si="36"/>
        <v>0</v>
      </c>
      <c r="Q61">
        <f t="shared" si="36"/>
        <v>3.1476235442241108E-4</v>
      </c>
      <c r="R61">
        <f t="shared" si="36"/>
        <v>3.1476235442241108E-4</v>
      </c>
      <c r="T61">
        <f t="shared" si="10"/>
        <v>1</v>
      </c>
    </row>
    <row r="62" spans="1:20" x14ac:dyDescent="0.2">
      <c r="A62" t="str">
        <f t="shared" ref="A62:C62" si="37">A24</f>
        <v>NIR</v>
      </c>
      <c r="B62" t="str">
        <f t="shared" si="37"/>
        <v>Fishery</v>
      </c>
      <c r="C62">
        <f t="shared" si="37"/>
        <v>2018</v>
      </c>
      <c r="D62">
        <f t="shared" ref="D62:R62" si="38">(D24)/2936</f>
        <v>0</v>
      </c>
      <c r="E62">
        <f t="shared" si="38"/>
        <v>1.0217983651226157E-3</v>
      </c>
      <c r="F62">
        <f t="shared" si="38"/>
        <v>3.4059945504087192E-4</v>
      </c>
      <c r="G62">
        <f t="shared" si="38"/>
        <v>3.0653950953678476E-2</v>
      </c>
      <c r="H62">
        <f t="shared" si="38"/>
        <v>0.48739782016348776</v>
      </c>
      <c r="I62">
        <f t="shared" si="38"/>
        <v>0.29564032697547682</v>
      </c>
      <c r="J62">
        <f t="shared" si="38"/>
        <v>0.10490463215258855</v>
      </c>
      <c r="K62">
        <f t="shared" si="38"/>
        <v>4.4277929155313353E-2</v>
      </c>
      <c r="L62">
        <f t="shared" si="38"/>
        <v>2.8269754768392372E-2</v>
      </c>
      <c r="M62">
        <f t="shared" si="38"/>
        <v>5.108991825613079E-3</v>
      </c>
      <c r="N62">
        <f t="shared" si="38"/>
        <v>1.3623978201634877E-3</v>
      </c>
      <c r="O62">
        <f t="shared" si="38"/>
        <v>3.4059945504087192E-4</v>
      </c>
      <c r="P62">
        <f t="shared" si="38"/>
        <v>0</v>
      </c>
      <c r="Q62">
        <f t="shared" si="38"/>
        <v>0</v>
      </c>
      <c r="R62">
        <f t="shared" si="38"/>
        <v>6.8119891008174384E-4</v>
      </c>
      <c r="T62">
        <f t="shared" si="10"/>
        <v>1</v>
      </c>
    </row>
    <row r="63" spans="1:20" x14ac:dyDescent="0.2">
      <c r="A63" t="str">
        <f t="shared" ref="A63:C67" si="39">A26</f>
        <v>NIR</v>
      </c>
      <c r="B63" t="str">
        <f t="shared" si="39"/>
        <v>Survey</v>
      </c>
      <c r="C63">
        <f t="shared" si="39"/>
        <v>2014</v>
      </c>
      <c r="D63">
        <f t="shared" ref="D63:R63" si="40">(D26)/1762</f>
        <v>0.22077185017026107</v>
      </c>
      <c r="E63">
        <f t="shared" si="40"/>
        <v>2.4971623155505107E-2</v>
      </c>
      <c r="F63">
        <f t="shared" si="40"/>
        <v>1.021566401816118E-2</v>
      </c>
      <c r="G63">
        <f t="shared" si="40"/>
        <v>1.5891032917139614E-2</v>
      </c>
      <c r="H63">
        <f t="shared" si="40"/>
        <v>5.1645856980703744E-2</v>
      </c>
      <c r="I63">
        <f t="shared" si="40"/>
        <v>0.23609534619750283</v>
      </c>
      <c r="J63">
        <f t="shared" si="40"/>
        <v>0.1963677639046538</v>
      </c>
      <c r="K63">
        <f t="shared" si="40"/>
        <v>6.6969353007945515E-2</v>
      </c>
      <c r="L63">
        <f t="shared" si="40"/>
        <v>5.2780930760499431E-2</v>
      </c>
      <c r="M63">
        <f t="shared" si="40"/>
        <v>2.3269012485811577E-2</v>
      </c>
      <c r="N63">
        <f t="shared" si="40"/>
        <v>1.3053348467650397E-2</v>
      </c>
      <c r="O63">
        <f t="shared" si="40"/>
        <v>1.4188422247446084E-2</v>
      </c>
      <c r="P63">
        <f t="shared" si="40"/>
        <v>1.9863791146424517E-2</v>
      </c>
      <c r="Q63">
        <f t="shared" si="40"/>
        <v>1.6458569807037457E-2</v>
      </c>
      <c r="R63">
        <f t="shared" si="40"/>
        <v>3.7457434733257661E-2</v>
      </c>
      <c r="T63">
        <f t="shared" si="10"/>
        <v>1</v>
      </c>
    </row>
    <row r="64" spans="1:20" x14ac:dyDescent="0.2">
      <c r="A64" t="str">
        <f t="shared" si="39"/>
        <v>NIR</v>
      </c>
      <c r="B64" t="str">
        <f t="shared" si="39"/>
        <v>Survey</v>
      </c>
      <c r="C64">
        <f t="shared" si="39"/>
        <v>2015</v>
      </c>
      <c r="D64">
        <f t="shared" ref="D64:R64" si="41">(D27)/2029</f>
        <v>0.18334154756037457</v>
      </c>
      <c r="E64">
        <f t="shared" si="41"/>
        <v>4.3371118777723018E-2</v>
      </c>
      <c r="F64">
        <f t="shared" si="41"/>
        <v>4.7313947757516017E-2</v>
      </c>
      <c r="G64">
        <f t="shared" si="41"/>
        <v>4.780680137999014E-2</v>
      </c>
      <c r="H64">
        <f t="shared" si="41"/>
        <v>5.6678166584524396E-2</v>
      </c>
      <c r="I64">
        <f t="shared" si="41"/>
        <v>0.10399211434204042</v>
      </c>
      <c r="J64">
        <f t="shared" si="41"/>
        <v>0.26515524889107933</v>
      </c>
      <c r="K64">
        <f t="shared" si="41"/>
        <v>0.14391325776244454</v>
      </c>
      <c r="L64">
        <f t="shared" si="41"/>
        <v>5.0271069492360772E-2</v>
      </c>
      <c r="M64">
        <f t="shared" si="41"/>
        <v>1.9221291276490884E-2</v>
      </c>
      <c r="N64">
        <f t="shared" si="41"/>
        <v>1.232134056185313E-2</v>
      </c>
      <c r="O64">
        <f t="shared" si="41"/>
        <v>6.8999507146377528E-3</v>
      </c>
      <c r="P64">
        <f t="shared" si="41"/>
        <v>5.4213898472153773E-3</v>
      </c>
      <c r="Q64">
        <f t="shared" si="41"/>
        <v>5.9142434696895022E-3</v>
      </c>
      <c r="R64">
        <f t="shared" si="41"/>
        <v>8.3785115820601275E-3</v>
      </c>
      <c r="T64">
        <f t="shared" si="10"/>
        <v>1</v>
      </c>
    </row>
    <row r="65" spans="1:20" x14ac:dyDescent="0.2">
      <c r="A65" t="str">
        <f t="shared" si="39"/>
        <v>NIR</v>
      </c>
      <c r="B65" t="str">
        <f t="shared" si="39"/>
        <v>Survey</v>
      </c>
      <c r="C65">
        <f t="shared" si="39"/>
        <v>2016</v>
      </c>
      <c r="D65">
        <f t="shared" ref="D65:R65" si="42">(D28)/1912</f>
        <v>0.10251046025104603</v>
      </c>
      <c r="E65">
        <f t="shared" si="42"/>
        <v>3.9225941422594141E-2</v>
      </c>
      <c r="F65">
        <f t="shared" si="42"/>
        <v>6.0669456066945605E-2</v>
      </c>
      <c r="G65">
        <f t="shared" si="42"/>
        <v>0.17730125523012552</v>
      </c>
      <c r="H65">
        <f t="shared" si="42"/>
        <v>0.14487447698744771</v>
      </c>
      <c r="I65">
        <f t="shared" si="42"/>
        <v>9.884937238493724E-2</v>
      </c>
      <c r="J65">
        <f t="shared" si="42"/>
        <v>0.15899581589958159</v>
      </c>
      <c r="K65">
        <f t="shared" si="42"/>
        <v>0.13912133891213388</v>
      </c>
      <c r="L65">
        <f t="shared" si="42"/>
        <v>5.1255230125523014E-2</v>
      </c>
      <c r="M65">
        <f t="shared" si="42"/>
        <v>1.3598326359832637E-2</v>
      </c>
      <c r="N65">
        <f t="shared" si="42"/>
        <v>7.3221757322175732E-3</v>
      </c>
      <c r="O65">
        <f t="shared" si="42"/>
        <v>2.0920502092050207E-3</v>
      </c>
      <c r="P65">
        <f t="shared" si="42"/>
        <v>1.5690376569037657E-3</v>
      </c>
      <c r="Q65">
        <f t="shared" si="42"/>
        <v>5.2301255230125519E-4</v>
      </c>
      <c r="R65">
        <f t="shared" si="42"/>
        <v>2.0920502092050207E-3</v>
      </c>
      <c r="T65">
        <f t="shared" si="10"/>
        <v>0.99999999999999989</v>
      </c>
    </row>
    <row r="66" spans="1:20" x14ac:dyDescent="0.2">
      <c r="A66" t="str">
        <f t="shared" si="39"/>
        <v>NIR</v>
      </c>
      <c r="B66" t="str">
        <f t="shared" si="39"/>
        <v>Survey</v>
      </c>
      <c r="C66">
        <f t="shared" si="39"/>
        <v>2017</v>
      </c>
      <c r="D66">
        <f t="shared" ref="D66:R66" si="43">(D29)/1445</f>
        <v>0.11349480968858132</v>
      </c>
      <c r="E66">
        <f t="shared" si="43"/>
        <v>2.4221453287197232E-2</v>
      </c>
      <c r="F66">
        <f t="shared" si="43"/>
        <v>3.0449826989619379E-2</v>
      </c>
      <c r="G66">
        <f t="shared" si="43"/>
        <v>0.11418685121107267</v>
      </c>
      <c r="H66">
        <f t="shared" si="43"/>
        <v>0.12525951557093426</v>
      </c>
      <c r="I66">
        <f t="shared" si="43"/>
        <v>0.17716262975778546</v>
      </c>
      <c r="J66">
        <f t="shared" si="43"/>
        <v>0.13910034602076124</v>
      </c>
      <c r="K66">
        <f t="shared" si="43"/>
        <v>0.14463667820069204</v>
      </c>
      <c r="L66">
        <f t="shared" si="43"/>
        <v>7.8892733564013842E-2</v>
      </c>
      <c r="M66">
        <f t="shared" si="43"/>
        <v>3.4602076124567477E-2</v>
      </c>
      <c r="N66">
        <f t="shared" si="43"/>
        <v>8.996539792387544E-3</v>
      </c>
      <c r="O66">
        <f t="shared" si="43"/>
        <v>4.1522491349480972E-3</v>
      </c>
      <c r="P66">
        <f t="shared" si="43"/>
        <v>1.3840830449826989E-3</v>
      </c>
      <c r="Q66">
        <f t="shared" si="43"/>
        <v>6.9204152249134946E-4</v>
      </c>
      <c r="R66">
        <f t="shared" si="43"/>
        <v>2.7681660899653978E-3</v>
      </c>
      <c r="T66">
        <f t="shared" si="10"/>
        <v>1</v>
      </c>
    </row>
    <row r="67" spans="1:20" x14ac:dyDescent="0.2">
      <c r="A67" t="str">
        <f t="shared" si="39"/>
        <v>NIR</v>
      </c>
      <c r="B67" t="str">
        <f t="shared" si="39"/>
        <v>Survey</v>
      </c>
      <c r="C67">
        <f t="shared" si="39"/>
        <v>2018</v>
      </c>
      <c r="D67">
        <f t="shared" ref="D67:R67" si="44">(D30)/1469</f>
        <v>8.9176310415248469E-2</v>
      </c>
      <c r="E67">
        <f t="shared" si="44"/>
        <v>4.1524846834581346E-2</v>
      </c>
      <c r="F67">
        <f t="shared" si="44"/>
        <v>1.9741320626276378E-2</v>
      </c>
      <c r="G67">
        <f t="shared" si="44"/>
        <v>3.7440435670524165E-2</v>
      </c>
      <c r="H67">
        <f t="shared" si="44"/>
        <v>0.13274336283185842</v>
      </c>
      <c r="I67">
        <f t="shared" si="44"/>
        <v>0.2157930565010211</v>
      </c>
      <c r="J67">
        <f t="shared" si="44"/>
        <v>0.19469026548672566</v>
      </c>
      <c r="K67">
        <f t="shared" si="44"/>
        <v>0.10551395507147719</v>
      </c>
      <c r="L67">
        <f t="shared" si="44"/>
        <v>8.7134104833219872E-2</v>
      </c>
      <c r="M67">
        <f t="shared" si="44"/>
        <v>4.8332198774676649E-2</v>
      </c>
      <c r="N67">
        <f t="shared" si="44"/>
        <v>1.8379850238257316E-2</v>
      </c>
      <c r="O67">
        <f t="shared" si="44"/>
        <v>4.0844111640571815E-3</v>
      </c>
      <c r="P67">
        <f t="shared" si="44"/>
        <v>2.722940776038121E-3</v>
      </c>
      <c r="Q67">
        <f t="shared" si="44"/>
        <v>1.3614703880190605E-3</v>
      </c>
      <c r="R67">
        <f t="shared" si="44"/>
        <v>1.3614703880190605E-3</v>
      </c>
      <c r="T67">
        <f t="shared" si="10"/>
        <v>0.99999999999999989</v>
      </c>
    </row>
    <row r="68" spans="1:20" x14ac:dyDescent="0.2">
      <c r="A68" t="str">
        <f t="shared" ref="A68:C72" si="45">A34</f>
        <v>Assessment</v>
      </c>
      <c r="B68" t="str">
        <f t="shared" si="45"/>
        <v>Fishery</v>
      </c>
      <c r="C68">
        <f t="shared" si="45"/>
        <v>2014</v>
      </c>
      <c r="D68">
        <f t="shared" ref="D68:R68" si="46">(D34)/1744948.835642</f>
        <v>0</v>
      </c>
      <c r="E68">
        <f t="shared" si="46"/>
        <v>2.245391692850672E-2</v>
      </c>
      <c r="F68">
        <f t="shared" si="46"/>
        <v>1.7765296355290942E-2</v>
      </c>
      <c r="G68">
        <f t="shared" si="46"/>
        <v>9.6053811765967029E-2</v>
      </c>
      <c r="H68">
        <f t="shared" si="46"/>
        <v>0.22859951469765538</v>
      </c>
      <c r="I68">
        <f t="shared" si="46"/>
        <v>0.43038818139541085</v>
      </c>
      <c r="J68">
        <f t="shared" si="46"/>
        <v>0.12035711690235934</v>
      </c>
      <c r="K68">
        <f t="shared" si="46"/>
        <v>4.936762989288794E-2</v>
      </c>
      <c r="L68">
        <f t="shared" si="46"/>
        <v>1.7078767899252147E-2</v>
      </c>
      <c r="M68">
        <f t="shared" si="46"/>
        <v>5.1330393373422824E-3</v>
      </c>
      <c r="N68">
        <f t="shared" si="46"/>
        <v>2.5706623021698139E-3</v>
      </c>
      <c r="O68">
        <f t="shared" si="46"/>
        <v>2.5905390098941634E-3</v>
      </c>
      <c r="P68">
        <f t="shared" si="46"/>
        <v>2.6134196962412279E-3</v>
      </c>
      <c r="Q68">
        <f t="shared" si="46"/>
        <v>1.5824439310761058E-3</v>
      </c>
      <c r="R68">
        <f t="shared" si="46"/>
        <v>3.4456598859461036E-3</v>
      </c>
      <c r="T68">
        <f t="shared" si="10"/>
        <v>1</v>
      </c>
    </row>
    <row r="69" spans="1:20" x14ac:dyDescent="0.2">
      <c r="A69" t="str">
        <f t="shared" si="45"/>
        <v>Assessment</v>
      </c>
      <c r="B69" t="str">
        <f t="shared" si="45"/>
        <v>Fishery</v>
      </c>
      <c r="C69">
        <f t="shared" si="45"/>
        <v>2015</v>
      </c>
      <c r="D69">
        <f t="shared" ref="D69:R69" si="47">(D35)/2125748.050766</f>
        <v>0</v>
      </c>
      <c r="E69">
        <f t="shared" si="47"/>
        <v>7.2700992313887358E-3</v>
      </c>
      <c r="F69">
        <f t="shared" si="47"/>
        <v>0.29721731969709747</v>
      </c>
      <c r="G69">
        <f t="shared" si="47"/>
        <v>9.2299715353989578E-2</v>
      </c>
      <c r="H69">
        <f t="shared" si="47"/>
        <v>0.10741948271702127</v>
      </c>
      <c r="I69">
        <f t="shared" si="47"/>
        <v>0.18059670752686938</v>
      </c>
      <c r="J69">
        <f t="shared" si="47"/>
        <v>0.23974118466972522</v>
      </c>
      <c r="K69">
        <f t="shared" si="47"/>
        <v>4.1738853044239195E-2</v>
      </c>
      <c r="L69">
        <f t="shared" si="47"/>
        <v>1.9798995551158553E-2</v>
      </c>
      <c r="M69">
        <f t="shared" si="47"/>
        <v>8.2954654262275673E-3</v>
      </c>
      <c r="N69">
        <f t="shared" si="47"/>
        <v>1.3796089964392625E-3</v>
      </c>
      <c r="O69">
        <f t="shared" si="47"/>
        <v>9.6518677378566427E-4</v>
      </c>
      <c r="P69">
        <f t="shared" si="47"/>
        <v>1.4542295663336302E-3</v>
      </c>
      <c r="Q69">
        <f t="shared" si="47"/>
        <v>1.248525820848632E-3</v>
      </c>
      <c r="R69">
        <f t="shared" si="47"/>
        <v>5.746256248758345E-4</v>
      </c>
      <c r="T69">
        <f t="shared" si="10"/>
        <v>1</v>
      </c>
    </row>
    <row r="70" spans="1:20" x14ac:dyDescent="0.2">
      <c r="A70" t="str">
        <f t="shared" si="45"/>
        <v>Assessment</v>
      </c>
      <c r="B70" t="str">
        <f t="shared" si="45"/>
        <v>Fishery</v>
      </c>
      <c r="C70">
        <f t="shared" si="45"/>
        <v>2016</v>
      </c>
      <c r="D70">
        <f t="shared" ref="D70:R70" si="48">(D36)/2272136.1071986</f>
        <v>0</v>
      </c>
      <c r="E70">
        <f t="shared" si="48"/>
        <v>2.186732081875989E-4</v>
      </c>
      <c r="F70">
        <f t="shared" si="48"/>
        <v>3.9816424735022463E-2</v>
      </c>
      <c r="G70">
        <f t="shared" si="48"/>
        <v>0.61127768517020453</v>
      </c>
      <c r="H70">
        <f t="shared" si="48"/>
        <v>7.0296379470386694E-2</v>
      </c>
      <c r="I70">
        <f t="shared" si="48"/>
        <v>7.6720139012677269E-2</v>
      </c>
      <c r="J70">
        <f t="shared" si="48"/>
        <v>7.6849444118594637E-2</v>
      </c>
      <c r="K70">
        <f t="shared" si="48"/>
        <v>9.8783551869492628E-2</v>
      </c>
      <c r="L70">
        <f t="shared" si="48"/>
        <v>1.4983040035384802E-2</v>
      </c>
      <c r="M70">
        <f t="shared" si="48"/>
        <v>6.0770956177552127E-3</v>
      </c>
      <c r="N70">
        <f t="shared" si="48"/>
        <v>3.5153820845917503E-3</v>
      </c>
      <c r="O70">
        <f t="shared" si="48"/>
        <v>2.1331912488182416E-4</v>
      </c>
      <c r="P70">
        <f t="shared" si="48"/>
        <v>5.1679478059426143E-4</v>
      </c>
      <c r="Q70">
        <f t="shared" si="48"/>
        <v>2.9412898130648204E-4</v>
      </c>
      <c r="R70">
        <f t="shared" si="48"/>
        <v>4.37941790919757E-4</v>
      </c>
      <c r="T70">
        <f t="shared" si="10"/>
        <v>0.99999999999999989</v>
      </c>
    </row>
    <row r="71" spans="1:20" x14ac:dyDescent="0.2">
      <c r="A71" t="str">
        <f t="shared" si="45"/>
        <v>Assessment</v>
      </c>
      <c r="B71" t="str">
        <f t="shared" si="45"/>
        <v>Fishery</v>
      </c>
      <c r="C71">
        <f t="shared" si="45"/>
        <v>2017</v>
      </c>
      <c r="D71">
        <f t="shared" ref="D71:R71" si="49">(D37)/2094218.8644616</f>
        <v>0</v>
      </c>
      <c r="E71">
        <f t="shared" si="49"/>
        <v>1.037961676731834E-3</v>
      </c>
      <c r="F71">
        <f t="shared" si="49"/>
        <v>1.3436565068491179E-2</v>
      </c>
      <c r="G71">
        <f t="shared" si="49"/>
        <v>0.26192106818836164</v>
      </c>
      <c r="H71">
        <f t="shared" si="49"/>
        <v>0.42886144482845112</v>
      </c>
      <c r="I71">
        <f t="shared" si="49"/>
        <v>0.10279691710032697</v>
      </c>
      <c r="J71">
        <f t="shared" si="49"/>
        <v>7.0391029992893567E-2</v>
      </c>
      <c r="K71">
        <f t="shared" si="49"/>
        <v>5.8259000179222739E-2</v>
      </c>
      <c r="L71">
        <f t="shared" si="49"/>
        <v>4.6391182482723461E-2</v>
      </c>
      <c r="M71">
        <f t="shared" si="49"/>
        <v>1.0378406277792619E-2</v>
      </c>
      <c r="N71">
        <f t="shared" si="49"/>
        <v>3.4410019942460192E-3</v>
      </c>
      <c r="O71">
        <f t="shared" si="49"/>
        <v>2.6729319642716074E-3</v>
      </c>
      <c r="P71">
        <f t="shared" si="49"/>
        <v>2.3540691680606318E-4</v>
      </c>
      <c r="Q71">
        <f t="shared" si="49"/>
        <v>1.1681270713932373E-4</v>
      </c>
      <c r="R71">
        <f t="shared" si="49"/>
        <v>6.0270622541856292E-5</v>
      </c>
      <c r="T71">
        <f t="shared" si="10"/>
        <v>1</v>
      </c>
    </row>
    <row r="72" spans="1:20" x14ac:dyDescent="0.2">
      <c r="A72" t="str">
        <f t="shared" si="45"/>
        <v>Assessment</v>
      </c>
      <c r="B72" t="str">
        <f t="shared" si="45"/>
        <v>Fishery</v>
      </c>
      <c r="C72">
        <f t="shared" si="45"/>
        <v>2018</v>
      </c>
      <c r="D72">
        <f t="shared" ref="D72:R72" si="50">(D38)/2130820.1870206</f>
        <v>0</v>
      </c>
      <c r="E72">
        <f t="shared" si="50"/>
        <v>6.0810004846620748E-4</v>
      </c>
      <c r="F72">
        <f t="shared" si="50"/>
        <v>6.47042952942829E-3</v>
      </c>
      <c r="G72">
        <f t="shared" si="50"/>
        <v>5.3924873342158341E-2</v>
      </c>
      <c r="H72">
        <f t="shared" si="50"/>
        <v>0.57014969981991026</v>
      </c>
      <c r="I72">
        <f t="shared" si="50"/>
        <v>0.23749554095767897</v>
      </c>
      <c r="J72">
        <f t="shared" si="50"/>
        <v>4.9135456448999658E-2</v>
      </c>
      <c r="K72">
        <f t="shared" si="50"/>
        <v>3.8436376001542087E-2</v>
      </c>
      <c r="L72">
        <f t="shared" si="50"/>
        <v>2.8422448064321114E-2</v>
      </c>
      <c r="M72">
        <f t="shared" si="50"/>
        <v>1.2139416294984599E-2</v>
      </c>
      <c r="N72">
        <f t="shared" si="50"/>
        <v>2.0021812164100522E-3</v>
      </c>
      <c r="O72">
        <f t="shared" si="50"/>
        <v>5.1471687788613805E-4</v>
      </c>
      <c r="P72">
        <f t="shared" si="50"/>
        <v>1.7022285822585622E-4</v>
      </c>
      <c r="Q72">
        <f t="shared" si="50"/>
        <v>2.9823207555047272E-4</v>
      </c>
      <c r="R72">
        <f t="shared" si="50"/>
        <v>2.3230646443805938E-4</v>
      </c>
      <c r="T72">
        <f t="shared" si="10"/>
        <v>1.0000000000000002</v>
      </c>
    </row>
    <row r="73" spans="1:20" x14ac:dyDescent="0.2">
      <c r="A73" t="str">
        <f t="shared" ref="A73:C77" si="51">A40</f>
        <v>Assessment</v>
      </c>
      <c r="B73" t="str">
        <f t="shared" si="51"/>
        <v>Survey</v>
      </c>
      <c r="C73">
        <f t="shared" si="51"/>
        <v>2014</v>
      </c>
      <c r="D73">
        <f t="shared" ref="D73:R73" si="52">(D40)/187847546.3232</f>
        <v>0.13409964060248622</v>
      </c>
      <c r="E73">
        <f t="shared" si="52"/>
        <v>2.4852510519182771E-2</v>
      </c>
      <c r="F73">
        <f t="shared" si="52"/>
        <v>1.5681089844697103E-2</v>
      </c>
      <c r="G73">
        <f t="shared" si="52"/>
        <v>2.476186959076359E-2</v>
      </c>
      <c r="H73">
        <f t="shared" si="52"/>
        <v>0.11235062785269645</v>
      </c>
      <c r="I73">
        <f t="shared" si="52"/>
        <v>0.39357017430932062</v>
      </c>
      <c r="J73">
        <f t="shared" si="52"/>
        <v>0.19787557222624891</v>
      </c>
      <c r="K73">
        <f t="shared" si="52"/>
        <v>4.2730358309762261E-2</v>
      </c>
      <c r="L73">
        <f t="shared" si="52"/>
        <v>2.3108781950929729E-2</v>
      </c>
      <c r="M73">
        <f t="shared" si="52"/>
        <v>8.4534806766537966E-3</v>
      </c>
      <c r="N73">
        <f t="shared" si="52"/>
        <v>3.2833730638078913E-3</v>
      </c>
      <c r="O73">
        <f t="shared" si="52"/>
        <v>4.7633586534076011E-3</v>
      </c>
      <c r="P73">
        <f t="shared" si="52"/>
        <v>4.8441959254253769E-3</v>
      </c>
      <c r="Q73">
        <f t="shared" si="52"/>
        <v>2.4130221372181846E-3</v>
      </c>
      <c r="R73">
        <f t="shared" si="52"/>
        <v>7.2119443373995402E-3</v>
      </c>
      <c r="T73">
        <f t="shared" si="10"/>
        <v>1</v>
      </c>
    </row>
    <row r="74" spans="1:20" x14ac:dyDescent="0.2">
      <c r="A74" t="str">
        <f t="shared" si="51"/>
        <v>Assessment</v>
      </c>
      <c r="B74" t="str">
        <f t="shared" si="51"/>
        <v>Survey</v>
      </c>
      <c r="C74">
        <f t="shared" si="51"/>
        <v>2015</v>
      </c>
      <c r="D74">
        <f t="shared" ref="D74:R74" si="53">(D41)/178425687.6165</f>
        <v>8.1635282254353028E-2</v>
      </c>
      <c r="E74">
        <f t="shared" si="53"/>
        <v>4.9619986809462467E-2</v>
      </c>
      <c r="F74">
        <f t="shared" si="53"/>
        <v>0.15151701591368827</v>
      </c>
      <c r="G74">
        <f t="shared" si="53"/>
        <v>4.3637903975660371E-2</v>
      </c>
      <c r="H74">
        <f t="shared" si="53"/>
        <v>8.8922606223055839E-2</v>
      </c>
      <c r="I74">
        <f t="shared" si="53"/>
        <v>0.15926648925730189</v>
      </c>
      <c r="J74">
        <f t="shared" si="53"/>
        <v>0.29555479115398042</v>
      </c>
      <c r="K74">
        <f t="shared" si="53"/>
        <v>8.6447708096564532E-2</v>
      </c>
      <c r="L74">
        <f t="shared" si="53"/>
        <v>2.1662844261010786E-2</v>
      </c>
      <c r="M74">
        <f t="shared" si="53"/>
        <v>1.0659881687484734E-2</v>
      </c>
      <c r="N74">
        <f t="shared" si="53"/>
        <v>1.5063283408926909E-3</v>
      </c>
      <c r="O74">
        <f t="shared" si="53"/>
        <v>1.4483501862996449E-3</v>
      </c>
      <c r="P74">
        <f t="shared" si="53"/>
        <v>2.657221060675099E-3</v>
      </c>
      <c r="Q74">
        <f t="shared" si="53"/>
        <v>1.6517420851051622E-3</v>
      </c>
      <c r="R74">
        <f t="shared" si="53"/>
        <v>3.8118486944651374E-3</v>
      </c>
      <c r="T74">
        <f t="shared" si="10"/>
        <v>1.0000000000000002</v>
      </c>
    </row>
    <row r="75" spans="1:20" x14ac:dyDescent="0.2">
      <c r="A75" t="str">
        <f t="shared" si="51"/>
        <v>Assessment</v>
      </c>
      <c r="B75" t="str">
        <f t="shared" si="51"/>
        <v>Survey</v>
      </c>
      <c r="C75">
        <f t="shared" si="51"/>
        <v>2016</v>
      </c>
      <c r="D75">
        <f t="shared" ref="D75:R75" si="54">(D42)/144659283.34954</f>
        <v>5.5993490202962196E-2</v>
      </c>
      <c r="E75">
        <f t="shared" si="54"/>
        <v>2.9553127652858613E-2</v>
      </c>
      <c r="F75">
        <f t="shared" si="54"/>
        <v>5.1378991233082413E-2</v>
      </c>
      <c r="G75">
        <f t="shared" si="54"/>
        <v>0.29751660435097033</v>
      </c>
      <c r="H75">
        <f t="shared" si="54"/>
        <v>0.12138760840927282</v>
      </c>
      <c r="I75">
        <f t="shared" si="54"/>
        <v>8.2147481135283723E-2</v>
      </c>
      <c r="J75">
        <f t="shared" si="54"/>
        <v>0.1200150341409472</v>
      </c>
      <c r="K75">
        <f t="shared" si="54"/>
        <v>0.18136770466783478</v>
      </c>
      <c r="L75">
        <f t="shared" si="54"/>
        <v>3.6471966581305325E-2</v>
      </c>
      <c r="M75">
        <f t="shared" si="54"/>
        <v>1.4984483393038274E-2</v>
      </c>
      <c r="N75">
        <f t="shared" si="54"/>
        <v>5.3486651003961331E-3</v>
      </c>
      <c r="O75">
        <f t="shared" si="54"/>
        <v>1.2196174660543211E-3</v>
      </c>
      <c r="P75">
        <f t="shared" si="54"/>
        <v>1.2812878766455564E-3</v>
      </c>
      <c r="Q75">
        <f t="shared" si="54"/>
        <v>4.1689289234400021E-4</v>
      </c>
      <c r="R75">
        <f t="shared" si="54"/>
        <v>9.1704489700433626E-4</v>
      </c>
      <c r="T75">
        <f t="shared" si="10"/>
        <v>1.0000000000000002</v>
      </c>
    </row>
    <row r="76" spans="1:20" x14ac:dyDescent="0.2">
      <c r="A76" t="str">
        <f t="shared" si="51"/>
        <v>Assessment</v>
      </c>
      <c r="B76" t="str">
        <f t="shared" si="51"/>
        <v>Survey</v>
      </c>
      <c r="C76">
        <f t="shared" si="51"/>
        <v>2017</v>
      </c>
      <c r="D76">
        <f t="shared" ref="D76:R76" si="55">(D43)/143250320.42014</f>
        <v>5.5866436036780064E-2</v>
      </c>
      <c r="E76">
        <f t="shared" si="55"/>
        <v>2.274179287309978E-2</v>
      </c>
      <c r="F76">
        <f t="shared" si="55"/>
        <v>3.7901578126150304E-2</v>
      </c>
      <c r="G76">
        <f t="shared" si="55"/>
        <v>0.19203173402558393</v>
      </c>
      <c r="H76">
        <f t="shared" si="55"/>
        <v>0.25169583400757856</v>
      </c>
      <c r="I76">
        <f t="shared" si="55"/>
        <v>0.11489356862678293</v>
      </c>
      <c r="J76">
        <f t="shared" si="55"/>
        <v>8.8527772453185036E-2</v>
      </c>
      <c r="K76">
        <f t="shared" si="55"/>
        <v>8.2935553617998606E-2</v>
      </c>
      <c r="L76">
        <f t="shared" si="55"/>
        <v>0.10563040966065862</v>
      </c>
      <c r="M76">
        <f t="shared" si="55"/>
        <v>3.0235505961151467E-2</v>
      </c>
      <c r="N76">
        <f t="shared" si="55"/>
        <v>1.1559424175411431E-2</v>
      </c>
      <c r="O76">
        <f t="shared" si="55"/>
        <v>3.8973306081450678E-3</v>
      </c>
      <c r="P76">
        <f t="shared" si="55"/>
        <v>5.8689986586710522E-4</v>
      </c>
      <c r="Q76">
        <f t="shared" si="55"/>
        <v>3.3617716846118408E-4</v>
      </c>
      <c r="R76">
        <f t="shared" si="55"/>
        <v>1.1599827931459059E-3</v>
      </c>
      <c r="T76">
        <f t="shared" si="10"/>
        <v>1.0000000000000002</v>
      </c>
    </row>
    <row r="77" spans="1:20" x14ac:dyDescent="0.2">
      <c r="A77" t="str">
        <f t="shared" si="51"/>
        <v>Assessment</v>
      </c>
      <c r="B77" t="str">
        <f t="shared" si="51"/>
        <v>Survey</v>
      </c>
      <c r="C77">
        <f t="shared" si="51"/>
        <v>2018</v>
      </c>
      <c r="D77">
        <f t="shared" ref="D77:R77" si="56">(D44)/79955482.441562</f>
        <v>0.13841895942643992</v>
      </c>
      <c r="E77">
        <f t="shared" si="56"/>
        <v>6.0710922550530851E-2</v>
      </c>
      <c r="F77">
        <f t="shared" si="56"/>
        <v>3.2375408689353534E-2</v>
      </c>
      <c r="G77">
        <f t="shared" si="56"/>
        <v>4.4020077767305647E-2</v>
      </c>
      <c r="H77">
        <f t="shared" si="56"/>
        <v>0.30889377458326434</v>
      </c>
      <c r="I77">
        <f t="shared" si="56"/>
        <v>0.19353748845565336</v>
      </c>
      <c r="J77">
        <f t="shared" si="56"/>
        <v>6.7727137447489469E-2</v>
      </c>
      <c r="K77">
        <f t="shared" si="56"/>
        <v>4.8935593814466674E-2</v>
      </c>
      <c r="L77">
        <f t="shared" si="56"/>
        <v>5.0290132573946447E-2</v>
      </c>
      <c r="M77">
        <f t="shared" si="56"/>
        <v>4.0878253512995108E-2</v>
      </c>
      <c r="N77">
        <f t="shared" si="56"/>
        <v>1.1455646159967142E-2</v>
      </c>
      <c r="O77">
        <f t="shared" si="56"/>
        <v>1.7828606750536066E-3</v>
      </c>
      <c r="P77">
        <f t="shared" si="56"/>
        <v>2.2863403786426925E-4</v>
      </c>
      <c r="Q77">
        <f t="shared" si="56"/>
        <v>3.7099434728169104E-5</v>
      </c>
      <c r="R77">
        <f t="shared" si="56"/>
        <v>7.0801087094152356E-4</v>
      </c>
      <c r="T77">
        <f t="shared" si="10"/>
        <v>1.0000000000000002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4081-0586-2140-9CF1-5CFE47EE0816}">
  <dimension ref="A1:BJ432"/>
  <sheetViews>
    <sheetView showGridLines="0" zoomScale="125" zoomScaleNormal="125" workbookViewId="0"/>
  </sheetViews>
  <sheetFormatPr baseColWidth="10" defaultColWidth="8.83203125" defaultRowHeight="16" x14ac:dyDescent="0.2"/>
  <cols>
    <col min="1" max="1" width="10.5" style="23" bestFit="1" customWidth="1"/>
    <col min="2" max="12" width="18.1640625" style="24" bestFit="1" customWidth="1"/>
    <col min="13" max="13" width="16.83203125" style="24" bestFit="1" customWidth="1"/>
    <col min="14" max="14" width="18.1640625" style="24" bestFit="1" customWidth="1"/>
    <col min="15" max="15" width="16.83203125" style="24" bestFit="1" customWidth="1"/>
    <col min="16" max="16" width="19.33203125" style="24" bestFit="1" customWidth="1"/>
    <col min="17" max="17" width="14.33203125" style="24" bestFit="1" customWidth="1"/>
    <col min="18" max="18" width="19.33203125" style="24" bestFit="1" customWidth="1"/>
    <col min="19" max="19" width="15.5" style="24" bestFit="1" customWidth="1"/>
    <col min="20" max="20" width="14.33203125" style="24" bestFit="1" customWidth="1"/>
    <col min="21" max="21" width="11.6640625" style="24" bestFit="1" customWidth="1"/>
    <col min="22" max="23" width="14.33203125" style="24" bestFit="1" customWidth="1"/>
    <col min="24" max="32" width="10.5" style="24" bestFit="1" customWidth="1"/>
    <col min="33" max="37" width="14.33203125" style="24" bestFit="1" customWidth="1"/>
    <col min="38" max="38" width="10.5" style="24" bestFit="1" customWidth="1"/>
    <col min="39" max="39" width="14.33203125" style="24" bestFit="1" customWidth="1"/>
    <col min="40" max="41" width="11.6640625" style="24" bestFit="1" customWidth="1"/>
    <col min="42" max="16384" width="8.83203125" style="24"/>
  </cols>
  <sheetData>
    <row r="1" spans="2:60" ht="26" x14ac:dyDescent="0.3">
      <c r="B1" s="24" t="s">
        <v>0</v>
      </c>
      <c r="C1" s="26" t="s">
        <v>100</v>
      </c>
    </row>
    <row r="2" spans="2:60" x14ac:dyDescent="0.2">
      <c r="C2" s="24">
        <v>1964</v>
      </c>
    </row>
    <row r="3" spans="2:60" x14ac:dyDescent="0.2">
      <c r="B3" s="24" t="s">
        <v>1</v>
      </c>
    </row>
    <row r="4" spans="2:60" x14ac:dyDescent="0.2">
      <c r="C4" s="24">
        <v>1982</v>
      </c>
    </row>
    <row r="5" spans="2:60" x14ac:dyDescent="0.2">
      <c r="B5" s="24" t="s">
        <v>2</v>
      </c>
    </row>
    <row r="6" spans="2:60" x14ac:dyDescent="0.2">
      <c r="C6" s="24">
        <v>1994</v>
      </c>
    </row>
    <row r="7" spans="2:60" x14ac:dyDescent="0.2">
      <c r="B7" s="24" t="s">
        <v>3</v>
      </c>
    </row>
    <row r="8" spans="2:60" x14ac:dyDescent="0.2">
      <c r="B8" s="24">
        <v>2022</v>
      </c>
    </row>
    <row r="9" spans="2:60" x14ac:dyDescent="0.2">
      <c r="B9" s="24" t="s">
        <v>4</v>
      </c>
    </row>
    <row r="10" spans="2:60" x14ac:dyDescent="0.2">
      <c r="B10" s="24">
        <v>1</v>
      </c>
    </row>
    <row r="11" spans="2:60" x14ac:dyDescent="0.2">
      <c r="B11" s="24" t="s">
        <v>5</v>
      </c>
    </row>
    <row r="12" spans="2:60" x14ac:dyDescent="0.2">
      <c r="B12" s="24">
        <v>15</v>
      </c>
    </row>
    <row r="13" spans="2:60" x14ac:dyDescent="0.2">
      <c r="B13" s="24" t="s">
        <v>6</v>
      </c>
    </row>
    <row r="14" spans="2:60" x14ac:dyDescent="0.2">
      <c r="B14" s="24">
        <v>0</v>
      </c>
      <c r="C14" s="24">
        <v>8.0000000000000002E-3</v>
      </c>
      <c r="D14" s="24">
        <v>0.28899999999999998</v>
      </c>
      <c r="E14" s="24">
        <v>0.64100000000000001</v>
      </c>
      <c r="F14" s="24">
        <v>0.84199999999999997</v>
      </c>
      <c r="G14" s="24">
        <v>0.90100000000000002</v>
      </c>
      <c r="H14" s="24">
        <v>0.94699999999999995</v>
      </c>
      <c r="I14" s="24">
        <v>0.96299999999999997</v>
      </c>
      <c r="J14" s="24">
        <v>0.97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</row>
    <row r="15" spans="2:60" x14ac:dyDescent="0.2">
      <c r="B15" s="24" t="s">
        <v>7</v>
      </c>
      <c r="C15" s="24">
        <v>1965</v>
      </c>
      <c r="D15" s="24">
        <v>1966</v>
      </c>
      <c r="E15" s="24">
        <v>1967</v>
      </c>
      <c r="F15" s="24">
        <v>1968</v>
      </c>
      <c r="G15" s="24">
        <v>1969</v>
      </c>
      <c r="H15" s="24">
        <v>1970</v>
      </c>
      <c r="I15" s="24">
        <v>1971</v>
      </c>
      <c r="J15" s="24">
        <v>1972</v>
      </c>
      <c r="K15" s="24">
        <v>1973</v>
      </c>
      <c r="L15" s="24">
        <v>1974</v>
      </c>
      <c r="M15" s="24">
        <v>1975</v>
      </c>
      <c r="N15" s="24">
        <v>1976</v>
      </c>
      <c r="O15" s="24">
        <v>1977</v>
      </c>
      <c r="P15" s="24">
        <v>1978</v>
      </c>
      <c r="Q15" s="24">
        <v>1979</v>
      </c>
      <c r="R15" s="24">
        <v>1980</v>
      </c>
      <c r="S15" s="24">
        <v>1981</v>
      </c>
      <c r="T15" s="24">
        <v>1982</v>
      </c>
      <c r="U15" s="24">
        <v>1983</v>
      </c>
      <c r="V15" s="24">
        <v>1984</v>
      </c>
      <c r="W15" s="24">
        <v>1985</v>
      </c>
      <c r="X15" s="24">
        <v>1986</v>
      </c>
      <c r="Y15" s="24">
        <v>1987</v>
      </c>
      <c r="Z15" s="24">
        <v>1988</v>
      </c>
      <c r="AA15" s="24">
        <v>1989</v>
      </c>
      <c r="AB15" s="24">
        <v>1990</v>
      </c>
      <c r="AC15" s="24">
        <v>1991</v>
      </c>
      <c r="AD15" s="24">
        <v>1992</v>
      </c>
      <c r="AE15" s="24">
        <v>1993</v>
      </c>
      <c r="AF15" s="24">
        <v>1994</v>
      </c>
      <c r="AG15" s="24">
        <v>1995</v>
      </c>
      <c r="AH15" s="24">
        <v>1996</v>
      </c>
      <c r="AI15" s="24">
        <v>1997</v>
      </c>
      <c r="AJ15" s="24">
        <v>1998</v>
      </c>
      <c r="AK15" s="24">
        <v>1999</v>
      </c>
      <c r="AL15" s="24">
        <v>2000</v>
      </c>
      <c r="AM15" s="24">
        <v>2001</v>
      </c>
      <c r="AN15" s="24">
        <v>2002</v>
      </c>
      <c r="AO15" s="24">
        <v>2003</v>
      </c>
      <c r="AP15" s="24">
        <v>2004</v>
      </c>
      <c r="AQ15" s="24">
        <v>2005</v>
      </c>
      <c r="AR15" s="24">
        <v>2006</v>
      </c>
      <c r="AS15" s="24">
        <v>2007</v>
      </c>
      <c r="AT15" s="24">
        <v>2008</v>
      </c>
      <c r="AU15" s="24">
        <v>2009</v>
      </c>
      <c r="AV15" s="24">
        <v>2010</v>
      </c>
      <c r="AW15" s="24">
        <v>2011</v>
      </c>
      <c r="AX15" s="24">
        <v>2012</v>
      </c>
      <c r="AY15" s="24">
        <v>2013</v>
      </c>
      <c r="AZ15" s="24">
        <v>2014</v>
      </c>
      <c r="BA15" s="24">
        <v>2015</v>
      </c>
      <c r="BB15" s="24">
        <v>2016</v>
      </c>
      <c r="BC15" s="24">
        <v>2017</v>
      </c>
      <c r="BD15" s="24">
        <v>2018</v>
      </c>
      <c r="BE15" s="24">
        <v>2019</v>
      </c>
    </row>
    <row r="16" spans="2:60" x14ac:dyDescent="0.2">
      <c r="B16" s="24">
        <v>8</v>
      </c>
      <c r="C16" s="24">
        <v>7</v>
      </c>
      <c r="D16" s="24">
        <v>2</v>
      </c>
      <c r="E16" s="24">
        <v>9</v>
      </c>
      <c r="F16" s="24">
        <v>7</v>
      </c>
      <c r="G16" s="24">
        <v>7</v>
      </c>
      <c r="H16" s="24">
        <v>7</v>
      </c>
      <c r="I16" s="24">
        <v>7</v>
      </c>
      <c r="J16" s="24">
        <v>8</v>
      </c>
      <c r="K16" s="24">
        <v>6</v>
      </c>
      <c r="L16" s="24">
        <v>5</v>
      </c>
      <c r="M16" s="24">
        <v>7</v>
      </c>
      <c r="N16" s="24">
        <v>8</v>
      </c>
      <c r="O16" s="24">
        <v>8</v>
      </c>
      <c r="P16" s="24">
        <v>7</v>
      </c>
      <c r="Q16" s="24">
        <v>5</v>
      </c>
      <c r="R16" s="24">
        <v>4</v>
      </c>
      <c r="S16" s="24">
        <v>6</v>
      </c>
      <c r="T16" s="24">
        <v>7</v>
      </c>
      <c r="U16" s="24">
        <v>8</v>
      </c>
      <c r="V16" s="24">
        <v>3</v>
      </c>
      <c r="W16" s="24">
        <v>7</v>
      </c>
      <c r="X16" s="24">
        <v>7</v>
      </c>
      <c r="Y16" s="24">
        <v>7</v>
      </c>
      <c r="Z16" s="24">
        <v>7</v>
      </c>
      <c r="AA16" s="24">
        <v>8</v>
      </c>
      <c r="AB16" s="24">
        <v>4</v>
      </c>
      <c r="AC16" s="24">
        <v>6</v>
      </c>
      <c r="AD16" s="24">
        <v>2</v>
      </c>
      <c r="AE16" s="24">
        <v>1</v>
      </c>
      <c r="AF16" s="24">
        <v>6</v>
      </c>
      <c r="AG16" s="24">
        <v>6</v>
      </c>
      <c r="AH16" s="24">
        <v>4</v>
      </c>
      <c r="AI16" s="24">
        <v>4</v>
      </c>
      <c r="AJ16" s="24">
        <v>10</v>
      </c>
      <c r="AK16" s="24">
        <v>4</v>
      </c>
      <c r="AL16" s="24">
        <v>4</v>
      </c>
      <c r="AM16" s="24">
        <v>4</v>
      </c>
      <c r="AN16" s="24">
        <v>4</v>
      </c>
      <c r="AO16" s="24">
        <v>4</v>
      </c>
      <c r="AP16" s="24">
        <v>4</v>
      </c>
      <c r="AQ16" s="24">
        <v>4</v>
      </c>
      <c r="AR16" s="24">
        <v>4</v>
      </c>
      <c r="AS16" s="24">
        <v>4</v>
      </c>
      <c r="AT16" s="24">
        <v>4</v>
      </c>
      <c r="AU16" s="24">
        <v>4</v>
      </c>
      <c r="AV16" s="24">
        <v>4</v>
      </c>
      <c r="AW16" s="24">
        <v>4</v>
      </c>
      <c r="AX16" s="24">
        <v>4</v>
      </c>
      <c r="AY16" s="24">
        <v>4</v>
      </c>
      <c r="AZ16" s="24">
        <v>4</v>
      </c>
      <c r="BA16" s="24">
        <v>4</v>
      </c>
      <c r="BB16" s="24">
        <v>4</v>
      </c>
      <c r="BC16" s="24">
        <v>4</v>
      </c>
      <c r="BD16" s="24">
        <v>4</v>
      </c>
      <c r="BE16" s="24">
        <v>4</v>
      </c>
      <c r="BF16" s="24">
        <v>4</v>
      </c>
      <c r="BG16" s="24">
        <v>4</v>
      </c>
      <c r="BH16" s="24">
        <v>4</v>
      </c>
    </row>
    <row r="17" spans="2:60" x14ac:dyDescent="0.2">
      <c r="B17" s="24">
        <v>5</v>
      </c>
      <c r="C17" s="24">
        <v>6</v>
      </c>
      <c r="D17" s="24">
        <v>6</v>
      </c>
      <c r="E17" s="24">
        <v>8</v>
      </c>
      <c r="F17" s="24">
        <v>5</v>
      </c>
      <c r="G17" s="24">
        <v>8</v>
      </c>
      <c r="H17" s="24">
        <v>5</v>
      </c>
      <c r="I17" s="24">
        <v>4</v>
      </c>
      <c r="J17" s="24">
        <v>8</v>
      </c>
      <c r="K17" s="24">
        <v>4</v>
      </c>
      <c r="L17" s="24">
        <v>5</v>
      </c>
      <c r="M17" s="24">
        <v>5</v>
      </c>
      <c r="N17" s="24">
        <v>6</v>
      </c>
      <c r="O17" s="24">
        <v>5</v>
      </c>
      <c r="P17" s="24">
        <v>8</v>
      </c>
      <c r="Q17" s="24">
        <v>11</v>
      </c>
      <c r="R17" s="24">
        <v>6</v>
      </c>
      <c r="S17" s="24">
        <v>7</v>
      </c>
      <c r="T17" s="24">
        <v>9</v>
      </c>
      <c r="U17" s="24">
        <v>10</v>
      </c>
      <c r="V17" s="24">
        <v>4</v>
      </c>
      <c r="W17" s="24">
        <v>4</v>
      </c>
      <c r="X17" s="24">
        <v>6</v>
      </c>
      <c r="Y17" s="24">
        <v>5</v>
      </c>
      <c r="Z17" s="24">
        <v>7</v>
      </c>
      <c r="AA17" s="24">
        <v>9</v>
      </c>
      <c r="AB17" s="24">
        <v>5</v>
      </c>
      <c r="AC17" s="24">
        <v>7</v>
      </c>
      <c r="AD17" s="24">
        <v>3</v>
      </c>
      <c r="AE17" s="24">
        <v>5</v>
      </c>
      <c r="AF17" s="24">
        <v>3</v>
      </c>
      <c r="AG17" s="24">
        <v>5</v>
      </c>
      <c r="AH17" s="24">
        <v>4</v>
      </c>
      <c r="AI17" s="24">
        <v>6</v>
      </c>
      <c r="AJ17" s="24">
        <v>11</v>
      </c>
      <c r="AK17" s="24">
        <v>4</v>
      </c>
      <c r="AL17" s="24">
        <v>4</v>
      </c>
      <c r="AM17" s="24">
        <v>4</v>
      </c>
      <c r="AN17" s="24">
        <v>4</v>
      </c>
      <c r="AO17" s="24">
        <v>4</v>
      </c>
      <c r="AP17" s="24">
        <v>4</v>
      </c>
      <c r="AQ17" s="24">
        <v>4</v>
      </c>
      <c r="AR17" s="24">
        <v>4</v>
      </c>
      <c r="AS17" s="24">
        <v>4</v>
      </c>
      <c r="AT17" s="24">
        <v>4</v>
      </c>
      <c r="AU17" s="24">
        <v>4</v>
      </c>
      <c r="AV17" s="24">
        <v>4</v>
      </c>
      <c r="AW17" s="24">
        <v>4</v>
      </c>
      <c r="AX17" s="24">
        <v>4</v>
      </c>
      <c r="AY17" s="24">
        <v>4</v>
      </c>
      <c r="AZ17" s="24">
        <v>4</v>
      </c>
      <c r="BA17" s="24">
        <v>4</v>
      </c>
      <c r="BB17" s="24">
        <v>4</v>
      </c>
      <c r="BC17" s="24">
        <v>4</v>
      </c>
      <c r="BD17" s="24">
        <v>4</v>
      </c>
      <c r="BE17" s="24">
        <v>4</v>
      </c>
      <c r="BF17" s="24">
        <v>4</v>
      </c>
      <c r="BG17" s="24">
        <v>4</v>
      </c>
      <c r="BH17" s="24">
        <v>4</v>
      </c>
    </row>
    <row r="18" spans="2:60" x14ac:dyDescent="0.2">
      <c r="B18" s="24" t="s">
        <v>8</v>
      </c>
    </row>
    <row r="19" spans="2:60" x14ac:dyDescent="0.2">
      <c r="B19" s="24">
        <v>6.6E-3</v>
      </c>
      <c r="C19" s="24">
        <v>0.17</v>
      </c>
      <c r="D19" s="24">
        <v>0.30299999999999999</v>
      </c>
      <c r="E19" s="24">
        <v>0.44700000000000001</v>
      </c>
      <c r="F19" s="24">
        <v>0.58899999999999997</v>
      </c>
      <c r="G19" s="24">
        <v>0.72199999999999998</v>
      </c>
      <c r="H19" s="24">
        <v>0.84</v>
      </c>
      <c r="I19" s="24">
        <v>0.94199999999999995</v>
      </c>
      <c r="J19" s="24">
        <v>1.0289999999999999</v>
      </c>
      <c r="K19" s="24">
        <v>1.1020000000000001</v>
      </c>
      <c r="L19" s="24">
        <v>1.163</v>
      </c>
      <c r="M19" s="24">
        <v>1.212</v>
      </c>
      <c r="N19" s="24">
        <v>1.2529999999999999</v>
      </c>
      <c r="O19" s="24">
        <v>1.286</v>
      </c>
      <c r="P19" s="24">
        <v>1.3120000000000001</v>
      </c>
    </row>
    <row r="20" spans="2:60" x14ac:dyDescent="0.2">
      <c r="B20" s="24">
        <v>6.6E-3</v>
      </c>
      <c r="C20" s="24">
        <v>0.17</v>
      </c>
      <c r="D20" s="24">
        <v>0.30299999999999999</v>
      </c>
      <c r="E20" s="24">
        <v>0.44700000000000001</v>
      </c>
      <c r="F20" s="24">
        <v>0.58899999999999997</v>
      </c>
      <c r="G20" s="24">
        <v>0.72199999999999998</v>
      </c>
      <c r="H20" s="24">
        <v>0.84</v>
      </c>
      <c r="I20" s="24">
        <v>0.94199999999999995</v>
      </c>
      <c r="J20" s="24">
        <v>1.0289999999999999</v>
      </c>
      <c r="K20" s="24">
        <v>1.1020000000000001</v>
      </c>
      <c r="L20" s="24">
        <v>1.163</v>
      </c>
      <c r="M20" s="24">
        <v>1.212</v>
      </c>
      <c r="N20" s="24">
        <v>1.2529999999999999</v>
      </c>
      <c r="O20" s="24">
        <v>1.286</v>
      </c>
      <c r="P20" s="24">
        <v>1.3120000000000001</v>
      </c>
    </row>
    <row r="21" spans="2:60" x14ac:dyDescent="0.2">
      <c r="B21" s="24">
        <v>6.6E-3</v>
      </c>
      <c r="C21" s="24">
        <v>0.17</v>
      </c>
      <c r="D21" s="24">
        <v>0.30299999999999999</v>
      </c>
      <c r="E21" s="24">
        <v>0.44700000000000001</v>
      </c>
      <c r="F21" s="24">
        <v>0.58899999999999997</v>
      </c>
      <c r="G21" s="24">
        <v>0.72199999999999998</v>
      </c>
      <c r="H21" s="24">
        <v>0.84</v>
      </c>
      <c r="I21" s="24">
        <v>0.94199999999999995</v>
      </c>
      <c r="J21" s="24">
        <v>1.0289999999999999</v>
      </c>
      <c r="K21" s="24">
        <v>1.1020000000000001</v>
      </c>
      <c r="L21" s="24">
        <v>1.163</v>
      </c>
      <c r="M21" s="24">
        <v>1.212</v>
      </c>
      <c r="N21" s="24">
        <v>1.2529999999999999</v>
      </c>
      <c r="O21" s="24">
        <v>1.286</v>
      </c>
      <c r="P21" s="24">
        <v>1.3120000000000001</v>
      </c>
    </row>
    <row r="22" spans="2:60" x14ac:dyDescent="0.2">
      <c r="B22" s="24">
        <v>6.6E-3</v>
      </c>
      <c r="C22" s="24">
        <v>0.17</v>
      </c>
      <c r="D22" s="24">
        <v>0.30299999999999999</v>
      </c>
      <c r="E22" s="24">
        <v>0.44700000000000001</v>
      </c>
      <c r="F22" s="24">
        <v>0.58899999999999997</v>
      </c>
      <c r="G22" s="24">
        <v>0.72199999999999998</v>
      </c>
      <c r="H22" s="24">
        <v>0.84</v>
      </c>
      <c r="I22" s="24">
        <v>0.94199999999999995</v>
      </c>
      <c r="J22" s="24">
        <v>1.0289999999999999</v>
      </c>
      <c r="K22" s="24">
        <v>1.1020000000000001</v>
      </c>
      <c r="L22" s="24">
        <v>1.163</v>
      </c>
      <c r="M22" s="24">
        <v>1.212</v>
      </c>
      <c r="N22" s="24">
        <v>1.2529999999999999</v>
      </c>
      <c r="O22" s="24">
        <v>1.286</v>
      </c>
      <c r="P22" s="24">
        <v>1.3120000000000001</v>
      </c>
    </row>
    <row r="23" spans="2:60" x14ac:dyDescent="0.2">
      <c r="B23" s="24">
        <v>6.6E-3</v>
      </c>
      <c r="C23" s="24">
        <v>0.17</v>
      </c>
      <c r="D23" s="24">
        <v>0.30299999999999999</v>
      </c>
      <c r="E23" s="24">
        <v>0.44700000000000001</v>
      </c>
      <c r="F23" s="24">
        <v>0.58899999999999997</v>
      </c>
      <c r="G23" s="24">
        <v>0.72199999999999998</v>
      </c>
      <c r="H23" s="24">
        <v>0.84</v>
      </c>
      <c r="I23" s="24">
        <v>0.94199999999999995</v>
      </c>
      <c r="J23" s="24">
        <v>1.0289999999999999</v>
      </c>
      <c r="K23" s="24">
        <v>1.1020000000000001</v>
      </c>
      <c r="L23" s="24">
        <v>1.163</v>
      </c>
      <c r="M23" s="24">
        <v>1.212</v>
      </c>
      <c r="N23" s="24">
        <v>1.2529999999999999</v>
      </c>
      <c r="O23" s="24">
        <v>1.286</v>
      </c>
      <c r="P23" s="24">
        <v>1.3120000000000001</v>
      </c>
    </row>
    <row r="24" spans="2:60" x14ac:dyDescent="0.2">
      <c r="B24" s="24">
        <v>6.6E-3</v>
      </c>
      <c r="C24" s="24">
        <v>0.17</v>
      </c>
      <c r="D24" s="24">
        <v>0.30299999999999999</v>
      </c>
      <c r="E24" s="24">
        <v>0.44700000000000001</v>
      </c>
      <c r="F24" s="24">
        <v>0.58899999999999997</v>
      </c>
      <c r="G24" s="24">
        <v>0.72199999999999998</v>
      </c>
      <c r="H24" s="24">
        <v>0.84</v>
      </c>
      <c r="I24" s="24">
        <v>0.94199999999999995</v>
      </c>
      <c r="J24" s="24">
        <v>1.0289999999999999</v>
      </c>
      <c r="K24" s="24">
        <v>1.1020000000000001</v>
      </c>
      <c r="L24" s="24">
        <v>1.163</v>
      </c>
      <c r="M24" s="24">
        <v>1.212</v>
      </c>
      <c r="N24" s="24">
        <v>1.2529999999999999</v>
      </c>
      <c r="O24" s="24">
        <v>1.286</v>
      </c>
      <c r="P24" s="24">
        <v>1.3120000000000001</v>
      </c>
    </row>
    <row r="25" spans="2:60" x14ac:dyDescent="0.2">
      <c r="B25" s="24">
        <v>6.6E-3</v>
      </c>
      <c r="C25" s="24">
        <v>0.17</v>
      </c>
      <c r="D25" s="24">
        <v>0.30299999999999999</v>
      </c>
      <c r="E25" s="24">
        <v>0.44700000000000001</v>
      </c>
      <c r="F25" s="24">
        <v>0.58899999999999997</v>
      </c>
      <c r="G25" s="24">
        <v>0.72199999999999998</v>
      </c>
      <c r="H25" s="24">
        <v>0.84</v>
      </c>
      <c r="I25" s="24">
        <v>0.94199999999999995</v>
      </c>
      <c r="J25" s="24">
        <v>1.0289999999999999</v>
      </c>
      <c r="K25" s="24">
        <v>1.1020000000000001</v>
      </c>
      <c r="L25" s="24">
        <v>1.163</v>
      </c>
      <c r="M25" s="24">
        <v>1.212</v>
      </c>
      <c r="N25" s="24">
        <v>1.2529999999999999</v>
      </c>
      <c r="O25" s="24">
        <v>1.286</v>
      </c>
      <c r="P25" s="24">
        <v>1.3120000000000001</v>
      </c>
    </row>
    <row r="26" spans="2:60" x14ac:dyDescent="0.2">
      <c r="B26" s="24">
        <v>6.6E-3</v>
      </c>
      <c r="C26" s="24">
        <v>0.17</v>
      </c>
      <c r="D26" s="24">
        <v>0.30299999999999999</v>
      </c>
      <c r="E26" s="24">
        <v>0.44700000000000001</v>
      </c>
      <c r="F26" s="24">
        <v>0.58899999999999997</v>
      </c>
      <c r="G26" s="24">
        <v>0.72199999999999998</v>
      </c>
      <c r="H26" s="24">
        <v>0.84</v>
      </c>
      <c r="I26" s="24">
        <v>0.94199999999999995</v>
      </c>
      <c r="J26" s="24">
        <v>1.0289999999999999</v>
      </c>
      <c r="K26" s="24">
        <v>1.1020000000000001</v>
      </c>
      <c r="L26" s="24">
        <v>1.163</v>
      </c>
      <c r="M26" s="24">
        <v>1.212</v>
      </c>
      <c r="N26" s="24">
        <v>1.2529999999999999</v>
      </c>
      <c r="O26" s="24">
        <v>1.286</v>
      </c>
      <c r="P26" s="24">
        <v>1.3120000000000001</v>
      </c>
    </row>
    <row r="27" spans="2:60" x14ac:dyDescent="0.2">
      <c r="B27" s="24">
        <v>6.6E-3</v>
      </c>
      <c r="C27" s="24">
        <v>0.17</v>
      </c>
      <c r="D27" s="24">
        <v>0.30299999999999999</v>
      </c>
      <c r="E27" s="24">
        <v>0.44700000000000001</v>
      </c>
      <c r="F27" s="24">
        <v>0.58899999999999997</v>
      </c>
      <c r="G27" s="24">
        <v>0.72199999999999998</v>
      </c>
      <c r="H27" s="24">
        <v>0.84</v>
      </c>
      <c r="I27" s="24">
        <v>0.94199999999999995</v>
      </c>
      <c r="J27" s="24">
        <v>1.0289999999999999</v>
      </c>
      <c r="K27" s="24">
        <v>1.1020000000000001</v>
      </c>
      <c r="L27" s="24">
        <v>1.163</v>
      </c>
      <c r="M27" s="24">
        <v>1.212</v>
      </c>
      <c r="N27" s="24">
        <v>1.2529999999999999</v>
      </c>
      <c r="O27" s="24">
        <v>1.286</v>
      </c>
      <c r="P27" s="24">
        <v>1.3120000000000001</v>
      </c>
    </row>
    <row r="28" spans="2:60" x14ac:dyDescent="0.2">
      <c r="B28" s="24">
        <v>6.6E-3</v>
      </c>
      <c r="C28" s="24">
        <v>0.17</v>
      </c>
      <c r="D28" s="24">
        <v>0.30299999999999999</v>
      </c>
      <c r="E28" s="24">
        <v>0.44700000000000001</v>
      </c>
      <c r="F28" s="24">
        <v>0.58899999999999997</v>
      </c>
      <c r="G28" s="24">
        <v>0.72199999999999998</v>
      </c>
      <c r="H28" s="24">
        <v>0.84</v>
      </c>
      <c r="I28" s="24">
        <v>0.94199999999999995</v>
      </c>
      <c r="J28" s="24">
        <v>1.0289999999999999</v>
      </c>
      <c r="K28" s="24">
        <v>1.1020000000000001</v>
      </c>
      <c r="L28" s="24">
        <v>1.163</v>
      </c>
      <c r="M28" s="24">
        <v>1.212</v>
      </c>
      <c r="N28" s="24">
        <v>1.2529999999999999</v>
      </c>
      <c r="O28" s="24">
        <v>1.286</v>
      </c>
      <c r="P28" s="24">
        <v>1.3120000000000001</v>
      </c>
    </row>
    <row r="29" spans="2:60" x14ac:dyDescent="0.2">
      <c r="B29" s="24">
        <v>6.6E-3</v>
      </c>
      <c r="C29" s="24">
        <v>0.17</v>
      </c>
      <c r="D29" s="24">
        <v>0.30299999999999999</v>
      </c>
      <c r="E29" s="24">
        <v>0.44700000000000001</v>
      </c>
      <c r="F29" s="24">
        <v>0.58899999999999997</v>
      </c>
      <c r="G29" s="24">
        <v>0.72199999999999998</v>
      </c>
      <c r="H29" s="24">
        <v>0.84</v>
      </c>
      <c r="I29" s="24">
        <v>0.94199999999999995</v>
      </c>
      <c r="J29" s="24">
        <v>1.0289999999999999</v>
      </c>
      <c r="K29" s="24">
        <v>1.1020000000000001</v>
      </c>
      <c r="L29" s="24">
        <v>1.163</v>
      </c>
      <c r="M29" s="24">
        <v>1.212</v>
      </c>
      <c r="N29" s="24">
        <v>1.2529999999999999</v>
      </c>
      <c r="O29" s="24">
        <v>1.286</v>
      </c>
      <c r="P29" s="24">
        <v>1.3120000000000001</v>
      </c>
    </row>
    <row r="30" spans="2:60" x14ac:dyDescent="0.2">
      <c r="B30" s="24">
        <v>6.6E-3</v>
      </c>
      <c r="C30" s="24">
        <v>0.17</v>
      </c>
      <c r="D30" s="24">
        <v>0.30299999999999999</v>
      </c>
      <c r="E30" s="24">
        <v>0.44700000000000001</v>
      </c>
      <c r="F30" s="24">
        <v>0.58899999999999997</v>
      </c>
      <c r="G30" s="24">
        <v>0.72199999999999998</v>
      </c>
      <c r="H30" s="24">
        <v>0.84</v>
      </c>
      <c r="I30" s="24">
        <v>0.94199999999999995</v>
      </c>
      <c r="J30" s="24">
        <v>1.0289999999999999</v>
      </c>
      <c r="K30" s="24">
        <v>1.1020000000000001</v>
      </c>
      <c r="L30" s="24">
        <v>1.163</v>
      </c>
      <c r="M30" s="24">
        <v>1.212</v>
      </c>
      <c r="N30" s="24">
        <v>1.2529999999999999</v>
      </c>
      <c r="O30" s="24">
        <v>1.286</v>
      </c>
      <c r="P30" s="24">
        <v>1.3120000000000001</v>
      </c>
    </row>
    <row r="31" spans="2:60" x14ac:dyDescent="0.2">
      <c r="B31" s="24">
        <v>6.6E-3</v>
      </c>
      <c r="C31" s="24">
        <v>0.17</v>
      </c>
      <c r="D31" s="24">
        <v>0.30299999999999999</v>
      </c>
      <c r="E31" s="24">
        <v>0.44700000000000001</v>
      </c>
      <c r="F31" s="24">
        <v>0.58899999999999997</v>
      </c>
      <c r="G31" s="24">
        <v>0.72199999999999998</v>
      </c>
      <c r="H31" s="24">
        <v>0.84</v>
      </c>
      <c r="I31" s="24">
        <v>0.94199999999999995</v>
      </c>
      <c r="J31" s="24">
        <v>1.0289999999999999</v>
      </c>
      <c r="K31" s="24">
        <v>1.1020000000000001</v>
      </c>
      <c r="L31" s="24">
        <v>1.163</v>
      </c>
      <c r="M31" s="24">
        <v>1.212</v>
      </c>
      <c r="N31" s="24">
        <v>1.2529999999999999</v>
      </c>
      <c r="O31" s="24">
        <v>1.286</v>
      </c>
      <c r="P31" s="24">
        <v>1.3120000000000001</v>
      </c>
    </row>
    <row r="32" spans="2:60" x14ac:dyDescent="0.2">
      <c r="B32" s="24">
        <v>6.6E-3</v>
      </c>
      <c r="C32" s="24">
        <v>0.17</v>
      </c>
      <c r="D32" s="24">
        <v>0.30299999999999999</v>
      </c>
      <c r="E32" s="24">
        <v>0.44700000000000001</v>
      </c>
      <c r="F32" s="24">
        <v>0.58899999999999997</v>
      </c>
      <c r="G32" s="24">
        <v>0.72199999999999998</v>
      </c>
      <c r="H32" s="24">
        <v>0.84</v>
      </c>
      <c r="I32" s="24">
        <v>0.94199999999999995</v>
      </c>
      <c r="J32" s="24">
        <v>1.0289999999999999</v>
      </c>
      <c r="K32" s="24">
        <v>1.1020000000000001</v>
      </c>
      <c r="L32" s="24">
        <v>1.163</v>
      </c>
      <c r="M32" s="24">
        <v>1.212</v>
      </c>
      <c r="N32" s="24">
        <v>1.2529999999999999</v>
      </c>
      <c r="O32" s="24">
        <v>1.286</v>
      </c>
      <c r="P32" s="24">
        <v>1.3120000000000001</v>
      </c>
    </row>
    <row r="33" spans="2:16" x14ac:dyDescent="0.2">
      <c r="B33" s="24">
        <v>6.6E-3</v>
      </c>
      <c r="C33" s="24">
        <v>0.17</v>
      </c>
      <c r="D33" s="24">
        <v>0.30299999999999999</v>
      </c>
      <c r="E33" s="24">
        <v>0.44700000000000001</v>
      </c>
      <c r="F33" s="24">
        <v>0.58899999999999997</v>
      </c>
      <c r="G33" s="24">
        <v>0.72199999999999998</v>
      </c>
      <c r="H33" s="24">
        <v>0.84</v>
      </c>
      <c r="I33" s="24">
        <v>0.94199999999999995</v>
      </c>
      <c r="J33" s="24">
        <v>1.0289999999999999</v>
      </c>
      <c r="K33" s="24">
        <v>1.1020000000000001</v>
      </c>
      <c r="L33" s="24">
        <v>1.163</v>
      </c>
      <c r="M33" s="24">
        <v>1.212</v>
      </c>
      <c r="N33" s="24">
        <v>1.2529999999999999</v>
      </c>
      <c r="O33" s="24">
        <v>1.286</v>
      </c>
      <c r="P33" s="24">
        <v>1.3120000000000001</v>
      </c>
    </row>
    <row r="34" spans="2:16" x14ac:dyDescent="0.2">
      <c r="B34" s="24">
        <v>6.6E-3</v>
      </c>
      <c r="C34" s="24">
        <v>0.17</v>
      </c>
      <c r="D34" s="24">
        <v>0.30299999999999999</v>
      </c>
      <c r="E34" s="24">
        <v>0.44700000000000001</v>
      </c>
      <c r="F34" s="24">
        <v>0.58899999999999997</v>
      </c>
      <c r="G34" s="24">
        <v>0.72199999999999998</v>
      </c>
      <c r="H34" s="24">
        <v>0.84</v>
      </c>
      <c r="I34" s="24">
        <v>0.94199999999999995</v>
      </c>
      <c r="J34" s="24">
        <v>1.0289999999999999</v>
      </c>
      <c r="K34" s="24">
        <v>1.1020000000000001</v>
      </c>
      <c r="L34" s="24">
        <v>1.163</v>
      </c>
      <c r="M34" s="24">
        <v>1.212</v>
      </c>
      <c r="N34" s="24">
        <v>1.2529999999999999</v>
      </c>
      <c r="O34" s="24">
        <v>1.286</v>
      </c>
      <c r="P34" s="24">
        <v>1.3120000000000001</v>
      </c>
    </row>
    <row r="35" spans="2:16" x14ac:dyDescent="0.2">
      <c r="B35" s="24">
        <v>6.6E-3</v>
      </c>
      <c r="C35" s="24">
        <v>0.17</v>
      </c>
      <c r="D35" s="24">
        <v>0.30299999999999999</v>
      </c>
      <c r="E35" s="24">
        <v>0.44700000000000001</v>
      </c>
      <c r="F35" s="24">
        <v>0.58899999999999997</v>
      </c>
      <c r="G35" s="24">
        <v>0.72199999999999998</v>
      </c>
      <c r="H35" s="24">
        <v>0.84</v>
      </c>
      <c r="I35" s="24">
        <v>0.94199999999999995</v>
      </c>
      <c r="J35" s="24">
        <v>1.0289999999999999</v>
      </c>
      <c r="K35" s="24">
        <v>1.1020000000000001</v>
      </c>
      <c r="L35" s="24">
        <v>1.163</v>
      </c>
      <c r="M35" s="24">
        <v>1.212</v>
      </c>
      <c r="N35" s="24">
        <v>1.2529999999999999</v>
      </c>
      <c r="O35" s="24">
        <v>1.286</v>
      </c>
      <c r="P35" s="24">
        <v>1.3120000000000001</v>
      </c>
    </row>
    <row r="36" spans="2:16" x14ac:dyDescent="0.2">
      <c r="B36" s="24">
        <v>6.6E-3</v>
      </c>
      <c r="C36" s="24">
        <v>0.17</v>
      </c>
      <c r="D36" s="24">
        <v>0.30299999999999999</v>
      </c>
      <c r="E36" s="24">
        <v>0.44700000000000001</v>
      </c>
      <c r="F36" s="24">
        <v>0.58899999999999997</v>
      </c>
      <c r="G36" s="24">
        <v>0.72199999999999998</v>
      </c>
      <c r="H36" s="24">
        <v>0.84</v>
      </c>
      <c r="I36" s="24">
        <v>0.94199999999999995</v>
      </c>
      <c r="J36" s="24">
        <v>1.0289999999999999</v>
      </c>
      <c r="K36" s="24">
        <v>1.1020000000000001</v>
      </c>
      <c r="L36" s="24">
        <v>1.163</v>
      </c>
      <c r="M36" s="24">
        <v>1.212</v>
      </c>
      <c r="N36" s="24">
        <v>1.2529999999999999</v>
      </c>
      <c r="O36" s="24">
        <v>1.286</v>
      </c>
      <c r="P36" s="24">
        <v>1.3120000000000001</v>
      </c>
    </row>
    <row r="37" spans="2:16" x14ac:dyDescent="0.2">
      <c r="B37" s="24">
        <v>6.6E-3</v>
      </c>
      <c r="C37" s="24">
        <v>0.17</v>
      </c>
      <c r="D37" s="24">
        <v>0.30299999999999999</v>
      </c>
      <c r="E37" s="24">
        <v>0.44700000000000001</v>
      </c>
      <c r="F37" s="24">
        <v>0.58899999999999997</v>
      </c>
      <c r="G37" s="24">
        <v>0.72199999999999998</v>
      </c>
      <c r="H37" s="24">
        <v>0.84</v>
      </c>
      <c r="I37" s="24">
        <v>0.94199999999999995</v>
      </c>
      <c r="J37" s="24">
        <v>1.0289999999999999</v>
      </c>
      <c r="K37" s="24">
        <v>1.1020000000000001</v>
      </c>
      <c r="L37" s="24">
        <v>1.163</v>
      </c>
      <c r="M37" s="24">
        <v>1.212</v>
      </c>
      <c r="N37" s="24">
        <v>1.2529999999999999</v>
      </c>
      <c r="O37" s="24">
        <v>1.286</v>
      </c>
      <c r="P37" s="24">
        <v>1.3120000000000001</v>
      </c>
    </row>
    <row r="38" spans="2:16" x14ac:dyDescent="0.2">
      <c r="B38" s="24">
        <v>6.6E-3</v>
      </c>
      <c r="C38" s="24">
        <v>0.17</v>
      </c>
      <c r="D38" s="24">
        <v>0.30299999999999999</v>
      </c>
      <c r="E38" s="24">
        <v>0.44700000000000001</v>
      </c>
      <c r="F38" s="24">
        <v>0.58899999999999997</v>
      </c>
      <c r="G38" s="24">
        <v>0.72199999999999998</v>
      </c>
      <c r="H38" s="24">
        <v>0.84</v>
      </c>
      <c r="I38" s="24">
        <v>0.94199999999999995</v>
      </c>
      <c r="J38" s="24">
        <v>1.0289999999999999</v>
      </c>
      <c r="K38" s="24">
        <v>1.1020000000000001</v>
      </c>
      <c r="L38" s="24">
        <v>1.163</v>
      </c>
      <c r="M38" s="24">
        <v>1.212</v>
      </c>
      <c r="N38" s="24">
        <v>1.2529999999999999</v>
      </c>
      <c r="O38" s="24">
        <v>1.286</v>
      </c>
      <c r="P38" s="24">
        <v>1.3120000000000001</v>
      </c>
    </row>
    <row r="39" spans="2:16" x14ac:dyDescent="0.2">
      <c r="B39" s="24">
        <v>6.6E-3</v>
      </c>
      <c r="C39" s="24">
        <v>0.17</v>
      </c>
      <c r="D39" s="24">
        <v>0.30299999999999999</v>
      </c>
      <c r="E39" s="24">
        <v>0.44700000000000001</v>
      </c>
      <c r="F39" s="24">
        <v>0.58899999999999997</v>
      </c>
      <c r="G39" s="24">
        <v>0.72199999999999998</v>
      </c>
      <c r="H39" s="24">
        <v>0.84</v>
      </c>
      <c r="I39" s="24">
        <v>0.94199999999999995</v>
      </c>
      <c r="J39" s="24">
        <v>1.0289999999999999</v>
      </c>
      <c r="K39" s="24">
        <v>1.1020000000000001</v>
      </c>
      <c r="L39" s="24">
        <v>1.163</v>
      </c>
      <c r="M39" s="24">
        <v>1.212</v>
      </c>
      <c r="N39" s="24">
        <v>1.2529999999999999</v>
      </c>
      <c r="O39" s="24">
        <v>1.286</v>
      </c>
      <c r="P39" s="24">
        <v>1.3120000000000001</v>
      </c>
    </row>
    <row r="40" spans="2:16" x14ac:dyDescent="0.2">
      <c r="B40" s="24">
        <v>6.6E-3</v>
      </c>
      <c r="C40" s="24">
        <v>0.17</v>
      </c>
      <c r="D40" s="24">
        <v>0.30299999999999999</v>
      </c>
      <c r="E40" s="24">
        <v>0.44700000000000001</v>
      </c>
      <c r="F40" s="24">
        <v>0.58899999999999997</v>
      </c>
      <c r="G40" s="24">
        <v>0.72199999999999998</v>
      </c>
      <c r="H40" s="24">
        <v>0.84</v>
      </c>
      <c r="I40" s="24">
        <v>0.94199999999999995</v>
      </c>
      <c r="J40" s="24">
        <v>1.0289999999999999</v>
      </c>
      <c r="K40" s="24">
        <v>1.1020000000000001</v>
      </c>
      <c r="L40" s="24">
        <v>1.163</v>
      </c>
      <c r="M40" s="24">
        <v>1.212</v>
      </c>
      <c r="N40" s="24">
        <v>1.2529999999999999</v>
      </c>
      <c r="O40" s="24">
        <v>1.286</v>
      </c>
      <c r="P40" s="24">
        <v>1.3120000000000001</v>
      </c>
    </row>
    <row r="41" spans="2:16" x14ac:dyDescent="0.2">
      <c r="B41" s="24">
        <v>6.6E-3</v>
      </c>
      <c r="C41" s="24">
        <v>0.17</v>
      </c>
      <c r="D41" s="24">
        <v>0.30299999999999999</v>
      </c>
      <c r="E41" s="24">
        <v>0.44700000000000001</v>
      </c>
      <c r="F41" s="24">
        <v>0.58899999999999997</v>
      </c>
      <c r="G41" s="24">
        <v>0.72199999999999998</v>
      </c>
      <c r="H41" s="24">
        <v>0.84</v>
      </c>
      <c r="I41" s="24">
        <v>0.94199999999999995</v>
      </c>
      <c r="J41" s="24">
        <v>1.0289999999999999</v>
      </c>
      <c r="K41" s="24">
        <v>1.1020000000000001</v>
      </c>
      <c r="L41" s="24">
        <v>1.163</v>
      </c>
      <c r="M41" s="24">
        <v>1.212</v>
      </c>
      <c r="N41" s="24">
        <v>1.2529999999999999</v>
      </c>
      <c r="O41" s="24">
        <v>1.286</v>
      </c>
      <c r="P41" s="24">
        <v>1.3120000000000001</v>
      </c>
    </row>
    <row r="42" spans="2:16" x14ac:dyDescent="0.2">
      <c r="B42" s="24">
        <v>6.6E-3</v>
      </c>
      <c r="C42" s="24">
        <v>0.17</v>
      </c>
      <c r="D42" s="24">
        <v>0.30299999999999999</v>
      </c>
      <c r="E42" s="24">
        <v>0.44700000000000001</v>
      </c>
      <c r="F42" s="24">
        <v>0.58899999999999997</v>
      </c>
      <c r="G42" s="24">
        <v>0.72199999999999998</v>
      </c>
      <c r="H42" s="24">
        <v>0.84</v>
      </c>
      <c r="I42" s="24">
        <v>0.94199999999999995</v>
      </c>
      <c r="J42" s="24">
        <v>1.0289999999999999</v>
      </c>
      <c r="K42" s="24">
        <v>1.1020000000000001</v>
      </c>
      <c r="L42" s="24">
        <v>1.163</v>
      </c>
      <c r="M42" s="24">
        <v>1.212</v>
      </c>
      <c r="N42" s="24">
        <v>1.2529999999999999</v>
      </c>
      <c r="O42" s="24">
        <v>1.286</v>
      </c>
      <c r="P42" s="24">
        <v>1.3120000000000001</v>
      </c>
    </row>
    <row r="43" spans="2:16" x14ac:dyDescent="0.2">
      <c r="B43" s="24">
        <v>6.6E-3</v>
      </c>
      <c r="C43" s="24">
        <v>0.17</v>
      </c>
      <c r="D43" s="24">
        <v>0.30299999999999999</v>
      </c>
      <c r="E43" s="24">
        <v>0.44700000000000001</v>
      </c>
      <c r="F43" s="24">
        <v>0.58899999999999997</v>
      </c>
      <c r="G43" s="24">
        <v>0.72199999999999998</v>
      </c>
      <c r="H43" s="24">
        <v>0.84</v>
      </c>
      <c r="I43" s="24">
        <v>0.94199999999999995</v>
      </c>
      <c r="J43" s="24">
        <v>1.0289999999999999</v>
      </c>
      <c r="K43" s="24">
        <v>1.1020000000000001</v>
      </c>
      <c r="L43" s="24">
        <v>1.163</v>
      </c>
      <c r="M43" s="24">
        <v>1.212</v>
      </c>
      <c r="N43" s="24">
        <v>1.2529999999999999</v>
      </c>
      <c r="O43" s="24">
        <v>1.286</v>
      </c>
      <c r="P43" s="24">
        <v>1.3120000000000001</v>
      </c>
    </row>
    <row r="44" spans="2:16" x14ac:dyDescent="0.2">
      <c r="B44" s="24">
        <v>6.6E-3</v>
      </c>
      <c r="C44" s="24">
        <v>0.17</v>
      </c>
      <c r="D44" s="24">
        <v>0.30299999999999999</v>
      </c>
      <c r="E44" s="24">
        <v>0.44700000000000001</v>
      </c>
      <c r="F44" s="24">
        <v>0.58899999999999997</v>
      </c>
      <c r="G44" s="24">
        <v>0.72199999999999998</v>
      </c>
      <c r="H44" s="24">
        <v>0.84</v>
      </c>
      <c r="I44" s="24">
        <v>0.94199999999999995</v>
      </c>
      <c r="J44" s="24">
        <v>1.0289999999999999</v>
      </c>
      <c r="K44" s="24">
        <v>1.1020000000000001</v>
      </c>
      <c r="L44" s="24">
        <v>1.163</v>
      </c>
      <c r="M44" s="24">
        <v>1.212</v>
      </c>
      <c r="N44" s="24">
        <v>1.2529999999999999</v>
      </c>
      <c r="O44" s="24">
        <v>1.286</v>
      </c>
      <c r="P44" s="24">
        <v>1.3120000000000001</v>
      </c>
    </row>
    <row r="45" spans="2:16" x14ac:dyDescent="0.2">
      <c r="B45" s="24">
        <v>6.6E-3</v>
      </c>
      <c r="C45" s="24">
        <v>0.17</v>
      </c>
      <c r="D45" s="24">
        <v>0.30299999999999999</v>
      </c>
      <c r="E45" s="24">
        <v>0.44700000000000001</v>
      </c>
      <c r="F45" s="24">
        <v>0.58899999999999997</v>
      </c>
      <c r="G45" s="24">
        <v>0.72199999999999998</v>
      </c>
      <c r="H45" s="24">
        <v>0.84</v>
      </c>
      <c r="I45" s="24">
        <v>0.94199999999999995</v>
      </c>
      <c r="J45" s="24">
        <v>1.0289999999999999</v>
      </c>
      <c r="K45" s="24">
        <v>1.1020000000000001</v>
      </c>
      <c r="L45" s="24">
        <v>1.163</v>
      </c>
      <c r="M45" s="24">
        <v>1.212</v>
      </c>
      <c r="N45" s="24">
        <v>1.2529999999999999</v>
      </c>
      <c r="O45" s="24">
        <v>1.286</v>
      </c>
      <c r="P45" s="24">
        <v>1.3120000000000001</v>
      </c>
    </row>
    <row r="46" spans="2:16" x14ac:dyDescent="0.2">
      <c r="B46" s="24">
        <v>6.6E-3</v>
      </c>
      <c r="C46" s="24">
        <v>0.149613</v>
      </c>
      <c r="D46" s="24">
        <v>0.28829315</v>
      </c>
      <c r="E46" s="24">
        <v>0.48516767500000002</v>
      </c>
      <c r="F46" s="24">
        <v>0.60584149600000003</v>
      </c>
      <c r="G46" s="24">
        <v>0.729371624</v>
      </c>
      <c r="H46" s="24">
        <v>0.84409696499999998</v>
      </c>
      <c r="I46" s="24">
        <v>0.88269347099999995</v>
      </c>
      <c r="J46" s="24">
        <v>1.0163191540000001</v>
      </c>
      <c r="K46" s="24">
        <v>1.1243584170000001</v>
      </c>
      <c r="L46" s="24">
        <v>1.1410804450000001</v>
      </c>
      <c r="M46" s="24">
        <v>1.2315332560000001</v>
      </c>
      <c r="N46" s="24">
        <v>1.2218712199999999</v>
      </c>
      <c r="O46" s="24">
        <v>1.2947968000000001</v>
      </c>
      <c r="P46" s="24">
        <v>1.2516128019999999</v>
      </c>
    </row>
    <row r="47" spans="2:16" x14ac:dyDescent="0.2">
      <c r="B47" s="24">
        <v>6.6E-3</v>
      </c>
      <c r="C47" s="24">
        <v>0.179094</v>
      </c>
      <c r="D47" s="24">
        <v>0.39680313</v>
      </c>
      <c r="E47" s="24">
        <v>0.46469743200000002</v>
      </c>
      <c r="F47" s="24">
        <v>0.65119010099999997</v>
      </c>
      <c r="G47" s="24">
        <v>0.71367562500000004</v>
      </c>
      <c r="H47" s="24">
        <v>0.81854259799999995</v>
      </c>
      <c r="I47" s="24">
        <v>0.98578653500000002</v>
      </c>
      <c r="J47" s="24">
        <v>1.0304195469999999</v>
      </c>
      <c r="K47" s="24">
        <v>1.199785801</v>
      </c>
      <c r="L47" s="24">
        <v>1.236505467</v>
      </c>
      <c r="M47" s="24">
        <v>1.2692402199999999</v>
      </c>
      <c r="N47" s="24">
        <v>1.193139554</v>
      </c>
      <c r="O47" s="24">
        <v>1.3574297799999999</v>
      </c>
      <c r="P47" s="24">
        <v>1.4313864999999999</v>
      </c>
    </row>
    <row r="48" spans="2:16" x14ac:dyDescent="0.2">
      <c r="B48" s="24">
        <v>6.6E-3</v>
      </c>
      <c r="C48" s="24">
        <v>0.33130999999999999</v>
      </c>
      <c r="D48" s="24">
        <v>0.49472775000000002</v>
      </c>
      <c r="E48" s="24">
        <v>0.61207145399999996</v>
      </c>
      <c r="F48" s="24">
        <v>0.65181736899999998</v>
      </c>
      <c r="G48" s="24">
        <v>0.77485801799999998</v>
      </c>
      <c r="H48" s="24">
        <v>0.93447572700000003</v>
      </c>
      <c r="I48" s="24">
        <v>1.062411234</v>
      </c>
      <c r="J48" s="24">
        <v>1.19773405</v>
      </c>
      <c r="K48" s="24">
        <v>1.24041873</v>
      </c>
      <c r="L48" s="24">
        <v>1.4233353900000001</v>
      </c>
      <c r="M48" s="24">
        <v>1.53983216</v>
      </c>
      <c r="N48" s="24">
        <v>1.57572931</v>
      </c>
      <c r="O48" s="24">
        <v>1.60870209</v>
      </c>
      <c r="P48" s="24">
        <v>1.50768835</v>
      </c>
    </row>
    <row r="49" spans="2:16" x14ac:dyDescent="0.2">
      <c r="B49" s="24">
        <v>6.6E-3</v>
      </c>
      <c r="C49" s="24">
        <v>0.23309099999999999</v>
      </c>
      <c r="D49" s="24">
        <v>0.400050503</v>
      </c>
      <c r="E49" s="24">
        <v>0.65162642199999998</v>
      </c>
      <c r="F49" s="24">
        <v>0.73239009600000005</v>
      </c>
      <c r="G49" s="24">
        <v>0.74580283599999997</v>
      </c>
      <c r="H49" s="24">
        <v>0.72697250000000002</v>
      </c>
      <c r="I49" s="24">
        <v>1.07004583</v>
      </c>
      <c r="J49" s="24">
        <v>1.3798941499999999</v>
      </c>
      <c r="K49" s="24">
        <v>1.3248626699999999</v>
      </c>
      <c r="L49" s="24">
        <v>1.3350201159999999</v>
      </c>
      <c r="M49" s="24">
        <v>1.4090071500000001</v>
      </c>
      <c r="N49" s="24">
        <v>1.397040133</v>
      </c>
      <c r="O49" s="24">
        <v>1.2778383900000001</v>
      </c>
      <c r="P49" s="24">
        <v>1.3697934899999999</v>
      </c>
    </row>
    <row r="50" spans="2:16" x14ac:dyDescent="0.2">
      <c r="B50" s="24">
        <v>6.6E-3</v>
      </c>
      <c r="C50" s="24">
        <v>0.15348000000000001</v>
      </c>
      <c r="D50" s="24">
        <v>0.38561153399999998</v>
      </c>
      <c r="E50" s="24">
        <v>0.50526448899999998</v>
      </c>
      <c r="F50" s="24">
        <v>0.72852211200000005</v>
      </c>
      <c r="G50" s="24">
        <v>0.84324485699999996</v>
      </c>
      <c r="H50" s="24">
        <v>0.84729560900000001</v>
      </c>
      <c r="I50" s="24">
        <v>0.96959189300000004</v>
      </c>
      <c r="J50" s="24">
        <v>1.231843043</v>
      </c>
      <c r="K50" s="24">
        <v>1.2963015950000001</v>
      </c>
      <c r="L50" s="24">
        <v>1.4006776999999999</v>
      </c>
      <c r="M50" s="24">
        <v>1.4019511099999999</v>
      </c>
      <c r="N50" s="24">
        <v>1.3922330999999999</v>
      </c>
      <c r="O50" s="24">
        <v>1.094947991</v>
      </c>
      <c r="P50" s="24">
        <v>1.3055071600000001</v>
      </c>
    </row>
    <row r="51" spans="2:16" x14ac:dyDescent="0.2">
      <c r="B51" s="24">
        <v>6.6E-3</v>
      </c>
      <c r="C51" s="24">
        <v>0.29288900000000001</v>
      </c>
      <c r="D51" s="24">
        <v>0.335606389</v>
      </c>
      <c r="E51" s="24">
        <v>0.44507442699999999</v>
      </c>
      <c r="F51" s="24">
        <v>0.684364427</v>
      </c>
      <c r="G51" s="24">
        <v>0.79676502800000004</v>
      </c>
      <c r="H51" s="24">
        <v>0.94837943999999996</v>
      </c>
      <c r="I51" s="24">
        <v>0.95551914199999999</v>
      </c>
      <c r="J51" s="24">
        <v>1.02546574</v>
      </c>
      <c r="K51" s="24">
        <v>1.0996979069999999</v>
      </c>
      <c r="L51" s="24">
        <v>1.418002059</v>
      </c>
      <c r="M51" s="24">
        <v>1.48923278</v>
      </c>
      <c r="N51" s="24">
        <v>1.52059129</v>
      </c>
      <c r="O51" s="24">
        <v>1.70190128</v>
      </c>
      <c r="P51" s="24">
        <v>1.60196253</v>
      </c>
    </row>
    <row r="52" spans="2:16" x14ac:dyDescent="0.2">
      <c r="B52" s="24">
        <v>6.6E-3</v>
      </c>
      <c r="C52" s="24">
        <v>0.18718399999999999</v>
      </c>
      <c r="D52" s="24">
        <v>0.32671750999999999</v>
      </c>
      <c r="E52" s="24">
        <v>0.47686995100000001</v>
      </c>
      <c r="F52" s="24">
        <v>0.55904552100000005</v>
      </c>
      <c r="G52" s="24">
        <v>0.74756441299999998</v>
      </c>
      <c r="H52" s="24">
        <v>0.88880778500000002</v>
      </c>
      <c r="I52" s="24">
        <v>1.074088782</v>
      </c>
      <c r="J52" s="24">
        <v>1.09517763</v>
      </c>
      <c r="K52" s="24">
        <v>1.2356582039999999</v>
      </c>
      <c r="L52" s="24">
        <v>1.286725055</v>
      </c>
      <c r="M52" s="24">
        <v>1.3997346399999999</v>
      </c>
      <c r="N52" s="24">
        <v>1.56127113</v>
      </c>
      <c r="O52" s="24">
        <v>1.36341636</v>
      </c>
      <c r="P52" s="24">
        <v>1.3377541470000001</v>
      </c>
    </row>
    <row r="53" spans="2:16" x14ac:dyDescent="0.2">
      <c r="B53" s="24">
        <v>6.6E-3</v>
      </c>
      <c r="C53" s="24">
        <v>0.19053600000000001</v>
      </c>
      <c r="D53" s="24">
        <v>0.369383672</v>
      </c>
      <c r="E53" s="24">
        <v>0.58930249599999995</v>
      </c>
      <c r="F53" s="24">
        <v>0.61837613899999999</v>
      </c>
      <c r="G53" s="24">
        <v>0.62162803099999997</v>
      </c>
      <c r="H53" s="24">
        <v>0.77956834100000005</v>
      </c>
      <c r="I53" s="24">
        <v>1.040015819</v>
      </c>
      <c r="J53" s="24">
        <v>1.1692864000000001</v>
      </c>
      <c r="K53" s="24">
        <v>1.27585814</v>
      </c>
      <c r="L53" s="24">
        <v>1.3161312439999999</v>
      </c>
      <c r="M53" s="24">
        <v>1.4277181000000001</v>
      </c>
      <c r="N53" s="24">
        <v>1.4483634700000001</v>
      </c>
      <c r="O53" s="24">
        <v>1.4369743399999999</v>
      </c>
      <c r="P53" s="24">
        <v>1.5283707769999999</v>
      </c>
    </row>
    <row r="54" spans="2:16" x14ac:dyDescent="0.2">
      <c r="B54" s="24">
        <v>6.6E-3</v>
      </c>
      <c r="C54" s="24">
        <v>0.187805</v>
      </c>
      <c r="D54" s="24">
        <v>0.40445582000000002</v>
      </c>
      <c r="E54" s="24">
        <v>0.50701592600000001</v>
      </c>
      <c r="F54" s="24">
        <v>0.64339166299999995</v>
      </c>
      <c r="G54" s="24">
        <v>0.70229428299999996</v>
      </c>
      <c r="H54" s="24">
        <v>0.72863191599999999</v>
      </c>
      <c r="I54" s="24">
        <v>0.89366223199999995</v>
      </c>
      <c r="J54" s="24">
        <v>1.0377291630000001</v>
      </c>
      <c r="K54" s="24">
        <v>1.2527238300000001</v>
      </c>
      <c r="L54" s="24">
        <v>1.223967714</v>
      </c>
      <c r="M54" s="24">
        <v>1.42241993</v>
      </c>
      <c r="N54" s="24">
        <v>0.99486979600000003</v>
      </c>
      <c r="O54" s="24">
        <v>0.61644297000000003</v>
      </c>
      <c r="P54" s="24">
        <v>1.23864456</v>
      </c>
    </row>
    <row r="55" spans="2:16" x14ac:dyDescent="0.2">
      <c r="B55" s="24">
        <v>6.6E-3</v>
      </c>
      <c r="C55" s="24">
        <v>0.21770800000000001</v>
      </c>
      <c r="D55" s="24">
        <v>0.35296691499999999</v>
      </c>
      <c r="E55" s="24">
        <v>0.52565662700000004</v>
      </c>
      <c r="F55" s="24">
        <v>0.62991624999999996</v>
      </c>
      <c r="G55" s="24">
        <v>0.73173843199999999</v>
      </c>
      <c r="H55" s="24">
        <v>0.77970764199999998</v>
      </c>
      <c r="I55" s="24">
        <v>0.80663755599999998</v>
      </c>
      <c r="J55" s="24">
        <v>0.96790506899999995</v>
      </c>
      <c r="K55" s="24">
        <v>1.0148428819999999</v>
      </c>
      <c r="L55" s="24">
        <v>1.25287595</v>
      </c>
      <c r="M55" s="24">
        <v>1.286417827</v>
      </c>
      <c r="N55" s="24">
        <v>1.1081370800000001</v>
      </c>
      <c r="O55" s="24">
        <v>1.0838821000000001</v>
      </c>
      <c r="P55" s="24">
        <v>1.35876186</v>
      </c>
    </row>
    <row r="56" spans="2:16" x14ac:dyDescent="0.2">
      <c r="B56" s="24">
        <v>6.4999999999999997E-3</v>
      </c>
      <c r="C56" s="24">
        <v>0.22672500000000001</v>
      </c>
      <c r="D56" s="24">
        <v>0.32898713000000002</v>
      </c>
      <c r="E56" s="24">
        <v>0.50477653899999997</v>
      </c>
      <c r="F56" s="24">
        <v>0.66791167900000004</v>
      </c>
      <c r="G56" s="24">
        <v>0.78550354499999997</v>
      </c>
      <c r="H56" s="24">
        <v>0.96381427799999997</v>
      </c>
      <c r="I56" s="24">
        <v>0.98564040900000005</v>
      </c>
      <c r="J56" s="24">
        <v>1.061105349</v>
      </c>
      <c r="K56" s="24">
        <v>1.1328634900000001</v>
      </c>
      <c r="L56" s="24">
        <v>1.31951532</v>
      </c>
      <c r="M56" s="24">
        <v>1.4111078699999999</v>
      </c>
      <c r="N56" s="24">
        <v>1.5682545000000001</v>
      </c>
      <c r="O56" s="24">
        <v>1.4723921900000001</v>
      </c>
      <c r="P56" s="24">
        <v>1.4949214799999999</v>
      </c>
    </row>
    <row r="57" spans="2:16" x14ac:dyDescent="0.2">
      <c r="B57" s="24">
        <v>6.7000000000000002E-3</v>
      </c>
      <c r="C57" s="24">
        <v>0.231265</v>
      </c>
      <c r="D57" s="24">
        <v>0.38494263299999998</v>
      </c>
      <c r="E57" s="24">
        <v>0.50982239100000004</v>
      </c>
      <c r="F57" s="24">
        <v>0.66734292299999998</v>
      </c>
      <c r="G57" s="24">
        <v>0.79884399800000006</v>
      </c>
      <c r="H57" s="24">
        <v>0.91085177500000003</v>
      </c>
      <c r="I57" s="24">
        <v>1.0257405319999999</v>
      </c>
      <c r="J57" s="24">
        <v>1.11296386</v>
      </c>
      <c r="K57" s="24">
        <v>1.10152103</v>
      </c>
      <c r="L57" s="24">
        <v>1.2835165900000001</v>
      </c>
      <c r="M57" s="24">
        <v>1.44217266</v>
      </c>
      <c r="N57" s="24">
        <v>1.57874939</v>
      </c>
      <c r="O57" s="24">
        <v>1.2897122089999999</v>
      </c>
      <c r="P57" s="24">
        <v>1.56780282</v>
      </c>
    </row>
    <row r="58" spans="2:16" x14ac:dyDescent="0.2">
      <c r="B58" s="24">
        <v>6.4999999999999997E-3</v>
      </c>
      <c r="C58" s="24">
        <v>0.27606999999999998</v>
      </c>
      <c r="D58" s="24">
        <v>0.48924121300000001</v>
      </c>
      <c r="E58" s="24">
        <v>0.548784202</v>
      </c>
      <c r="F58" s="24">
        <v>0.65156124400000004</v>
      </c>
      <c r="G58" s="24">
        <v>0.76883900900000002</v>
      </c>
      <c r="H58" s="24">
        <v>0.86300357699999997</v>
      </c>
      <c r="I58" s="24">
        <v>0.95278432000000002</v>
      </c>
      <c r="J58" s="24">
        <v>1.0856497089999999</v>
      </c>
      <c r="K58" s="24">
        <v>1.20152919</v>
      </c>
      <c r="L58" s="24">
        <v>1.2115767</v>
      </c>
      <c r="M58" s="24">
        <v>1.1944533100000001</v>
      </c>
      <c r="N58" s="24">
        <v>1.3740637419999999</v>
      </c>
      <c r="O58" s="24">
        <v>1.3546630040000001</v>
      </c>
      <c r="P58" s="24">
        <v>1.7094415700000001</v>
      </c>
    </row>
    <row r="59" spans="2:16" x14ac:dyDescent="0.2">
      <c r="B59" s="24">
        <v>6.7000000000000002E-3</v>
      </c>
      <c r="C59" s="24">
        <v>0.13478499999999999</v>
      </c>
      <c r="D59" s="24">
        <v>0.408485451</v>
      </c>
      <c r="E59" s="24">
        <v>0.58389089800000005</v>
      </c>
      <c r="F59" s="24">
        <v>0.64124721299999998</v>
      </c>
      <c r="G59" s="24">
        <v>0.759872306</v>
      </c>
      <c r="H59" s="24">
        <v>0.88763152499999998</v>
      </c>
      <c r="I59" s="24">
        <v>0.92437661100000001</v>
      </c>
      <c r="J59" s="24">
        <v>1.035504964</v>
      </c>
      <c r="K59" s="24">
        <v>1.176251988</v>
      </c>
      <c r="L59" s="24">
        <v>1.126812073</v>
      </c>
      <c r="M59" s="24">
        <v>1.1667789529999999</v>
      </c>
      <c r="N59" s="24">
        <v>1.3094972570000001</v>
      </c>
      <c r="O59" s="24">
        <v>1.2536242049999999</v>
      </c>
      <c r="P59" s="24">
        <v>1.184688376</v>
      </c>
    </row>
    <row r="60" spans="2:16" x14ac:dyDescent="0.2">
      <c r="B60" s="24">
        <v>6.6E-3</v>
      </c>
      <c r="C60" s="24">
        <v>0.28263899999999997</v>
      </c>
      <c r="D60" s="24">
        <v>0.35106987299999998</v>
      </c>
      <c r="E60" s="24">
        <v>0.50822721199999998</v>
      </c>
      <c r="F60" s="24">
        <v>0.64109120500000005</v>
      </c>
      <c r="G60" s="24">
        <v>0.74170981300000005</v>
      </c>
      <c r="H60" s="24">
        <v>0.88013402100000004</v>
      </c>
      <c r="I60" s="24">
        <v>0.95995541600000001</v>
      </c>
      <c r="J60" s="24">
        <v>1.0616913210000001</v>
      </c>
      <c r="K60" s="24">
        <v>1.074204224</v>
      </c>
      <c r="L60" s="24">
        <v>1.2162803040000001</v>
      </c>
      <c r="M60" s="24">
        <v>1.2679849000000001</v>
      </c>
      <c r="N60" s="24">
        <v>1.2174879199999999</v>
      </c>
      <c r="O60" s="24">
        <v>1.0755048039999999</v>
      </c>
      <c r="P60" s="24">
        <v>1.3422823960000001</v>
      </c>
    </row>
    <row r="61" spans="2:16" x14ac:dyDescent="0.2">
      <c r="B61" s="24">
        <v>6.6E-3</v>
      </c>
      <c r="C61" s="24">
        <v>0.174065</v>
      </c>
      <c r="D61" s="24">
        <v>0.30552192</v>
      </c>
      <c r="E61" s="24">
        <v>0.44837701400000002</v>
      </c>
      <c r="F61" s="24">
        <v>0.60639937499999996</v>
      </c>
      <c r="G61" s="24">
        <v>0.755330685</v>
      </c>
      <c r="H61" s="24">
        <v>0.85766536500000001</v>
      </c>
      <c r="I61" s="24">
        <v>0.95863133499999997</v>
      </c>
      <c r="J61" s="24">
        <v>1.060309814</v>
      </c>
      <c r="K61" s="24">
        <v>1.1166167199999999</v>
      </c>
      <c r="L61" s="24">
        <v>1.1901030269999999</v>
      </c>
      <c r="M61" s="24">
        <v>1.2182009540000001</v>
      </c>
      <c r="N61" s="24">
        <v>1.279676942</v>
      </c>
      <c r="O61" s="24">
        <v>1.384136684</v>
      </c>
      <c r="P61" s="24">
        <v>1.41707779</v>
      </c>
    </row>
    <row r="62" spans="2:16" x14ac:dyDescent="0.2">
      <c r="B62" s="24">
        <v>6.6333329999999999E-3</v>
      </c>
      <c r="C62" s="24">
        <v>0.154728</v>
      </c>
      <c r="D62" s="24">
        <v>0.34900604699999999</v>
      </c>
      <c r="E62" s="24">
        <v>0.50743312200000001</v>
      </c>
      <c r="F62" s="24">
        <v>0.64234526400000003</v>
      </c>
      <c r="G62" s="24">
        <v>0.78293435600000005</v>
      </c>
      <c r="H62" s="24">
        <v>0.96053357299999997</v>
      </c>
      <c r="I62" s="24">
        <v>1.100323808</v>
      </c>
      <c r="J62" s="24">
        <v>1.1921782999999999</v>
      </c>
      <c r="K62" s="24">
        <v>1.26649122</v>
      </c>
      <c r="L62" s="24">
        <v>1.32689268</v>
      </c>
      <c r="M62" s="24">
        <v>1.4877258090000001</v>
      </c>
      <c r="N62" s="24">
        <v>1.4437879039999999</v>
      </c>
      <c r="O62" s="24">
        <v>1.72854413</v>
      </c>
      <c r="P62" s="24">
        <v>1.5117810300000001</v>
      </c>
    </row>
    <row r="63" spans="2:16" x14ac:dyDescent="0.2">
      <c r="B63" s="24">
        <v>6.6111110000000002E-3</v>
      </c>
      <c r="C63" s="24">
        <v>0.2076326</v>
      </c>
      <c r="D63" s="24">
        <v>0.32822214500000002</v>
      </c>
      <c r="E63" s="24">
        <v>0.51871347000000001</v>
      </c>
      <c r="F63" s="24">
        <v>0.65268943199999996</v>
      </c>
      <c r="G63" s="24">
        <v>0.77393674899999998</v>
      </c>
      <c r="H63" s="24">
        <v>0.89990537800000003</v>
      </c>
      <c r="I63" s="24">
        <v>1.0542269799999999</v>
      </c>
      <c r="J63" s="24">
        <v>1.1165658999999999</v>
      </c>
      <c r="K63" s="24">
        <v>1.2888614</v>
      </c>
      <c r="L63" s="24">
        <v>1.4524206200000001</v>
      </c>
      <c r="M63" s="24">
        <v>1.5277045600000001</v>
      </c>
      <c r="N63" s="24">
        <v>1.5604298599999999</v>
      </c>
      <c r="O63" s="24">
        <v>1.87355184</v>
      </c>
      <c r="P63" s="24">
        <v>1.64468809</v>
      </c>
    </row>
    <row r="64" spans="2:16" x14ac:dyDescent="0.2">
      <c r="B64" s="24">
        <v>6.6044440000000001E-3</v>
      </c>
      <c r="C64" s="24">
        <v>0.135797</v>
      </c>
      <c r="D64" s="24">
        <v>0.33960644099999998</v>
      </c>
      <c r="E64" s="24">
        <v>0.52513007599999995</v>
      </c>
      <c r="F64" s="24">
        <v>0.70476810999999995</v>
      </c>
      <c r="G64" s="24">
        <v>0.87862653999999996</v>
      </c>
      <c r="H64" s="24">
        <v>0.99941708900000004</v>
      </c>
      <c r="I64" s="24">
        <v>1.1304915200000001</v>
      </c>
      <c r="J64" s="24">
        <v>1.39828687</v>
      </c>
      <c r="K64" s="24">
        <v>1.4792251999999999</v>
      </c>
      <c r="L64" s="24">
        <v>1.5578807400000001</v>
      </c>
      <c r="M64" s="24">
        <v>1.5761519799999999</v>
      </c>
      <c r="N64" s="24">
        <v>1.8069385200000001</v>
      </c>
      <c r="O64" s="24">
        <v>2.0257022899999999</v>
      </c>
      <c r="P64" s="24">
        <v>2.22207877</v>
      </c>
    </row>
    <row r="65" spans="2:17" x14ac:dyDescent="0.2">
      <c r="B65" s="24">
        <v>4.9767699999999998E-2</v>
      </c>
      <c r="C65" s="24">
        <v>0.17485600000000001</v>
      </c>
      <c r="D65" s="24">
        <v>0.38077297100000002</v>
      </c>
      <c r="E65" s="24">
        <v>0.48998927599999997</v>
      </c>
      <c r="F65" s="24">
        <v>0.66753034899999997</v>
      </c>
      <c r="G65" s="24">
        <v>0.909046943</v>
      </c>
      <c r="H65" s="24">
        <v>1.114264972</v>
      </c>
      <c r="I65" s="24">
        <v>1.2768558800000001</v>
      </c>
      <c r="J65" s="24">
        <v>1.37360813</v>
      </c>
      <c r="K65" s="24">
        <v>1.5857564900000001</v>
      </c>
      <c r="L65" s="24">
        <v>1.6790191999999999</v>
      </c>
      <c r="M65" s="24">
        <v>1.92345261</v>
      </c>
      <c r="N65" s="24">
        <v>1.94790431</v>
      </c>
      <c r="O65" s="24">
        <v>2.0770388099999999</v>
      </c>
      <c r="P65" s="24">
        <v>2.2711612200000002</v>
      </c>
    </row>
    <row r="66" spans="2:17" x14ac:dyDescent="0.2">
      <c r="B66" s="24">
        <v>3.0688206999999999E-2</v>
      </c>
      <c r="C66" s="24">
        <v>0.204737208</v>
      </c>
      <c r="D66" s="24">
        <v>0.290306334</v>
      </c>
      <c r="E66" s="24">
        <v>0.50827671799999996</v>
      </c>
      <c r="F66" s="24">
        <v>0.66555235000000001</v>
      </c>
      <c r="G66" s="24">
        <v>0.80944137599999999</v>
      </c>
      <c r="H66" s="24">
        <v>0.97145934199999995</v>
      </c>
      <c r="I66" s="24">
        <v>1.2237681199999999</v>
      </c>
      <c r="J66" s="24">
        <v>1.3421732</v>
      </c>
      <c r="K66" s="24">
        <v>1.51301507</v>
      </c>
      <c r="L66" s="24">
        <v>1.58174035</v>
      </c>
      <c r="M66" s="24">
        <v>1.6233379100000001</v>
      </c>
      <c r="N66" s="24">
        <v>2.0795694600000001</v>
      </c>
      <c r="O66" s="24">
        <v>1.70723085</v>
      </c>
      <c r="P66" s="24">
        <v>2.2422366299999998</v>
      </c>
    </row>
    <row r="67" spans="2:17" x14ac:dyDescent="0.2">
      <c r="B67" s="24">
        <v>2.9020117000000002E-2</v>
      </c>
      <c r="C67" s="24">
        <v>0.14197272499999999</v>
      </c>
      <c r="D67" s="24">
        <v>0.27060829199999997</v>
      </c>
      <c r="E67" s="24">
        <v>0.4094757</v>
      </c>
      <c r="F67" s="24">
        <v>0.64321348700000003</v>
      </c>
      <c r="G67" s="24">
        <v>0.82413792299999999</v>
      </c>
      <c r="H67" s="24">
        <v>0.97391986900000005</v>
      </c>
      <c r="I67" s="24">
        <v>1.1697351229999999</v>
      </c>
      <c r="J67" s="24">
        <v>1.3028178500000001</v>
      </c>
      <c r="K67" s="24">
        <v>1.50945146</v>
      </c>
      <c r="L67" s="24">
        <v>1.5988688200000001</v>
      </c>
      <c r="M67" s="24">
        <v>1.63667487</v>
      </c>
      <c r="N67" s="24">
        <v>1.68001259</v>
      </c>
      <c r="O67" s="24">
        <v>2.0311515600000001</v>
      </c>
      <c r="P67" s="24">
        <v>2.0621331700000001</v>
      </c>
    </row>
    <row r="68" spans="2:17" x14ac:dyDescent="0.2">
      <c r="B68" s="24">
        <v>9.4955100000000001E-2</v>
      </c>
      <c r="C68" s="24">
        <v>0.1439405</v>
      </c>
      <c r="D68" s="24">
        <v>0.28956505500000002</v>
      </c>
      <c r="E68" s="24">
        <v>0.442138315</v>
      </c>
      <c r="F68" s="24">
        <v>0.56446202099999998</v>
      </c>
      <c r="G68" s="24">
        <v>0.78057166099999997</v>
      </c>
      <c r="H68" s="24">
        <v>1.1301076400000001</v>
      </c>
      <c r="I68" s="24">
        <v>1.2814719800000001</v>
      </c>
      <c r="J68" s="24">
        <v>1.43958081</v>
      </c>
      <c r="K68" s="24">
        <v>1.68472541</v>
      </c>
      <c r="L68" s="24">
        <v>1.8273518799999999</v>
      </c>
      <c r="M68" s="24">
        <v>1.7857340799999999</v>
      </c>
      <c r="N68" s="24">
        <v>1.93390415</v>
      </c>
      <c r="O68" s="24">
        <v>2.1590829899999999</v>
      </c>
      <c r="P68" s="24">
        <v>2.1821825499999998</v>
      </c>
    </row>
    <row r="69" spans="2:17" x14ac:dyDescent="0.2">
      <c r="B69" s="24">
        <v>1.4342608999999999E-2</v>
      </c>
      <c r="C69" s="24">
        <v>0.19287000000000001</v>
      </c>
      <c r="D69" s="24">
        <v>0.31882131699999999</v>
      </c>
      <c r="E69" s="24">
        <v>0.45413167599999998</v>
      </c>
      <c r="F69" s="24">
        <v>0.616878649</v>
      </c>
      <c r="G69" s="24">
        <v>0.75125587400000005</v>
      </c>
      <c r="H69" s="24">
        <v>0.89385630599999999</v>
      </c>
      <c r="I69" s="24">
        <v>1.1563452000000001</v>
      </c>
      <c r="J69" s="24">
        <v>1.30671643</v>
      </c>
      <c r="K69" s="24">
        <v>1.386354753</v>
      </c>
      <c r="L69" s="24">
        <v>1.6691979400000001</v>
      </c>
      <c r="M69" s="24">
        <v>1.77334777</v>
      </c>
      <c r="N69" s="24">
        <v>1.70424223</v>
      </c>
      <c r="O69" s="24">
        <v>1.62338903</v>
      </c>
      <c r="P69" s="24">
        <v>2.2152338399999998</v>
      </c>
    </row>
    <row r="70" spans="2:17" x14ac:dyDescent="0.2">
      <c r="B70" s="24">
        <v>2.5182262E-2</v>
      </c>
      <c r="C70" s="24">
        <v>0.18132380300000001</v>
      </c>
      <c r="D70" s="24">
        <v>0.40399529099999998</v>
      </c>
      <c r="E70" s="24">
        <v>0.46221148099999998</v>
      </c>
      <c r="F70" s="24">
        <v>0.57057961999999995</v>
      </c>
      <c r="G70" s="24">
        <v>0.690256019</v>
      </c>
      <c r="H70" s="24">
        <v>0.78607375499999999</v>
      </c>
      <c r="I70" s="24">
        <v>0.88670813100000001</v>
      </c>
      <c r="J70" s="24">
        <v>1.1407205549999999</v>
      </c>
      <c r="K70" s="24">
        <v>1.1952961479999999</v>
      </c>
      <c r="L70" s="24">
        <v>1.3154064700000001</v>
      </c>
      <c r="M70" s="24">
        <v>1.67091711</v>
      </c>
      <c r="N70" s="24">
        <v>1.3892029100000001</v>
      </c>
      <c r="O70" s="24">
        <v>1.5591618199999999</v>
      </c>
      <c r="P70" s="24">
        <v>2.60007725</v>
      </c>
    </row>
    <row r="71" spans="2:17" x14ac:dyDescent="0.2">
      <c r="B71" s="24">
        <v>2.5182262E-2</v>
      </c>
      <c r="C71" s="24">
        <v>0.18132380300000001</v>
      </c>
      <c r="D71" s="24">
        <v>0.40855888600000001</v>
      </c>
      <c r="E71" s="24">
        <v>0.531116861</v>
      </c>
      <c r="F71" s="24">
        <v>0.55702500899999996</v>
      </c>
      <c r="G71" s="24">
        <v>0.64597199100000002</v>
      </c>
      <c r="H71" s="24">
        <v>0.73182072899999995</v>
      </c>
      <c r="I71" s="24">
        <v>0.79973596300000005</v>
      </c>
      <c r="J71" s="24">
        <v>0.94050463900000003</v>
      </c>
      <c r="K71" s="24">
        <v>1.0434106350000001</v>
      </c>
      <c r="L71" s="24">
        <v>1.1779871079999999</v>
      </c>
      <c r="M71" s="24">
        <v>0.78776003999999999</v>
      </c>
      <c r="N71" s="24">
        <v>0.91117820999999999</v>
      </c>
      <c r="O71" s="24">
        <v>1.683923327</v>
      </c>
      <c r="P71" s="24">
        <v>1.42947008</v>
      </c>
    </row>
    <row r="72" spans="2:17" x14ac:dyDescent="0.2">
      <c r="B72" s="24">
        <v>2.5182262E-2</v>
      </c>
      <c r="C72" s="24">
        <v>0.19111972099999999</v>
      </c>
      <c r="D72" s="24">
        <v>0.40830735899999998</v>
      </c>
      <c r="E72" s="24">
        <v>0.49851599499999999</v>
      </c>
      <c r="F72" s="24">
        <v>0.65028662000000004</v>
      </c>
      <c r="G72" s="24">
        <v>0.69372113400000002</v>
      </c>
      <c r="H72" s="24">
        <v>0.751851661</v>
      </c>
      <c r="I72" s="24">
        <v>0.82740700899999997</v>
      </c>
      <c r="J72" s="24">
        <v>0.89392201699999996</v>
      </c>
      <c r="K72" s="24">
        <v>0.91115468600000005</v>
      </c>
      <c r="L72" s="24">
        <v>1.0275039130000001</v>
      </c>
      <c r="M72" s="24">
        <v>0.96131835099999996</v>
      </c>
      <c r="N72" s="24">
        <v>0.31221233700000001</v>
      </c>
      <c r="O72" s="24">
        <v>0.70114785300000004</v>
      </c>
      <c r="P72" s="24">
        <v>0.68767493999999996</v>
      </c>
    </row>
    <row r="73" spans="2:17" x14ac:dyDescent="0.2">
      <c r="B73" s="24">
        <v>2.5182262E-2</v>
      </c>
      <c r="C73" s="24">
        <v>0.18622176200000001</v>
      </c>
      <c r="D73" s="24">
        <v>0.37724519299999998</v>
      </c>
      <c r="E73" s="24">
        <v>0.46675246799999998</v>
      </c>
      <c r="F73" s="24">
        <v>0.57318186599999998</v>
      </c>
      <c r="G73" s="24">
        <v>0.73369985000000004</v>
      </c>
      <c r="H73" s="24">
        <v>0.80881347100000001</v>
      </c>
      <c r="I73" s="24">
        <v>0.85316995100000004</v>
      </c>
      <c r="J73" s="24">
        <v>0.90635076800000003</v>
      </c>
      <c r="K73" s="24">
        <v>1.0388272270000001</v>
      </c>
      <c r="L73" s="24">
        <v>0.93559379600000003</v>
      </c>
      <c r="M73" s="24">
        <v>1.1100717659999999</v>
      </c>
      <c r="N73" s="24">
        <v>0.56831772999999997</v>
      </c>
      <c r="O73" s="24">
        <v>1.454110485</v>
      </c>
      <c r="P73" s="24">
        <v>1.1296406000000001</v>
      </c>
    </row>
    <row r="74" spans="2:17" x14ac:dyDescent="0.2">
      <c r="B74" s="24">
        <v>2.5182262E-2</v>
      </c>
      <c r="C74" s="24">
        <v>0.18622176200000001</v>
      </c>
      <c r="D74" s="24">
        <v>0.42191158099999998</v>
      </c>
      <c r="E74" s="24">
        <v>0.56524664599999996</v>
      </c>
      <c r="F74" s="24">
        <v>0.64322527600000001</v>
      </c>
      <c r="G74" s="24">
        <v>0.75939756199999997</v>
      </c>
      <c r="H74" s="24">
        <v>0.87848334299999997</v>
      </c>
      <c r="I74" s="24">
        <v>0.96227578499999999</v>
      </c>
      <c r="J74" s="24">
        <v>1.0067980059999999</v>
      </c>
      <c r="K74" s="24">
        <v>1.0646750519999999</v>
      </c>
      <c r="L74" s="24">
        <v>1.0349850410000001</v>
      </c>
      <c r="M74" s="24">
        <v>1.181891891</v>
      </c>
      <c r="N74" s="24">
        <v>0.75417247200000004</v>
      </c>
      <c r="O74" s="24">
        <v>1.454110485</v>
      </c>
      <c r="P74" s="24">
        <v>1.592853037</v>
      </c>
    </row>
    <row r="75" spans="2:17" x14ac:dyDescent="0.2">
      <c r="B75" s="24">
        <v>2.5182262E-2</v>
      </c>
      <c r="C75" s="24">
        <v>0.18622176200000001</v>
      </c>
      <c r="D75" s="24">
        <v>0.38727853299999998</v>
      </c>
      <c r="E75" s="24">
        <v>0.52157879600000001</v>
      </c>
      <c r="F75" s="24">
        <v>0.63198342600000001</v>
      </c>
      <c r="G75" s="24">
        <v>0.71557153600000001</v>
      </c>
      <c r="H75" s="24">
        <v>0.79921120300000004</v>
      </c>
      <c r="I75" s="24">
        <v>0.95508144399999995</v>
      </c>
      <c r="J75" s="24">
        <v>1.005954392</v>
      </c>
      <c r="K75" s="24">
        <v>1.0402579350000001</v>
      </c>
      <c r="L75" s="24">
        <v>1.18923468</v>
      </c>
      <c r="M75" s="24">
        <v>1.0724506680000001</v>
      </c>
      <c r="N75" s="24">
        <v>1.2083771459999999</v>
      </c>
      <c r="O75" s="24">
        <v>0.96073876999999996</v>
      </c>
      <c r="P75" s="24">
        <v>1.592853037</v>
      </c>
    </row>
    <row r="76" spans="2:17" x14ac:dyDescent="0.2">
      <c r="B76" s="24">
        <v>2.5182262E-2</v>
      </c>
      <c r="C76" s="24">
        <v>0.18622176200000001</v>
      </c>
      <c r="D76" s="24">
        <v>0.393063</v>
      </c>
      <c r="E76" s="24">
        <v>0.479856</v>
      </c>
      <c r="F76" s="24">
        <v>0.57371499999999997</v>
      </c>
      <c r="G76" s="24">
        <v>0.68978200000000001</v>
      </c>
      <c r="H76" s="24">
        <v>0.75687300000000002</v>
      </c>
      <c r="I76" s="24">
        <v>0.84131599999999995</v>
      </c>
      <c r="J76" s="24">
        <v>1.0106580000000001</v>
      </c>
      <c r="K76" s="24">
        <v>1.1298109999999999</v>
      </c>
      <c r="L76" s="24">
        <v>1.1597489999999999</v>
      </c>
      <c r="M76" s="24">
        <v>1.2693300000000001</v>
      </c>
      <c r="N76" s="24">
        <v>1.2144999999999999</v>
      </c>
      <c r="O76" s="24">
        <v>1.4</v>
      </c>
      <c r="P76" s="24">
        <v>1.408169</v>
      </c>
    </row>
    <row r="77" spans="2:17" x14ac:dyDescent="0.2">
      <c r="B77" s="24">
        <v>2.5182262E-2</v>
      </c>
      <c r="C77" s="24">
        <v>0.18622176200000001</v>
      </c>
      <c r="D77" s="24">
        <v>0.39375700000000002</v>
      </c>
      <c r="E77" s="24">
        <v>0.548346</v>
      </c>
      <c r="F77" s="24">
        <v>0.62629199999999996</v>
      </c>
      <c r="G77" s="24">
        <v>0.73193699999999995</v>
      </c>
      <c r="H77" s="24">
        <v>0.84151600000000004</v>
      </c>
      <c r="I77" s="24">
        <v>0.91081199999999995</v>
      </c>
      <c r="J77" s="24">
        <v>0.99766600000000005</v>
      </c>
      <c r="K77" s="24">
        <v>1.1259079999999999</v>
      </c>
      <c r="L77" s="24">
        <v>1.1419649999999999</v>
      </c>
      <c r="M77" s="24">
        <v>1.1716150000000001</v>
      </c>
      <c r="N77" s="24">
        <v>1.2553080000000001</v>
      </c>
      <c r="O77" s="24">
        <v>1.3325880000000001</v>
      </c>
      <c r="P77" s="24">
        <v>1.4724969999999999</v>
      </c>
    </row>
    <row r="79" spans="2:17" x14ac:dyDescent="0.2">
      <c r="B79" s="24" t="s">
        <v>9</v>
      </c>
    </row>
    <row r="80" spans="2:17" x14ac:dyDescent="0.2">
      <c r="C80" s="24">
        <v>8.4881665999999995E-2</v>
      </c>
      <c r="D80" s="24">
        <v>0.195868126</v>
      </c>
      <c r="E80" s="24">
        <v>0.31376278800000001</v>
      </c>
      <c r="F80" s="24">
        <v>0.459295544</v>
      </c>
      <c r="G80" s="24">
        <v>0.58862360199999997</v>
      </c>
      <c r="H80" s="24">
        <v>0.69781833100000001</v>
      </c>
      <c r="I80" s="24">
        <v>0.79679873899999998</v>
      </c>
      <c r="J80" s="24">
        <v>0.91486126300000004</v>
      </c>
      <c r="K80" s="24">
        <v>1.0569570109999999</v>
      </c>
      <c r="L80" s="24">
        <v>1.147231476</v>
      </c>
      <c r="M80" s="24">
        <v>1.290106451</v>
      </c>
      <c r="N80" s="24">
        <v>1.3879178889999999</v>
      </c>
      <c r="O80" s="24">
        <v>1.4316667599999999</v>
      </c>
      <c r="P80" s="24">
        <v>1.4070027190000001</v>
      </c>
      <c r="Q80" s="24">
        <v>1.522866931</v>
      </c>
    </row>
    <row r="81" spans="3:17" x14ac:dyDescent="0.2">
      <c r="C81" s="24">
        <v>8.4881665999999995E-2</v>
      </c>
      <c r="D81" s="24">
        <v>0.195868126</v>
      </c>
      <c r="E81" s="24">
        <v>0.31376278800000001</v>
      </c>
      <c r="F81" s="24">
        <v>0.459295544</v>
      </c>
      <c r="G81" s="24">
        <v>0.58862360199999997</v>
      </c>
      <c r="H81" s="24">
        <v>0.69781833100000001</v>
      </c>
      <c r="I81" s="24">
        <v>0.79679873899999998</v>
      </c>
      <c r="J81" s="24">
        <v>0.91486126300000004</v>
      </c>
      <c r="K81" s="24">
        <v>1.0569570109999999</v>
      </c>
      <c r="L81" s="24">
        <v>1.147231476</v>
      </c>
      <c r="M81" s="24">
        <v>1.290106451</v>
      </c>
      <c r="N81" s="24">
        <v>1.3879178889999999</v>
      </c>
      <c r="O81" s="24">
        <v>1.4316667599999999</v>
      </c>
      <c r="P81" s="24">
        <v>1.4070027190000001</v>
      </c>
      <c r="Q81" s="24">
        <v>1.522866931</v>
      </c>
    </row>
    <row r="82" spans="3:17" x14ac:dyDescent="0.2">
      <c r="C82" s="24">
        <v>8.4881665999999995E-2</v>
      </c>
      <c r="D82" s="24">
        <v>0.195868126</v>
      </c>
      <c r="E82" s="24">
        <v>0.31376278800000001</v>
      </c>
      <c r="F82" s="24">
        <v>0.459295544</v>
      </c>
      <c r="G82" s="24">
        <v>0.58862360199999997</v>
      </c>
      <c r="H82" s="24">
        <v>0.69781833100000001</v>
      </c>
      <c r="I82" s="24">
        <v>0.79679873899999998</v>
      </c>
      <c r="J82" s="24">
        <v>0.91486126300000004</v>
      </c>
      <c r="K82" s="24">
        <v>1.0569570109999999</v>
      </c>
      <c r="L82" s="24">
        <v>1.147231476</v>
      </c>
      <c r="M82" s="24">
        <v>1.290106451</v>
      </c>
      <c r="N82" s="24">
        <v>1.3879178889999999</v>
      </c>
      <c r="O82" s="24">
        <v>1.4316667599999999</v>
      </c>
      <c r="P82" s="24">
        <v>1.4070027190000001</v>
      </c>
      <c r="Q82" s="24">
        <v>1.522866931</v>
      </c>
    </row>
    <row r="83" spans="3:17" x14ac:dyDescent="0.2">
      <c r="C83" s="24">
        <v>8.4881665999999995E-2</v>
      </c>
      <c r="D83" s="24">
        <v>0.195868126</v>
      </c>
      <c r="E83" s="24">
        <v>0.31376278800000001</v>
      </c>
      <c r="F83" s="24">
        <v>0.459295544</v>
      </c>
      <c r="G83" s="24">
        <v>0.58862360199999997</v>
      </c>
      <c r="H83" s="24">
        <v>0.69781833100000001</v>
      </c>
      <c r="I83" s="24">
        <v>0.79679873899999998</v>
      </c>
      <c r="J83" s="24">
        <v>0.91486126300000004</v>
      </c>
      <c r="K83" s="24">
        <v>1.0569570109999999</v>
      </c>
      <c r="L83" s="24">
        <v>1.147231476</v>
      </c>
      <c r="M83" s="24">
        <v>1.290106451</v>
      </c>
      <c r="N83" s="24">
        <v>1.3879178889999999</v>
      </c>
      <c r="O83" s="24">
        <v>1.4316667599999999</v>
      </c>
      <c r="P83" s="24">
        <v>1.4070027190000001</v>
      </c>
      <c r="Q83" s="24">
        <v>1.522866931</v>
      </c>
    </row>
    <row r="84" spans="3:17" x14ac:dyDescent="0.2">
      <c r="C84" s="24">
        <v>8.4881665999999995E-2</v>
      </c>
      <c r="D84" s="24">
        <v>0.195868126</v>
      </c>
      <c r="E84" s="24">
        <v>0.31376278800000001</v>
      </c>
      <c r="F84" s="24">
        <v>0.459295544</v>
      </c>
      <c r="G84" s="24">
        <v>0.58862360199999997</v>
      </c>
      <c r="H84" s="24">
        <v>0.69781833100000001</v>
      </c>
      <c r="I84" s="24">
        <v>0.79679873899999998</v>
      </c>
      <c r="J84" s="24">
        <v>0.91486126300000004</v>
      </c>
      <c r="K84" s="24">
        <v>1.0569570109999999</v>
      </c>
      <c r="L84" s="24">
        <v>1.147231476</v>
      </c>
      <c r="M84" s="24">
        <v>1.290106451</v>
      </c>
      <c r="N84" s="24">
        <v>1.3879178889999999</v>
      </c>
      <c r="O84" s="24">
        <v>1.4316667599999999</v>
      </c>
      <c r="P84" s="24">
        <v>1.4070027190000001</v>
      </c>
      <c r="Q84" s="24">
        <v>1.522866931</v>
      </c>
    </row>
    <row r="85" spans="3:17" x14ac:dyDescent="0.2">
      <c r="C85" s="24">
        <v>8.4881665999999995E-2</v>
      </c>
      <c r="D85" s="24">
        <v>0.195868126</v>
      </c>
      <c r="E85" s="24">
        <v>0.31376278800000001</v>
      </c>
      <c r="F85" s="24">
        <v>0.459295544</v>
      </c>
      <c r="G85" s="24">
        <v>0.58862360199999997</v>
      </c>
      <c r="H85" s="24">
        <v>0.69781833100000001</v>
      </c>
      <c r="I85" s="24">
        <v>0.79679873899999998</v>
      </c>
      <c r="J85" s="24">
        <v>0.91486126300000004</v>
      </c>
      <c r="K85" s="24">
        <v>1.0569570109999999</v>
      </c>
      <c r="L85" s="24">
        <v>1.147231476</v>
      </c>
      <c r="M85" s="24">
        <v>1.290106451</v>
      </c>
      <c r="N85" s="24">
        <v>1.3879178889999999</v>
      </c>
      <c r="O85" s="24">
        <v>1.4316667599999999</v>
      </c>
      <c r="P85" s="24">
        <v>1.4070027190000001</v>
      </c>
      <c r="Q85" s="24">
        <v>1.522866931</v>
      </c>
    </row>
    <row r="86" spans="3:17" x14ac:dyDescent="0.2">
      <c r="C86" s="24">
        <v>8.4881665999999995E-2</v>
      </c>
      <c r="D86" s="24">
        <v>0.195868126</v>
      </c>
      <c r="E86" s="24">
        <v>0.31376278800000001</v>
      </c>
      <c r="F86" s="24">
        <v>0.459295544</v>
      </c>
      <c r="G86" s="24">
        <v>0.58862360199999997</v>
      </c>
      <c r="H86" s="24">
        <v>0.69781833100000001</v>
      </c>
      <c r="I86" s="24">
        <v>0.79679873899999998</v>
      </c>
      <c r="J86" s="24">
        <v>0.91486126300000004</v>
      </c>
      <c r="K86" s="24">
        <v>1.0569570109999999</v>
      </c>
      <c r="L86" s="24">
        <v>1.147231476</v>
      </c>
      <c r="M86" s="24">
        <v>1.290106451</v>
      </c>
      <c r="N86" s="24">
        <v>1.3879178889999999</v>
      </c>
      <c r="O86" s="24">
        <v>1.4316667599999999</v>
      </c>
      <c r="P86" s="24">
        <v>1.4070027190000001</v>
      </c>
      <c r="Q86" s="24">
        <v>1.522866931</v>
      </c>
    </row>
    <row r="87" spans="3:17" x14ac:dyDescent="0.2">
      <c r="C87" s="24">
        <v>8.4881665999999995E-2</v>
      </c>
      <c r="D87" s="24">
        <v>0.195868126</v>
      </c>
      <c r="E87" s="24">
        <v>0.31376278800000001</v>
      </c>
      <c r="F87" s="24">
        <v>0.459295544</v>
      </c>
      <c r="G87" s="24">
        <v>0.58862360199999997</v>
      </c>
      <c r="H87" s="24">
        <v>0.69781833100000001</v>
      </c>
      <c r="I87" s="24">
        <v>0.79679873899999998</v>
      </c>
      <c r="J87" s="24">
        <v>0.91486126300000004</v>
      </c>
      <c r="K87" s="24">
        <v>1.0569570109999999</v>
      </c>
      <c r="L87" s="24">
        <v>1.147231476</v>
      </c>
      <c r="M87" s="24">
        <v>1.290106451</v>
      </c>
      <c r="N87" s="24">
        <v>1.3879178889999999</v>
      </c>
      <c r="O87" s="24">
        <v>1.4316667599999999</v>
      </c>
      <c r="P87" s="24">
        <v>1.4070027190000001</v>
      </c>
      <c r="Q87" s="24">
        <v>1.522866931</v>
      </c>
    </row>
    <row r="88" spans="3:17" x14ac:dyDescent="0.2">
      <c r="C88" s="24">
        <v>8.4881665999999995E-2</v>
      </c>
      <c r="D88" s="24">
        <v>0.195868126</v>
      </c>
      <c r="E88" s="24">
        <v>0.31376278800000001</v>
      </c>
      <c r="F88" s="24">
        <v>0.459295544</v>
      </c>
      <c r="G88" s="24">
        <v>0.58862360199999997</v>
      </c>
      <c r="H88" s="24">
        <v>0.69781833100000001</v>
      </c>
      <c r="I88" s="24">
        <v>0.79679873899999998</v>
      </c>
      <c r="J88" s="24">
        <v>0.91486126300000004</v>
      </c>
      <c r="K88" s="24">
        <v>1.0569570109999999</v>
      </c>
      <c r="L88" s="24">
        <v>1.147231476</v>
      </c>
      <c r="M88" s="24">
        <v>1.290106451</v>
      </c>
      <c r="N88" s="24">
        <v>1.3879178889999999</v>
      </c>
      <c r="O88" s="24">
        <v>1.4316667599999999</v>
      </c>
      <c r="P88" s="24">
        <v>1.4070027190000001</v>
      </c>
      <c r="Q88" s="24">
        <v>1.522866931</v>
      </c>
    </row>
    <row r="89" spans="3:17" x14ac:dyDescent="0.2">
      <c r="C89" s="24">
        <v>8.4881665999999995E-2</v>
      </c>
      <c r="D89" s="24">
        <v>0.195868126</v>
      </c>
      <c r="E89" s="24">
        <v>0.31376278800000001</v>
      </c>
      <c r="F89" s="24">
        <v>0.459295544</v>
      </c>
      <c r="G89" s="24">
        <v>0.58862360199999997</v>
      </c>
      <c r="H89" s="24">
        <v>0.69781833100000001</v>
      </c>
      <c r="I89" s="24">
        <v>0.79679873899999998</v>
      </c>
      <c r="J89" s="24">
        <v>0.91486126300000004</v>
      </c>
      <c r="K89" s="24">
        <v>1.0569570109999999</v>
      </c>
      <c r="L89" s="24">
        <v>1.147231476</v>
      </c>
      <c r="M89" s="24">
        <v>1.290106451</v>
      </c>
      <c r="N89" s="24">
        <v>1.3879178889999999</v>
      </c>
      <c r="O89" s="24">
        <v>1.4316667599999999</v>
      </c>
      <c r="P89" s="24">
        <v>1.4070027190000001</v>
      </c>
      <c r="Q89" s="24">
        <v>1.522866931</v>
      </c>
    </row>
    <row r="90" spans="3:17" x14ac:dyDescent="0.2">
      <c r="C90" s="24">
        <v>8.4881665999999995E-2</v>
      </c>
      <c r="D90" s="24">
        <v>0.195868126</v>
      </c>
      <c r="E90" s="24">
        <v>0.31376278800000001</v>
      </c>
      <c r="F90" s="24">
        <v>0.459295544</v>
      </c>
      <c r="G90" s="24">
        <v>0.58862360199999997</v>
      </c>
      <c r="H90" s="24">
        <v>0.69781833100000001</v>
      </c>
      <c r="I90" s="24">
        <v>0.79679873899999998</v>
      </c>
      <c r="J90" s="24">
        <v>0.91486126300000004</v>
      </c>
      <c r="K90" s="24">
        <v>1.0569570109999999</v>
      </c>
      <c r="L90" s="24">
        <v>1.147231476</v>
      </c>
      <c r="M90" s="24">
        <v>1.290106451</v>
      </c>
      <c r="N90" s="24">
        <v>1.3879178889999999</v>
      </c>
      <c r="O90" s="24">
        <v>1.4316667599999999</v>
      </c>
      <c r="P90" s="24">
        <v>1.4070027190000001</v>
      </c>
      <c r="Q90" s="24">
        <v>1.522866931</v>
      </c>
    </row>
    <row r="91" spans="3:17" x14ac:dyDescent="0.2">
      <c r="C91" s="24">
        <v>8.4881665999999995E-2</v>
      </c>
      <c r="D91" s="24">
        <v>0.195868126</v>
      </c>
      <c r="E91" s="24">
        <v>0.31376278800000001</v>
      </c>
      <c r="F91" s="24">
        <v>0.459295544</v>
      </c>
      <c r="G91" s="24">
        <v>0.58862360199999997</v>
      </c>
      <c r="H91" s="24">
        <v>0.69781833100000001</v>
      </c>
      <c r="I91" s="24">
        <v>0.79679873899999998</v>
      </c>
      <c r="J91" s="24">
        <v>0.91486126300000004</v>
      </c>
      <c r="K91" s="24">
        <v>1.0569570109999999</v>
      </c>
      <c r="L91" s="24">
        <v>1.147231476</v>
      </c>
      <c r="M91" s="24">
        <v>1.290106451</v>
      </c>
      <c r="N91" s="24">
        <v>1.3879178889999999</v>
      </c>
      <c r="O91" s="24">
        <v>1.4316667599999999</v>
      </c>
      <c r="P91" s="24">
        <v>1.4070027190000001</v>
      </c>
      <c r="Q91" s="24">
        <v>1.522866931</v>
      </c>
    </row>
    <row r="92" spans="3:17" x14ac:dyDescent="0.2">
      <c r="C92" s="24">
        <v>8.4881665999999995E-2</v>
      </c>
      <c r="D92" s="24">
        <v>0.195868126</v>
      </c>
      <c r="E92" s="24">
        <v>0.31376278800000001</v>
      </c>
      <c r="F92" s="24">
        <v>0.459295544</v>
      </c>
      <c r="G92" s="24">
        <v>0.58862360199999997</v>
      </c>
      <c r="H92" s="24">
        <v>0.69781833100000001</v>
      </c>
      <c r="I92" s="24">
        <v>0.79679873899999998</v>
      </c>
      <c r="J92" s="24">
        <v>0.91486126300000004</v>
      </c>
      <c r="K92" s="24">
        <v>1.0569570109999999</v>
      </c>
      <c r="L92" s="24">
        <v>1.147231476</v>
      </c>
      <c r="M92" s="24">
        <v>1.290106451</v>
      </c>
      <c r="N92" s="24">
        <v>1.3879178889999999</v>
      </c>
      <c r="O92" s="24">
        <v>1.4316667599999999</v>
      </c>
      <c r="P92" s="24">
        <v>1.4070027190000001</v>
      </c>
      <c r="Q92" s="24">
        <v>1.522866931</v>
      </c>
    </row>
    <row r="93" spans="3:17" x14ac:dyDescent="0.2">
      <c r="C93" s="24">
        <v>8.4881665999999995E-2</v>
      </c>
      <c r="D93" s="24">
        <v>0.195868126</v>
      </c>
      <c r="E93" s="24">
        <v>0.31376278800000001</v>
      </c>
      <c r="F93" s="24">
        <v>0.459295544</v>
      </c>
      <c r="G93" s="24">
        <v>0.58862360199999997</v>
      </c>
      <c r="H93" s="24">
        <v>0.69781833100000001</v>
      </c>
      <c r="I93" s="24">
        <v>0.79679873899999998</v>
      </c>
      <c r="J93" s="24">
        <v>0.91486126300000004</v>
      </c>
      <c r="K93" s="24">
        <v>1.0569570109999999</v>
      </c>
      <c r="L93" s="24">
        <v>1.147231476</v>
      </c>
      <c r="M93" s="24">
        <v>1.290106451</v>
      </c>
      <c r="N93" s="24">
        <v>1.3879178889999999</v>
      </c>
      <c r="O93" s="24">
        <v>1.4316667599999999</v>
      </c>
      <c r="P93" s="24">
        <v>1.4070027190000001</v>
      </c>
      <c r="Q93" s="24">
        <v>1.522866931</v>
      </c>
    </row>
    <row r="94" spans="3:17" x14ac:dyDescent="0.2">
      <c r="C94" s="24">
        <v>8.4881665999999995E-2</v>
      </c>
      <c r="D94" s="24">
        <v>0.195868126</v>
      </c>
      <c r="E94" s="24">
        <v>0.31376278800000001</v>
      </c>
      <c r="F94" s="24">
        <v>0.459295544</v>
      </c>
      <c r="G94" s="24">
        <v>0.58862360199999997</v>
      </c>
      <c r="H94" s="24">
        <v>0.69781833100000001</v>
      </c>
      <c r="I94" s="24">
        <v>0.79679873899999998</v>
      </c>
      <c r="J94" s="24">
        <v>0.91486126300000004</v>
      </c>
      <c r="K94" s="24">
        <v>1.0569570109999999</v>
      </c>
      <c r="L94" s="24">
        <v>1.147231476</v>
      </c>
      <c r="M94" s="24">
        <v>1.290106451</v>
      </c>
      <c r="N94" s="24">
        <v>1.3879178889999999</v>
      </c>
      <c r="O94" s="24">
        <v>1.4316667599999999</v>
      </c>
      <c r="P94" s="24">
        <v>1.4070027190000001</v>
      </c>
      <c r="Q94" s="24">
        <v>1.522866931</v>
      </c>
    </row>
    <row r="95" spans="3:17" x14ac:dyDescent="0.2">
      <c r="C95" s="24">
        <v>8.4881665999999995E-2</v>
      </c>
      <c r="D95" s="24">
        <v>0.195868126</v>
      </c>
      <c r="E95" s="24">
        <v>0.31376278800000001</v>
      </c>
      <c r="F95" s="24">
        <v>0.459295544</v>
      </c>
      <c r="G95" s="24">
        <v>0.58862360199999997</v>
      </c>
      <c r="H95" s="24">
        <v>0.69781833100000001</v>
      </c>
      <c r="I95" s="24">
        <v>0.79679873899999998</v>
      </c>
      <c r="J95" s="24">
        <v>0.91486126300000004</v>
      </c>
      <c r="K95" s="24">
        <v>1.0569570109999999</v>
      </c>
      <c r="L95" s="24">
        <v>1.147231476</v>
      </c>
      <c r="M95" s="24">
        <v>1.290106451</v>
      </c>
      <c r="N95" s="24">
        <v>1.3879178889999999</v>
      </c>
      <c r="O95" s="24">
        <v>1.4316667599999999</v>
      </c>
      <c r="P95" s="24">
        <v>1.4070027190000001</v>
      </c>
      <c r="Q95" s="24">
        <v>1.522866931</v>
      </c>
    </row>
    <row r="96" spans="3:17" x14ac:dyDescent="0.2">
      <c r="C96" s="24">
        <v>8.4881665999999995E-2</v>
      </c>
      <c r="D96" s="24">
        <v>0.195868126</v>
      </c>
      <c r="E96" s="24">
        <v>0.31376278800000001</v>
      </c>
      <c r="F96" s="24">
        <v>0.459295544</v>
      </c>
      <c r="G96" s="24">
        <v>0.58862360199999997</v>
      </c>
      <c r="H96" s="24">
        <v>0.69781833100000001</v>
      </c>
      <c r="I96" s="24">
        <v>0.79679873899999998</v>
      </c>
      <c r="J96" s="24">
        <v>0.91486126300000004</v>
      </c>
      <c r="K96" s="24">
        <v>1.0569570109999999</v>
      </c>
      <c r="L96" s="24">
        <v>1.147231476</v>
      </c>
      <c r="M96" s="24">
        <v>1.290106451</v>
      </c>
      <c r="N96" s="24">
        <v>1.3879178889999999</v>
      </c>
      <c r="O96" s="24">
        <v>1.4316667599999999</v>
      </c>
      <c r="P96" s="24">
        <v>1.4070027190000001</v>
      </c>
      <c r="Q96" s="24">
        <v>1.522866931</v>
      </c>
    </row>
    <row r="97" spans="3:17" x14ac:dyDescent="0.2">
      <c r="C97" s="24">
        <v>8.4881665999999995E-2</v>
      </c>
      <c r="D97" s="24">
        <v>0.195868126</v>
      </c>
      <c r="E97" s="24">
        <v>0.31376278800000001</v>
      </c>
      <c r="F97" s="24">
        <v>0.459295544</v>
      </c>
      <c r="G97" s="24">
        <v>0.58862360199999997</v>
      </c>
      <c r="H97" s="24">
        <v>0.69781833100000001</v>
      </c>
      <c r="I97" s="24">
        <v>0.79679873899999998</v>
      </c>
      <c r="J97" s="24">
        <v>0.91486126300000004</v>
      </c>
      <c r="K97" s="24">
        <v>1.0569570109999999</v>
      </c>
      <c r="L97" s="24">
        <v>1.147231476</v>
      </c>
      <c r="M97" s="24">
        <v>1.290106451</v>
      </c>
      <c r="N97" s="24">
        <v>1.3879178889999999</v>
      </c>
      <c r="O97" s="24">
        <v>1.4316667599999999</v>
      </c>
      <c r="P97" s="24">
        <v>1.4070027190000001</v>
      </c>
      <c r="Q97" s="24">
        <v>1.522866931</v>
      </c>
    </row>
    <row r="98" spans="3:17" x14ac:dyDescent="0.2">
      <c r="C98" s="24">
        <v>8.4881665999999995E-2</v>
      </c>
      <c r="D98" s="24">
        <v>0.195868126</v>
      </c>
      <c r="E98" s="24">
        <v>0.31376278800000001</v>
      </c>
      <c r="F98" s="24">
        <v>0.459295544</v>
      </c>
      <c r="G98" s="24">
        <v>0.58862360199999997</v>
      </c>
      <c r="H98" s="24">
        <v>0.69781833100000001</v>
      </c>
      <c r="I98" s="24">
        <v>0.79679873899999998</v>
      </c>
      <c r="J98" s="24">
        <v>0.91486126300000004</v>
      </c>
      <c r="K98" s="24">
        <v>1.0569570109999999</v>
      </c>
      <c r="L98" s="24">
        <v>1.147231476</v>
      </c>
      <c r="M98" s="24">
        <v>1.290106451</v>
      </c>
      <c r="N98" s="24">
        <v>1.3879178889999999</v>
      </c>
      <c r="O98" s="24">
        <v>1.4316667599999999</v>
      </c>
      <c r="P98" s="24">
        <v>1.4070027190000001</v>
      </c>
      <c r="Q98" s="24">
        <v>1.522866931</v>
      </c>
    </row>
    <row r="99" spans="3:17" x14ac:dyDescent="0.2">
      <c r="C99" s="24">
        <v>8.4881665999999995E-2</v>
      </c>
      <c r="D99" s="24">
        <v>0.195868126</v>
      </c>
      <c r="E99" s="24">
        <v>0.31376278800000001</v>
      </c>
      <c r="F99" s="24">
        <v>0.459295544</v>
      </c>
      <c r="G99" s="24">
        <v>0.58862360199999997</v>
      </c>
      <c r="H99" s="24">
        <v>0.69781833100000001</v>
      </c>
      <c r="I99" s="24">
        <v>0.79679873899999998</v>
      </c>
      <c r="J99" s="24">
        <v>0.91486126300000004</v>
      </c>
      <c r="K99" s="24">
        <v>1.0569570109999999</v>
      </c>
      <c r="L99" s="24">
        <v>1.147231476</v>
      </c>
      <c r="M99" s="24">
        <v>1.290106451</v>
      </c>
      <c r="N99" s="24">
        <v>1.3879178889999999</v>
      </c>
      <c r="O99" s="24">
        <v>1.4316667599999999</v>
      </c>
      <c r="P99" s="24">
        <v>1.4070027190000001</v>
      </c>
      <c r="Q99" s="24">
        <v>1.522866931</v>
      </c>
    </row>
    <row r="100" spans="3:17" x14ac:dyDescent="0.2">
      <c r="C100" s="24">
        <v>8.4881665999999995E-2</v>
      </c>
      <c r="D100" s="24">
        <v>0.195868126</v>
      </c>
      <c r="E100" s="24">
        <v>0.31376278800000001</v>
      </c>
      <c r="F100" s="24">
        <v>0.459295544</v>
      </c>
      <c r="G100" s="24">
        <v>0.58862360199999997</v>
      </c>
      <c r="H100" s="24">
        <v>0.69781833100000001</v>
      </c>
      <c r="I100" s="24">
        <v>0.79679873899999998</v>
      </c>
      <c r="J100" s="24">
        <v>0.91486126300000004</v>
      </c>
      <c r="K100" s="24">
        <v>1.0569570109999999</v>
      </c>
      <c r="L100" s="24">
        <v>1.147231476</v>
      </c>
      <c r="M100" s="24">
        <v>1.290106451</v>
      </c>
      <c r="N100" s="24">
        <v>1.3879178889999999</v>
      </c>
      <c r="O100" s="24">
        <v>1.4316667599999999</v>
      </c>
      <c r="P100" s="24">
        <v>1.4070027190000001</v>
      </c>
      <c r="Q100" s="24">
        <v>1.522866931</v>
      </c>
    </row>
    <row r="101" spans="3:17" x14ac:dyDescent="0.2">
      <c r="C101" s="24">
        <v>8.4881665999999995E-2</v>
      </c>
      <c r="D101" s="24">
        <v>0.195868126</v>
      </c>
      <c r="E101" s="24">
        <v>0.31376278800000001</v>
      </c>
      <c r="F101" s="24">
        <v>0.459295544</v>
      </c>
      <c r="G101" s="24">
        <v>0.58862360199999997</v>
      </c>
      <c r="H101" s="24">
        <v>0.69781833100000001</v>
      </c>
      <c r="I101" s="24">
        <v>0.79679873899999998</v>
      </c>
      <c r="J101" s="24">
        <v>0.91486126300000004</v>
      </c>
      <c r="K101" s="24">
        <v>1.0569570109999999</v>
      </c>
      <c r="L101" s="24">
        <v>1.147231476</v>
      </c>
      <c r="M101" s="24">
        <v>1.290106451</v>
      </c>
      <c r="N101" s="24">
        <v>1.3879178889999999</v>
      </c>
      <c r="O101" s="24">
        <v>1.4316667599999999</v>
      </c>
      <c r="P101" s="24">
        <v>1.4070027190000001</v>
      </c>
      <c r="Q101" s="24">
        <v>1.522866931</v>
      </c>
    </row>
    <row r="102" spans="3:17" x14ac:dyDescent="0.2">
      <c r="C102" s="24">
        <v>8.4881665999999995E-2</v>
      </c>
      <c r="D102" s="24">
        <v>0.195868126</v>
      </c>
      <c r="E102" s="24">
        <v>0.31376278800000001</v>
      </c>
      <c r="F102" s="24">
        <v>0.459295544</v>
      </c>
      <c r="G102" s="24">
        <v>0.58862360199999997</v>
      </c>
      <c r="H102" s="24">
        <v>0.69781833100000001</v>
      </c>
      <c r="I102" s="24">
        <v>0.79679873899999998</v>
      </c>
      <c r="J102" s="24">
        <v>0.91486126300000004</v>
      </c>
      <c r="K102" s="24">
        <v>1.0569570109999999</v>
      </c>
      <c r="L102" s="24">
        <v>1.147231476</v>
      </c>
      <c r="M102" s="24">
        <v>1.290106451</v>
      </c>
      <c r="N102" s="24">
        <v>1.3879178889999999</v>
      </c>
      <c r="O102" s="24">
        <v>1.4316667599999999</v>
      </c>
      <c r="P102" s="24">
        <v>1.4070027190000001</v>
      </c>
      <c r="Q102" s="24">
        <v>1.522866931</v>
      </c>
    </row>
    <row r="103" spans="3:17" x14ac:dyDescent="0.2">
      <c r="C103" s="24">
        <v>8.4881665999999995E-2</v>
      </c>
      <c r="D103" s="24">
        <v>0.195868126</v>
      </c>
      <c r="E103" s="24">
        <v>0.31376278800000001</v>
      </c>
      <c r="F103" s="24">
        <v>0.459295544</v>
      </c>
      <c r="G103" s="24">
        <v>0.58862360199999997</v>
      </c>
      <c r="H103" s="24">
        <v>0.69781833100000001</v>
      </c>
      <c r="I103" s="24">
        <v>0.79679873899999998</v>
      </c>
      <c r="J103" s="24">
        <v>0.91486126300000004</v>
      </c>
      <c r="K103" s="24">
        <v>1.0569570109999999</v>
      </c>
      <c r="L103" s="24">
        <v>1.147231476</v>
      </c>
      <c r="M103" s="24">
        <v>1.290106451</v>
      </c>
      <c r="N103" s="24">
        <v>1.3879178889999999</v>
      </c>
      <c r="O103" s="24">
        <v>1.4316667599999999</v>
      </c>
      <c r="P103" s="24">
        <v>1.4070027190000001</v>
      </c>
      <c r="Q103" s="24">
        <v>1.522866931</v>
      </c>
    </row>
    <row r="104" spans="3:17" x14ac:dyDescent="0.2">
      <c r="C104" s="24">
        <v>8.4881665999999995E-2</v>
      </c>
      <c r="D104" s="24">
        <v>0.195868126</v>
      </c>
      <c r="E104" s="24">
        <v>0.31376278800000001</v>
      </c>
      <c r="F104" s="24">
        <v>0.459295544</v>
      </c>
      <c r="G104" s="24">
        <v>0.58862360199999997</v>
      </c>
      <c r="H104" s="24">
        <v>0.69781833100000001</v>
      </c>
      <c r="I104" s="24">
        <v>0.79679873899999998</v>
      </c>
      <c r="J104" s="24">
        <v>0.91486126300000004</v>
      </c>
      <c r="K104" s="24">
        <v>1.0569570109999999</v>
      </c>
      <c r="L104" s="24">
        <v>1.147231476</v>
      </c>
      <c r="M104" s="24">
        <v>1.290106451</v>
      </c>
      <c r="N104" s="24">
        <v>1.3879178889999999</v>
      </c>
      <c r="O104" s="24">
        <v>1.4316667599999999</v>
      </c>
      <c r="P104" s="24">
        <v>1.4070027190000001</v>
      </c>
      <c r="Q104" s="24">
        <v>1.522866931</v>
      </c>
    </row>
    <row r="105" spans="3:17" x14ac:dyDescent="0.2">
      <c r="C105" s="24">
        <v>8.4881665999999995E-2</v>
      </c>
      <c r="D105" s="24">
        <v>0.195868126</v>
      </c>
      <c r="E105" s="24">
        <v>0.31376278800000001</v>
      </c>
      <c r="F105" s="24">
        <v>0.459295544</v>
      </c>
      <c r="G105" s="24">
        <v>0.58862360199999997</v>
      </c>
      <c r="H105" s="24">
        <v>0.69781833100000001</v>
      </c>
      <c r="I105" s="24">
        <v>0.79679873899999998</v>
      </c>
      <c r="J105" s="24">
        <v>0.91486126300000004</v>
      </c>
      <c r="K105" s="24">
        <v>1.0569570109999999</v>
      </c>
      <c r="L105" s="24">
        <v>1.147231476</v>
      </c>
      <c r="M105" s="24">
        <v>1.290106451</v>
      </c>
      <c r="N105" s="24">
        <v>1.3879178889999999</v>
      </c>
      <c r="O105" s="24">
        <v>1.4316667599999999</v>
      </c>
      <c r="P105" s="24">
        <v>1.4070027190000001</v>
      </c>
      <c r="Q105" s="24">
        <v>1.522866931</v>
      </c>
    </row>
    <row r="106" spans="3:17" x14ac:dyDescent="0.2">
      <c r="C106" s="24">
        <v>8.4881665999999995E-2</v>
      </c>
      <c r="D106" s="24">
        <v>0.195868126</v>
      </c>
      <c r="E106" s="24">
        <v>0.31376278800000001</v>
      </c>
      <c r="F106" s="24">
        <v>0.459295544</v>
      </c>
      <c r="G106" s="24">
        <v>0.58862360199999997</v>
      </c>
      <c r="H106" s="24">
        <v>0.69781833100000001</v>
      </c>
      <c r="I106" s="24">
        <v>0.79679873899999998</v>
      </c>
      <c r="J106" s="24">
        <v>0.91486126300000004</v>
      </c>
      <c r="K106" s="24">
        <v>1.0569570109999999</v>
      </c>
      <c r="L106" s="24">
        <v>1.147231476</v>
      </c>
      <c r="M106" s="24">
        <v>1.290106451</v>
      </c>
      <c r="N106" s="24">
        <v>1.3879178889999999</v>
      </c>
      <c r="O106" s="24">
        <v>1.4316667599999999</v>
      </c>
      <c r="P106" s="24">
        <v>1.4070027190000001</v>
      </c>
      <c r="Q106" s="24">
        <v>1.522866931</v>
      </c>
    </row>
    <row r="107" spans="3:17" x14ac:dyDescent="0.2">
      <c r="C107" s="24">
        <v>8.4881665999999995E-2</v>
      </c>
      <c r="D107" s="24">
        <v>0.195868126</v>
      </c>
      <c r="E107" s="24">
        <v>0.31376278800000001</v>
      </c>
      <c r="F107" s="24">
        <v>0.459295544</v>
      </c>
      <c r="G107" s="24">
        <v>0.58862360199999997</v>
      </c>
      <c r="H107" s="24">
        <v>0.69781833100000001</v>
      </c>
      <c r="I107" s="24">
        <v>0.79679873899999998</v>
      </c>
      <c r="J107" s="24">
        <v>0.91486126300000004</v>
      </c>
      <c r="K107" s="24">
        <v>1.0569570109999999</v>
      </c>
      <c r="L107" s="24">
        <v>1.147231476</v>
      </c>
      <c r="M107" s="24">
        <v>1.290106451</v>
      </c>
      <c r="N107" s="24">
        <v>1.3879178889999999</v>
      </c>
      <c r="O107" s="24">
        <v>1.4316667599999999</v>
      </c>
      <c r="P107" s="24">
        <v>1.4070027190000001</v>
      </c>
      <c r="Q107" s="24">
        <v>1.522866931</v>
      </c>
    </row>
    <row r="108" spans="3:17" x14ac:dyDescent="0.2">
      <c r="C108" s="24">
        <v>8.4881665999999995E-2</v>
      </c>
      <c r="D108" s="24">
        <v>0.195868126</v>
      </c>
      <c r="E108" s="24">
        <v>0.31376278800000001</v>
      </c>
      <c r="F108" s="24">
        <v>0.459295544</v>
      </c>
      <c r="G108" s="24">
        <v>0.58862360199999997</v>
      </c>
      <c r="H108" s="24">
        <v>0.69781833100000001</v>
      </c>
      <c r="I108" s="24">
        <v>0.79679873899999998</v>
      </c>
      <c r="J108" s="24">
        <v>0.91486126300000004</v>
      </c>
      <c r="K108" s="24">
        <v>1.0569570109999999</v>
      </c>
      <c r="L108" s="24">
        <v>1.147231476</v>
      </c>
      <c r="M108" s="24">
        <v>1.290106451</v>
      </c>
      <c r="N108" s="24">
        <v>1.3879178889999999</v>
      </c>
      <c r="O108" s="24">
        <v>1.4316667599999999</v>
      </c>
      <c r="P108" s="24">
        <v>1.4070027190000001</v>
      </c>
      <c r="Q108" s="24">
        <v>1.522866931</v>
      </c>
    </row>
    <row r="109" spans="3:17" x14ac:dyDescent="0.2">
      <c r="C109" s="24">
        <v>8.4881665999999995E-2</v>
      </c>
      <c r="D109" s="24">
        <v>0.195868126</v>
      </c>
      <c r="E109" s="24">
        <v>0.31376278800000001</v>
      </c>
      <c r="F109" s="24">
        <v>0.459295544</v>
      </c>
      <c r="G109" s="24">
        <v>0.58862360199999997</v>
      </c>
      <c r="H109" s="24">
        <v>0.69781833100000001</v>
      </c>
      <c r="I109" s="24">
        <v>0.79679873899999998</v>
      </c>
      <c r="J109" s="24">
        <v>0.91486126300000004</v>
      </c>
      <c r="K109" s="24">
        <v>1.0569570109999999</v>
      </c>
      <c r="L109" s="24">
        <v>1.147231476</v>
      </c>
      <c r="M109" s="24">
        <v>1.290106451</v>
      </c>
      <c r="N109" s="24">
        <v>1.3879178889999999</v>
      </c>
      <c r="O109" s="24">
        <v>1.4316667599999999</v>
      </c>
      <c r="P109" s="24">
        <v>1.4070027190000001</v>
      </c>
      <c r="Q109" s="24">
        <v>1.522866931</v>
      </c>
    </row>
    <row r="110" spans="3:17" x14ac:dyDescent="0.2">
      <c r="C110" s="24">
        <v>8.4881665999999995E-2</v>
      </c>
      <c r="D110" s="24">
        <v>0.195868126</v>
      </c>
      <c r="E110" s="24">
        <v>0.31376278800000001</v>
      </c>
      <c r="F110" s="24">
        <v>0.459295544</v>
      </c>
      <c r="G110" s="24">
        <v>0.58862360199999997</v>
      </c>
      <c r="H110" s="24">
        <v>0.69781833100000001</v>
      </c>
      <c r="I110" s="24">
        <v>0.79679873899999998</v>
      </c>
      <c r="J110" s="24">
        <v>0.91486126300000004</v>
      </c>
      <c r="K110" s="24">
        <v>1.0569570109999999</v>
      </c>
      <c r="L110" s="24">
        <v>1.147231476</v>
      </c>
      <c r="M110" s="24">
        <v>1.290106451</v>
      </c>
      <c r="N110" s="24">
        <v>1.3879178889999999</v>
      </c>
      <c r="O110" s="24">
        <v>1.4316667599999999</v>
      </c>
      <c r="P110" s="24">
        <v>1.4070027190000001</v>
      </c>
      <c r="Q110" s="24">
        <v>1.522866931</v>
      </c>
    </row>
    <row r="111" spans="3:17" x14ac:dyDescent="0.2">
      <c r="C111" s="24">
        <v>8.4881665999999995E-2</v>
      </c>
      <c r="D111" s="24">
        <v>0.195868126</v>
      </c>
      <c r="E111" s="24">
        <v>0.31376278800000001</v>
      </c>
      <c r="F111" s="24">
        <v>0.459295544</v>
      </c>
      <c r="G111" s="24">
        <v>0.58862360199999997</v>
      </c>
      <c r="H111" s="24">
        <v>0.69781833100000001</v>
      </c>
      <c r="I111" s="24">
        <v>0.79679873899999998</v>
      </c>
      <c r="J111" s="24">
        <v>0.91486126300000004</v>
      </c>
      <c r="K111" s="24">
        <v>1.0569570109999999</v>
      </c>
      <c r="L111" s="24">
        <v>1.147231476</v>
      </c>
      <c r="M111" s="24">
        <v>1.290106451</v>
      </c>
      <c r="N111" s="24">
        <v>1.3879178889999999</v>
      </c>
      <c r="O111" s="24">
        <v>1.4316667599999999</v>
      </c>
      <c r="P111" s="24">
        <v>1.4070027190000001</v>
      </c>
      <c r="Q111" s="24">
        <v>1.522866931</v>
      </c>
    </row>
    <row r="112" spans="3:17" x14ac:dyDescent="0.2">
      <c r="C112" s="24">
        <v>8.4881665999999995E-2</v>
      </c>
      <c r="D112" s="24">
        <v>0.195868126</v>
      </c>
      <c r="E112" s="24">
        <v>0.31376278800000001</v>
      </c>
      <c r="F112" s="24">
        <v>0.459295544</v>
      </c>
      <c r="G112" s="24">
        <v>0.58862360199999997</v>
      </c>
      <c r="H112" s="24">
        <v>0.69781833100000001</v>
      </c>
      <c r="I112" s="24">
        <v>0.79679873899999998</v>
      </c>
      <c r="J112" s="24">
        <v>0.91486126300000004</v>
      </c>
      <c r="K112" s="24">
        <v>1.0569570109999999</v>
      </c>
      <c r="L112" s="24">
        <v>1.147231476</v>
      </c>
      <c r="M112" s="24">
        <v>1.290106451</v>
      </c>
      <c r="N112" s="24">
        <v>1.3879178889999999</v>
      </c>
      <c r="O112" s="24">
        <v>1.4316667599999999</v>
      </c>
      <c r="P112" s="24">
        <v>1.4070027190000001</v>
      </c>
      <c r="Q112" s="24">
        <v>1.522866931</v>
      </c>
    </row>
    <row r="113" spans="3:17" x14ac:dyDescent="0.2">
      <c r="C113" s="24">
        <v>8.4881665999999995E-2</v>
      </c>
      <c r="D113" s="24">
        <v>0.195868126</v>
      </c>
      <c r="E113" s="24">
        <v>0.31376278800000001</v>
      </c>
      <c r="F113" s="24">
        <v>0.459295544</v>
      </c>
      <c r="G113" s="24">
        <v>0.58862360199999997</v>
      </c>
      <c r="H113" s="24">
        <v>0.69781833100000001</v>
      </c>
      <c r="I113" s="24">
        <v>0.79679873899999998</v>
      </c>
      <c r="J113" s="24">
        <v>0.91486126300000004</v>
      </c>
      <c r="K113" s="24">
        <v>1.0569570109999999</v>
      </c>
      <c r="L113" s="24">
        <v>1.147231476</v>
      </c>
      <c r="M113" s="24">
        <v>1.290106451</v>
      </c>
      <c r="N113" s="24">
        <v>1.3879178889999999</v>
      </c>
      <c r="O113" s="24">
        <v>1.4316667599999999</v>
      </c>
      <c r="P113" s="24">
        <v>1.4070027190000001</v>
      </c>
      <c r="Q113" s="24">
        <v>1.522866931</v>
      </c>
    </row>
    <row r="114" spans="3:17" x14ac:dyDescent="0.2">
      <c r="C114" s="24">
        <v>8.4881665999999995E-2</v>
      </c>
      <c r="D114" s="24">
        <v>0.195868126</v>
      </c>
      <c r="E114" s="24">
        <v>0.31376278800000001</v>
      </c>
      <c r="F114" s="24">
        <v>0.459295544</v>
      </c>
      <c r="G114" s="24">
        <v>0.58862360199999997</v>
      </c>
      <c r="H114" s="24">
        <v>0.69781833100000001</v>
      </c>
      <c r="I114" s="24">
        <v>0.79679873899999998</v>
      </c>
      <c r="J114" s="24">
        <v>0.91486126300000004</v>
      </c>
      <c r="K114" s="24">
        <v>1.0569570109999999</v>
      </c>
      <c r="L114" s="24">
        <v>1.147231476</v>
      </c>
      <c r="M114" s="24">
        <v>1.290106451</v>
      </c>
      <c r="N114" s="24">
        <v>1.3879178889999999</v>
      </c>
      <c r="O114" s="24">
        <v>1.4316667599999999</v>
      </c>
      <c r="P114" s="24">
        <v>1.4070027190000001</v>
      </c>
      <c r="Q114" s="24">
        <v>1.522866931</v>
      </c>
    </row>
    <row r="115" spans="3:17" x14ac:dyDescent="0.2">
      <c r="C115" s="24">
        <v>8.4881665999999995E-2</v>
      </c>
      <c r="D115" s="24">
        <v>0.195868126</v>
      </c>
      <c r="E115" s="24">
        <v>0.31376278800000001</v>
      </c>
      <c r="F115" s="24">
        <v>0.459295544</v>
      </c>
      <c r="G115" s="24">
        <v>0.58862360199999997</v>
      </c>
      <c r="H115" s="24">
        <v>0.69781833100000001</v>
      </c>
      <c r="I115" s="24">
        <v>0.79679873899999998</v>
      </c>
      <c r="J115" s="24">
        <v>0.91486126300000004</v>
      </c>
      <c r="K115" s="24">
        <v>1.0569570109999999</v>
      </c>
      <c r="L115" s="24">
        <v>1.147231476</v>
      </c>
      <c r="M115" s="24">
        <v>1.290106451</v>
      </c>
      <c r="N115" s="24">
        <v>1.3879178889999999</v>
      </c>
      <c r="O115" s="24">
        <v>1.4316667599999999</v>
      </c>
      <c r="P115" s="24">
        <v>1.4070027190000001</v>
      </c>
      <c r="Q115" s="24">
        <v>1.522866931</v>
      </c>
    </row>
    <row r="116" spans="3:17" x14ac:dyDescent="0.2">
      <c r="C116" s="24">
        <v>8.4881665999999995E-2</v>
      </c>
      <c r="D116" s="24">
        <v>0.195868126</v>
      </c>
      <c r="E116" s="24">
        <v>0.31376278800000001</v>
      </c>
      <c r="F116" s="24">
        <v>0.459295544</v>
      </c>
      <c r="G116" s="24">
        <v>0.58862360199999997</v>
      </c>
      <c r="H116" s="24">
        <v>0.69781833100000001</v>
      </c>
      <c r="I116" s="24">
        <v>0.79679873899999998</v>
      </c>
      <c r="J116" s="24">
        <v>0.91486126300000004</v>
      </c>
      <c r="K116" s="24">
        <v>1.0569570109999999</v>
      </c>
      <c r="L116" s="24">
        <v>1.147231476</v>
      </c>
      <c r="M116" s="24">
        <v>1.290106451</v>
      </c>
      <c r="N116" s="24">
        <v>1.3879178889999999</v>
      </c>
      <c r="O116" s="24">
        <v>1.4316667599999999</v>
      </c>
      <c r="P116" s="24">
        <v>1.4070027190000001</v>
      </c>
      <c r="Q116" s="24">
        <v>1.522866931</v>
      </c>
    </row>
    <row r="117" spans="3:17" x14ac:dyDescent="0.2">
      <c r="C117" s="24">
        <v>8.4881665999999995E-2</v>
      </c>
      <c r="D117" s="24">
        <v>0.195868126</v>
      </c>
      <c r="E117" s="24">
        <v>0.31376278800000001</v>
      </c>
      <c r="F117" s="24">
        <v>0.459295544</v>
      </c>
      <c r="G117" s="24">
        <v>0.58862360199999997</v>
      </c>
      <c r="H117" s="24">
        <v>0.69781833100000001</v>
      </c>
      <c r="I117" s="24">
        <v>0.79679873899999998</v>
      </c>
      <c r="J117" s="24">
        <v>0.91486126300000004</v>
      </c>
      <c r="K117" s="24">
        <v>1.0569570109999999</v>
      </c>
      <c r="L117" s="24">
        <v>1.147231476</v>
      </c>
      <c r="M117" s="24">
        <v>1.290106451</v>
      </c>
      <c r="N117" s="24">
        <v>1.3879178889999999</v>
      </c>
      <c r="O117" s="24">
        <v>1.4316667599999999</v>
      </c>
      <c r="P117" s="24">
        <v>1.4070027190000001</v>
      </c>
      <c r="Q117" s="24">
        <v>1.522866931</v>
      </c>
    </row>
    <row r="118" spans="3:17" x14ac:dyDescent="0.2">
      <c r="C118" s="24">
        <v>8.4881665999999995E-2</v>
      </c>
      <c r="D118" s="24">
        <v>0.195868126</v>
      </c>
      <c r="E118" s="24">
        <v>0.31376278800000001</v>
      </c>
      <c r="F118" s="24">
        <v>0.459295544</v>
      </c>
      <c r="G118" s="24">
        <v>0.58862360199999997</v>
      </c>
      <c r="H118" s="24">
        <v>0.69781833100000001</v>
      </c>
      <c r="I118" s="24">
        <v>0.79679873899999998</v>
      </c>
      <c r="J118" s="24">
        <v>0.91486126300000004</v>
      </c>
      <c r="K118" s="24">
        <v>1.0569570109999999</v>
      </c>
      <c r="L118" s="24">
        <v>1.147231476</v>
      </c>
      <c r="M118" s="24">
        <v>1.290106451</v>
      </c>
      <c r="N118" s="24">
        <v>1.3879178889999999</v>
      </c>
      <c r="O118" s="24">
        <v>1.4316667599999999</v>
      </c>
      <c r="P118" s="24">
        <v>1.4070027190000001</v>
      </c>
      <c r="Q118" s="24">
        <v>1.522866931</v>
      </c>
    </row>
    <row r="119" spans="3:17" x14ac:dyDescent="0.2">
      <c r="C119" s="24">
        <v>8.4881665999999995E-2</v>
      </c>
      <c r="D119" s="24">
        <v>0.195868126</v>
      </c>
      <c r="E119" s="24">
        <v>0.31376278800000001</v>
      </c>
      <c r="F119" s="24">
        <v>0.459295544</v>
      </c>
      <c r="G119" s="24">
        <v>0.58862360199999997</v>
      </c>
      <c r="H119" s="24">
        <v>0.69781833100000001</v>
      </c>
      <c r="I119" s="24">
        <v>0.79679873899999998</v>
      </c>
      <c r="J119" s="24">
        <v>0.91486126300000004</v>
      </c>
      <c r="K119" s="24">
        <v>1.0569570109999999</v>
      </c>
      <c r="L119" s="24">
        <v>1.147231476</v>
      </c>
      <c r="M119" s="24">
        <v>1.290106451</v>
      </c>
      <c r="N119" s="24">
        <v>1.3879178889999999</v>
      </c>
      <c r="O119" s="24">
        <v>1.4316667599999999</v>
      </c>
      <c r="P119" s="24">
        <v>1.4070027190000001</v>
      </c>
      <c r="Q119" s="24">
        <v>1.522866931</v>
      </c>
    </row>
    <row r="120" spans="3:17" x14ac:dyDescent="0.2">
      <c r="C120" s="24">
        <v>8.4881665999999995E-2</v>
      </c>
      <c r="D120" s="24">
        <v>0.195868126</v>
      </c>
      <c r="E120" s="24">
        <v>0.31376278800000001</v>
      </c>
      <c r="F120" s="24">
        <v>0.459295544</v>
      </c>
      <c r="G120" s="24">
        <v>0.58862360199999997</v>
      </c>
      <c r="H120" s="24">
        <v>0.69781833100000001</v>
      </c>
      <c r="I120" s="24">
        <v>0.79679873899999998</v>
      </c>
      <c r="J120" s="24">
        <v>0.91486126300000004</v>
      </c>
      <c r="K120" s="24">
        <v>1.0569570109999999</v>
      </c>
      <c r="L120" s="24">
        <v>1.147231476</v>
      </c>
      <c r="M120" s="24">
        <v>1.290106451</v>
      </c>
      <c r="N120" s="24">
        <v>1.3879178889999999</v>
      </c>
      <c r="O120" s="24">
        <v>1.4316667599999999</v>
      </c>
      <c r="P120" s="24">
        <v>1.4070027190000001</v>
      </c>
      <c r="Q120" s="24">
        <v>1.522866931</v>
      </c>
    </row>
    <row r="121" spans="3:17" x14ac:dyDescent="0.2">
      <c r="C121" s="24">
        <v>8.4881665999999995E-2</v>
      </c>
      <c r="D121" s="24">
        <v>0.195868126</v>
      </c>
      <c r="E121" s="24">
        <v>0.31376278800000001</v>
      </c>
      <c r="F121" s="24">
        <v>0.459295544</v>
      </c>
      <c r="G121" s="24">
        <v>0.58862360199999997</v>
      </c>
      <c r="H121" s="24">
        <v>0.69781833100000001</v>
      </c>
      <c r="I121" s="24">
        <v>0.79679873899999998</v>
      </c>
      <c r="J121" s="24">
        <v>0.91486126300000004</v>
      </c>
      <c r="K121" s="24">
        <v>1.0569570109999999</v>
      </c>
      <c r="L121" s="24">
        <v>1.147231476</v>
      </c>
      <c r="M121" s="24">
        <v>1.290106451</v>
      </c>
      <c r="N121" s="24">
        <v>1.3879178889999999</v>
      </c>
      <c r="O121" s="24">
        <v>1.4316667599999999</v>
      </c>
      <c r="P121" s="24">
        <v>1.4070027190000001</v>
      </c>
      <c r="Q121" s="24">
        <v>1.522866931</v>
      </c>
    </row>
    <row r="122" spans="3:17" x14ac:dyDescent="0.2">
      <c r="C122" s="24">
        <v>8.4881665999999995E-2</v>
      </c>
      <c r="D122" s="24">
        <v>0.195868126</v>
      </c>
      <c r="E122" s="24">
        <v>0.31376278800000001</v>
      </c>
      <c r="F122" s="24">
        <v>0.459295544</v>
      </c>
      <c r="G122" s="24">
        <v>0.58862360199999997</v>
      </c>
      <c r="H122" s="24">
        <v>0.69781833100000001</v>
      </c>
      <c r="I122" s="24">
        <v>0.79679873899999998</v>
      </c>
      <c r="J122" s="24">
        <v>0.91486126300000004</v>
      </c>
      <c r="K122" s="24">
        <v>1.0569570109999999</v>
      </c>
      <c r="L122" s="24">
        <v>1.147231476</v>
      </c>
      <c r="M122" s="24">
        <v>1.290106451</v>
      </c>
      <c r="N122" s="24">
        <v>1.3879178889999999</v>
      </c>
      <c r="O122" s="24">
        <v>1.4316667599999999</v>
      </c>
      <c r="P122" s="24">
        <v>1.4070027190000001</v>
      </c>
      <c r="Q122" s="24">
        <v>1.522866931</v>
      </c>
    </row>
    <row r="123" spans="3:17" x14ac:dyDescent="0.2">
      <c r="C123" s="24">
        <v>8.4881665999999995E-2</v>
      </c>
      <c r="D123" s="24">
        <v>0.195868126</v>
      </c>
      <c r="E123" s="24">
        <v>0.31376278800000001</v>
      </c>
      <c r="F123" s="24">
        <v>0.459295544</v>
      </c>
      <c r="G123" s="24">
        <v>0.58862360199999997</v>
      </c>
      <c r="H123" s="24">
        <v>0.69781833100000001</v>
      </c>
      <c r="I123" s="24">
        <v>0.79679873899999998</v>
      </c>
      <c r="J123" s="24">
        <v>0.91486126300000004</v>
      </c>
      <c r="K123" s="24">
        <v>1.0569570109999999</v>
      </c>
      <c r="L123" s="24">
        <v>1.147231476</v>
      </c>
      <c r="M123" s="24">
        <v>1.290106451</v>
      </c>
      <c r="N123" s="24">
        <v>1.3879178889999999</v>
      </c>
      <c r="O123" s="24">
        <v>1.4316667599999999</v>
      </c>
      <c r="P123" s="24">
        <v>1.4070027190000001</v>
      </c>
      <c r="Q123" s="24">
        <v>1.522866931</v>
      </c>
    </row>
    <row r="124" spans="3:17" x14ac:dyDescent="0.2">
      <c r="C124" s="24">
        <v>8.4881665999999995E-2</v>
      </c>
      <c r="D124" s="24">
        <v>0.195868126</v>
      </c>
      <c r="E124" s="24">
        <v>0.31376278800000001</v>
      </c>
      <c r="F124" s="24">
        <v>0.459295544</v>
      </c>
      <c r="G124" s="24">
        <v>0.58862360199999997</v>
      </c>
      <c r="H124" s="24">
        <v>0.69781833100000001</v>
      </c>
      <c r="I124" s="24">
        <v>0.79679873899999998</v>
      </c>
      <c r="J124" s="24">
        <v>0.91486126300000004</v>
      </c>
      <c r="K124" s="24">
        <v>1.0569570109999999</v>
      </c>
      <c r="L124" s="24">
        <v>1.147231476</v>
      </c>
      <c r="M124" s="24">
        <v>1.290106451</v>
      </c>
      <c r="N124" s="24">
        <v>1.3879178889999999</v>
      </c>
      <c r="O124" s="24">
        <v>1.4316667599999999</v>
      </c>
      <c r="P124" s="24">
        <v>1.4070027190000001</v>
      </c>
      <c r="Q124" s="24">
        <v>1.522866931</v>
      </c>
    </row>
    <row r="125" spans="3:17" x14ac:dyDescent="0.2">
      <c r="C125" s="24">
        <v>8.4881665999999995E-2</v>
      </c>
      <c r="D125" s="24">
        <v>0.195868126</v>
      </c>
      <c r="E125" s="24">
        <v>0.31376278800000001</v>
      </c>
      <c r="F125" s="24">
        <v>0.459295544</v>
      </c>
      <c r="G125" s="24">
        <v>0.58862360199999997</v>
      </c>
      <c r="H125" s="24">
        <v>0.69781833100000001</v>
      </c>
      <c r="I125" s="24">
        <v>0.79679873899999998</v>
      </c>
      <c r="J125" s="24">
        <v>0.91486126300000004</v>
      </c>
      <c r="K125" s="24">
        <v>1.0569570109999999</v>
      </c>
      <c r="L125" s="24">
        <v>1.147231476</v>
      </c>
      <c r="M125" s="24">
        <v>1.290106451</v>
      </c>
      <c r="N125" s="24">
        <v>1.3879178889999999</v>
      </c>
      <c r="O125" s="24">
        <v>1.4316667599999999</v>
      </c>
      <c r="P125" s="24">
        <v>1.4070027190000001</v>
      </c>
      <c r="Q125" s="24">
        <v>1.522866931</v>
      </c>
    </row>
    <row r="126" spans="3:17" x14ac:dyDescent="0.2">
      <c r="C126" s="24">
        <v>8.4881665999999995E-2</v>
      </c>
      <c r="D126" s="24">
        <v>0.195868126</v>
      </c>
      <c r="E126" s="24">
        <v>0.31376278800000001</v>
      </c>
      <c r="F126" s="24">
        <v>0.459295544</v>
      </c>
      <c r="G126" s="24">
        <v>0.58862360199999997</v>
      </c>
      <c r="H126" s="24">
        <v>0.69781833100000001</v>
      </c>
      <c r="I126" s="24">
        <v>0.79679873899999998</v>
      </c>
      <c r="J126" s="24">
        <v>0.91486126300000004</v>
      </c>
      <c r="K126" s="24">
        <v>1.0569570109999999</v>
      </c>
      <c r="L126" s="24">
        <v>1.147231476</v>
      </c>
      <c r="M126" s="24">
        <v>1.290106451</v>
      </c>
      <c r="N126" s="24">
        <v>1.3879178889999999</v>
      </c>
      <c r="O126" s="24">
        <v>1.4316667599999999</v>
      </c>
      <c r="P126" s="24">
        <v>1.4070027190000001</v>
      </c>
      <c r="Q126" s="24">
        <v>1.522866931</v>
      </c>
    </row>
    <row r="127" spans="3:17" x14ac:dyDescent="0.2">
      <c r="C127" s="24">
        <v>8.4881665999999995E-2</v>
      </c>
      <c r="D127" s="24">
        <v>0.195868126</v>
      </c>
      <c r="E127" s="24">
        <v>0.31376278800000001</v>
      </c>
      <c r="F127" s="24">
        <v>0.459295544</v>
      </c>
      <c r="G127" s="24">
        <v>0.58862360199999997</v>
      </c>
      <c r="H127" s="24">
        <v>0.69781833100000001</v>
      </c>
      <c r="I127" s="24">
        <v>0.79679873899999998</v>
      </c>
      <c r="J127" s="24">
        <v>0.91486126300000004</v>
      </c>
      <c r="K127" s="24">
        <v>1.0569570109999999</v>
      </c>
      <c r="L127" s="24">
        <v>1.147231476</v>
      </c>
      <c r="M127" s="24">
        <v>1.290106451</v>
      </c>
      <c r="N127" s="24">
        <v>1.3879178889999999</v>
      </c>
      <c r="O127" s="24">
        <v>1.4316667599999999</v>
      </c>
      <c r="P127" s="24">
        <v>1.4070027190000001</v>
      </c>
      <c r="Q127" s="24">
        <v>1.522866931</v>
      </c>
    </row>
    <row r="128" spans="3:17" x14ac:dyDescent="0.2">
      <c r="C128" s="24">
        <v>8.4881665999999995E-2</v>
      </c>
      <c r="D128" s="24">
        <v>0.195868126</v>
      </c>
      <c r="E128" s="24">
        <v>0.31376278800000001</v>
      </c>
      <c r="F128" s="24">
        <v>0.459295544</v>
      </c>
      <c r="G128" s="24">
        <v>0.58862360199999997</v>
      </c>
      <c r="H128" s="24">
        <v>0.69781833100000001</v>
      </c>
      <c r="I128" s="24">
        <v>0.79679873899999998</v>
      </c>
      <c r="J128" s="24">
        <v>0.91486126300000004</v>
      </c>
      <c r="K128" s="24">
        <v>1.0569570109999999</v>
      </c>
      <c r="L128" s="24">
        <v>1.147231476</v>
      </c>
      <c r="M128" s="24">
        <v>1.290106451</v>
      </c>
      <c r="N128" s="24">
        <v>1.3879178889999999</v>
      </c>
      <c r="O128" s="24">
        <v>1.4316667599999999</v>
      </c>
      <c r="P128" s="24">
        <v>1.4070027190000001</v>
      </c>
      <c r="Q128" s="24">
        <v>1.522866931</v>
      </c>
    </row>
    <row r="129" spans="2:60" x14ac:dyDescent="0.2">
      <c r="C129" s="24">
        <v>8.4881665999999995E-2</v>
      </c>
      <c r="D129" s="24">
        <v>0.195868126</v>
      </c>
      <c r="E129" s="24">
        <v>0.31376278800000001</v>
      </c>
      <c r="F129" s="24">
        <v>0.459295544</v>
      </c>
      <c r="G129" s="24">
        <v>0.58862360199999997</v>
      </c>
      <c r="H129" s="24">
        <v>0.69781833100000001</v>
      </c>
      <c r="I129" s="24">
        <v>0.79679873899999998</v>
      </c>
      <c r="J129" s="24">
        <v>0.91486126300000004</v>
      </c>
      <c r="K129" s="24">
        <v>1.0569570109999999</v>
      </c>
      <c r="L129" s="24">
        <v>1.147231476</v>
      </c>
      <c r="M129" s="24">
        <v>1.290106451</v>
      </c>
      <c r="N129" s="24">
        <v>1.3879178889999999</v>
      </c>
      <c r="O129" s="24">
        <v>1.4316667599999999</v>
      </c>
      <c r="P129" s="24">
        <v>1.4070027190000001</v>
      </c>
      <c r="Q129" s="24">
        <v>1.522866931</v>
      </c>
    </row>
    <row r="130" spans="2:60" x14ac:dyDescent="0.2">
      <c r="C130" s="24">
        <v>8.4881665999999995E-2</v>
      </c>
      <c r="D130" s="24">
        <v>0.195868126</v>
      </c>
      <c r="E130" s="24">
        <v>0.31376278800000001</v>
      </c>
      <c r="F130" s="24">
        <v>0.459295544</v>
      </c>
      <c r="G130" s="24">
        <v>0.58862360199999997</v>
      </c>
      <c r="H130" s="24">
        <v>0.69781833100000001</v>
      </c>
      <c r="I130" s="24">
        <v>0.79679873899999998</v>
      </c>
      <c r="J130" s="24">
        <v>0.91486126300000004</v>
      </c>
      <c r="K130" s="24">
        <v>1.0569570109999999</v>
      </c>
      <c r="L130" s="24">
        <v>1.147231476</v>
      </c>
      <c r="M130" s="24">
        <v>1.290106451</v>
      </c>
      <c r="N130" s="24">
        <v>1.3879178889999999</v>
      </c>
      <c r="O130" s="24">
        <v>1.4316667599999999</v>
      </c>
      <c r="P130" s="24">
        <v>1.4070027190000001</v>
      </c>
      <c r="Q130" s="24">
        <v>1.522866931</v>
      </c>
    </row>
    <row r="131" spans="2:60" x14ac:dyDescent="0.2">
      <c r="C131" s="24">
        <v>8.4881665999999995E-2</v>
      </c>
      <c r="D131" s="24">
        <v>0.195868126</v>
      </c>
      <c r="E131" s="24">
        <v>0.31376278800000001</v>
      </c>
      <c r="F131" s="24">
        <v>0.459295544</v>
      </c>
      <c r="G131" s="24">
        <v>0.58862360199999997</v>
      </c>
      <c r="H131" s="24">
        <v>0.69781833100000001</v>
      </c>
      <c r="I131" s="24">
        <v>0.79679873899999998</v>
      </c>
      <c r="J131" s="24">
        <v>0.91486126300000004</v>
      </c>
      <c r="K131" s="24">
        <v>1.0569570109999999</v>
      </c>
      <c r="L131" s="24">
        <v>1.147231476</v>
      </c>
      <c r="M131" s="24">
        <v>1.290106451</v>
      </c>
      <c r="N131" s="24">
        <v>1.3879178889999999</v>
      </c>
      <c r="O131" s="24">
        <v>1.4316667599999999</v>
      </c>
      <c r="P131" s="24">
        <v>1.4070027190000001</v>
      </c>
      <c r="Q131" s="24">
        <v>1.522866931</v>
      </c>
    </row>
    <row r="132" spans="2:60" x14ac:dyDescent="0.2">
      <c r="C132" s="24">
        <v>8.4881665999999995E-2</v>
      </c>
      <c r="D132" s="24">
        <v>0.195868126</v>
      </c>
      <c r="E132" s="24">
        <v>0.31376278800000001</v>
      </c>
      <c r="F132" s="24">
        <v>0.459295544</v>
      </c>
      <c r="G132" s="24">
        <v>0.58862360199999997</v>
      </c>
      <c r="H132" s="24">
        <v>0.69781833100000001</v>
      </c>
      <c r="I132" s="24">
        <v>0.79679873899999998</v>
      </c>
      <c r="J132" s="24">
        <v>0.91486126300000004</v>
      </c>
      <c r="K132" s="24">
        <v>1.0569570109999999</v>
      </c>
      <c r="L132" s="24">
        <v>1.147231476</v>
      </c>
      <c r="M132" s="24">
        <v>1.290106451</v>
      </c>
      <c r="N132" s="24">
        <v>1.3879178889999999</v>
      </c>
      <c r="O132" s="24">
        <v>1.4316667599999999</v>
      </c>
      <c r="P132" s="24">
        <v>1.4070027190000001</v>
      </c>
      <c r="Q132" s="24">
        <v>1.522866931</v>
      </c>
    </row>
    <row r="133" spans="2:60" x14ac:dyDescent="0.2">
      <c r="C133" s="24">
        <v>8.4881665999999995E-2</v>
      </c>
      <c r="D133" s="24">
        <v>0.195868126</v>
      </c>
      <c r="E133" s="24">
        <v>0.31376278800000001</v>
      </c>
      <c r="F133" s="24">
        <v>0.459295544</v>
      </c>
      <c r="G133" s="24">
        <v>0.58862360199999997</v>
      </c>
      <c r="H133" s="24">
        <v>0.69781833100000001</v>
      </c>
      <c r="I133" s="24">
        <v>0.79679873899999998</v>
      </c>
      <c r="J133" s="24">
        <v>0.91486126300000004</v>
      </c>
      <c r="K133" s="24">
        <v>1.0569570109999999</v>
      </c>
      <c r="L133" s="24">
        <v>1.147231476</v>
      </c>
      <c r="M133" s="24">
        <v>1.290106451</v>
      </c>
      <c r="N133" s="24">
        <v>1.3879178889999999</v>
      </c>
      <c r="O133" s="24">
        <v>1.4316667599999999</v>
      </c>
      <c r="P133" s="24">
        <v>1.4070027190000001</v>
      </c>
      <c r="Q133" s="24">
        <v>1.522866931</v>
      </c>
    </row>
    <row r="134" spans="2:60" x14ac:dyDescent="0.2">
      <c r="C134" s="24">
        <v>8.4881665999999995E-2</v>
      </c>
      <c r="D134" s="24">
        <v>0.195868126</v>
      </c>
      <c r="E134" s="24">
        <v>0.31376278800000001</v>
      </c>
      <c r="F134" s="24">
        <v>0.459295544</v>
      </c>
      <c r="G134" s="24">
        <v>0.58862360199999997</v>
      </c>
      <c r="H134" s="24">
        <v>0.69781833100000001</v>
      </c>
      <c r="I134" s="24">
        <v>0.79679873899999998</v>
      </c>
      <c r="J134" s="24">
        <v>0.91486126300000004</v>
      </c>
      <c r="K134" s="24">
        <v>1.0569570109999999</v>
      </c>
      <c r="L134" s="24">
        <v>1.147231476</v>
      </c>
      <c r="M134" s="24">
        <v>1.290106451</v>
      </c>
      <c r="N134" s="24">
        <v>1.3879178889999999</v>
      </c>
      <c r="O134" s="24">
        <v>1.4316667599999999</v>
      </c>
      <c r="P134" s="24">
        <v>1.4070027190000001</v>
      </c>
      <c r="Q134" s="24">
        <v>1.522866931</v>
      </c>
    </row>
    <row r="135" spans="2:60" x14ac:dyDescent="0.2">
      <c r="C135" s="24">
        <v>8.4881665999999995E-2</v>
      </c>
      <c r="D135" s="24">
        <v>0.195868126</v>
      </c>
      <c r="E135" s="24">
        <v>0.31376278800000001</v>
      </c>
      <c r="F135" s="24">
        <v>0.459295544</v>
      </c>
      <c r="G135" s="24">
        <v>0.58862360199999997</v>
      </c>
      <c r="H135" s="24">
        <v>0.69781833100000001</v>
      </c>
      <c r="I135" s="24">
        <v>0.79679873899999998</v>
      </c>
      <c r="J135" s="24">
        <v>0.91486126300000004</v>
      </c>
      <c r="K135" s="24">
        <v>1.0569570109999999</v>
      </c>
      <c r="L135" s="24">
        <v>1.147231476</v>
      </c>
      <c r="M135" s="24">
        <v>1.290106451</v>
      </c>
      <c r="N135" s="24">
        <v>1.3879178889999999</v>
      </c>
      <c r="O135" s="24">
        <v>1.4316667599999999</v>
      </c>
      <c r="P135" s="24">
        <v>1.4070027190000001</v>
      </c>
      <c r="Q135" s="24">
        <v>1.522866931</v>
      </c>
    </row>
    <row r="136" spans="2:60" x14ac:dyDescent="0.2">
      <c r="C136" s="24">
        <v>8.4881665999999995E-2</v>
      </c>
      <c r="D136" s="24">
        <v>0.195868126</v>
      </c>
      <c r="E136" s="24">
        <v>0.31376278800000001</v>
      </c>
      <c r="F136" s="24">
        <v>0.459295544</v>
      </c>
      <c r="G136" s="24">
        <v>0.58862360199999997</v>
      </c>
      <c r="H136" s="24">
        <v>0.69781833100000001</v>
      </c>
      <c r="I136" s="24">
        <v>0.79679873899999998</v>
      </c>
      <c r="J136" s="24">
        <v>0.91486126300000004</v>
      </c>
      <c r="K136" s="24">
        <v>1.0569570109999999</v>
      </c>
      <c r="L136" s="24">
        <v>1.147231476</v>
      </c>
      <c r="M136" s="24">
        <v>1.290106451</v>
      </c>
      <c r="N136" s="24">
        <v>1.3879178889999999</v>
      </c>
      <c r="O136" s="24">
        <v>1.4316667599999999</v>
      </c>
      <c r="P136" s="24">
        <v>1.4070027190000001</v>
      </c>
      <c r="Q136" s="24">
        <v>1.522866931</v>
      </c>
    </row>
    <row r="137" spans="2:60" x14ac:dyDescent="0.2">
      <c r="C137" s="24">
        <v>8.4881665999999995E-2</v>
      </c>
      <c r="D137" s="24">
        <v>0.195868126</v>
      </c>
      <c r="E137" s="24">
        <v>0.31376278800000001</v>
      </c>
      <c r="F137" s="24">
        <v>0.459295544</v>
      </c>
      <c r="G137" s="24">
        <v>0.58862360199999997</v>
      </c>
      <c r="H137" s="24">
        <v>0.69781833100000001</v>
      </c>
      <c r="I137" s="24">
        <v>0.79679873899999998</v>
      </c>
      <c r="J137" s="24">
        <v>0.91486126300000004</v>
      </c>
      <c r="K137" s="24">
        <v>1.0569570109999999</v>
      </c>
      <c r="L137" s="24">
        <v>1.147231476</v>
      </c>
      <c r="M137" s="24">
        <v>1.290106451</v>
      </c>
      <c r="N137" s="24">
        <v>1.3879178889999999</v>
      </c>
      <c r="O137" s="24">
        <v>1.4316667599999999</v>
      </c>
      <c r="P137" s="24">
        <v>1.4070027190000001</v>
      </c>
      <c r="Q137" s="24">
        <v>1.522866931</v>
      </c>
    </row>
    <row r="138" spans="2:60" x14ac:dyDescent="0.2">
      <c r="C138" s="24">
        <v>8.4881665999999995E-2</v>
      </c>
      <c r="D138" s="24">
        <v>0.195868126</v>
      </c>
      <c r="E138" s="24">
        <v>0.31376278800000001</v>
      </c>
      <c r="F138" s="24">
        <v>0.459295544</v>
      </c>
      <c r="G138" s="24">
        <v>0.58862360199999997</v>
      </c>
      <c r="H138" s="24">
        <v>0.69781833100000001</v>
      </c>
      <c r="I138" s="24">
        <v>0.79679873899999998</v>
      </c>
      <c r="J138" s="24">
        <v>0.91486126300000004</v>
      </c>
      <c r="K138" s="24">
        <v>1.0569570109999999</v>
      </c>
      <c r="L138" s="24">
        <v>1.147231476</v>
      </c>
      <c r="M138" s="24">
        <v>1.290106451</v>
      </c>
      <c r="N138" s="24">
        <v>1.3879178889999999</v>
      </c>
      <c r="O138" s="24">
        <v>1.4316667599999999</v>
      </c>
      <c r="P138" s="24">
        <v>1.4070027190000001</v>
      </c>
      <c r="Q138" s="24">
        <v>1.522866931</v>
      </c>
    </row>
    <row r="139" spans="2:60" x14ac:dyDescent="0.2">
      <c r="B139" s="24" t="s">
        <v>10</v>
      </c>
      <c r="C139" s="24">
        <v>1965</v>
      </c>
      <c r="D139" s="24">
        <v>1966</v>
      </c>
      <c r="E139" s="24">
        <v>1967</v>
      </c>
      <c r="F139" s="24">
        <v>1968</v>
      </c>
      <c r="G139" s="24">
        <v>1969</v>
      </c>
      <c r="H139" s="24">
        <v>1970</v>
      </c>
      <c r="I139" s="24">
        <v>1971</v>
      </c>
      <c r="J139" s="24">
        <v>1972</v>
      </c>
      <c r="K139" s="24">
        <v>1973</v>
      </c>
      <c r="L139" s="24">
        <v>1974</v>
      </c>
      <c r="M139" s="24">
        <v>1975</v>
      </c>
      <c r="N139" s="24">
        <v>1976</v>
      </c>
      <c r="O139" s="24">
        <v>1977</v>
      </c>
      <c r="P139" s="24">
        <v>1978</v>
      </c>
      <c r="Q139" s="24">
        <v>1979</v>
      </c>
      <c r="R139" s="24">
        <v>1980</v>
      </c>
      <c r="S139" s="24">
        <v>1981</v>
      </c>
      <c r="T139" s="24">
        <v>1982</v>
      </c>
      <c r="U139" s="24">
        <v>1983</v>
      </c>
      <c r="V139" s="24">
        <v>1984</v>
      </c>
      <c r="W139" s="24">
        <v>1985</v>
      </c>
      <c r="X139" s="24">
        <v>1986</v>
      </c>
      <c r="Y139" s="24">
        <v>1987</v>
      </c>
      <c r="Z139" s="24">
        <v>1988</v>
      </c>
      <c r="AA139" s="24">
        <v>1989</v>
      </c>
      <c r="AB139" s="24">
        <v>1990</v>
      </c>
      <c r="AC139" s="24">
        <v>1991</v>
      </c>
      <c r="AD139" s="24">
        <v>1992</v>
      </c>
      <c r="AE139" s="24">
        <v>1993</v>
      </c>
      <c r="AF139" s="24">
        <v>1994</v>
      </c>
      <c r="AG139" s="24">
        <v>1995</v>
      </c>
      <c r="AH139" s="24">
        <v>1996</v>
      </c>
      <c r="AI139" s="24">
        <v>1997</v>
      </c>
      <c r="AJ139" s="24">
        <v>1998</v>
      </c>
      <c r="AK139" s="24">
        <v>1999</v>
      </c>
      <c r="AL139" s="24">
        <v>2000</v>
      </c>
      <c r="AM139" s="24">
        <v>2001</v>
      </c>
      <c r="AN139" s="24">
        <v>2002</v>
      </c>
      <c r="AO139" s="24">
        <v>2003</v>
      </c>
      <c r="AP139" s="24">
        <v>2004</v>
      </c>
      <c r="AQ139" s="24">
        <v>2005</v>
      </c>
      <c r="AR139" s="24">
        <v>2006</v>
      </c>
      <c r="AS139" s="24">
        <v>2007</v>
      </c>
      <c r="AT139" s="24">
        <v>2008</v>
      </c>
      <c r="AU139" s="24">
        <v>2009</v>
      </c>
      <c r="AV139" s="24">
        <v>2010</v>
      </c>
      <c r="AW139" s="24">
        <v>2011</v>
      </c>
      <c r="AX139" s="24">
        <v>2012</v>
      </c>
      <c r="AY139" s="24">
        <v>2013</v>
      </c>
      <c r="AZ139" s="24">
        <v>2014</v>
      </c>
      <c r="BA139" s="24">
        <v>2015</v>
      </c>
      <c r="BB139" s="24">
        <v>2016</v>
      </c>
      <c r="BC139" s="24">
        <v>2017</v>
      </c>
      <c r="BD139" s="24">
        <v>2018</v>
      </c>
      <c r="BE139" s="24">
        <v>2019</v>
      </c>
      <c r="BF139" s="24">
        <v>2020</v>
      </c>
      <c r="BG139" s="24">
        <v>2021</v>
      </c>
      <c r="BH139" s="24">
        <v>2022</v>
      </c>
    </row>
    <row r="140" spans="2:60" x14ac:dyDescent="0.2">
      <c r="B140" s="24">
        <v>174.792</v>
      </c>
      <c r="C140" s="24">
        <v>230.55099999999999</v>
      </c>
      <c r="D140" s="24">
        <v>261.678</v>
      </c>
      <c r="E140" s="24">
        <v>550.36199999999997</v>
      </c>
      <c r="F140" s="24">
        <v>702.18100000000004</v>
      </c>
      <c r="G140" s="24">
        <v>862.78899999999999</v>
      </c>
      <c r="H140" s="24">
        <v>1256.5650000000001</v>
      </c>
      <c r="I140" s="24">
        <v>1743.7629999999999</v>
      </c>
      <c r="J140" s="24">
        <v>1874.5340000000001</v>
      </c>
      <c r="K140" s="24">
        <v>1758.9190000000001</v>
      </c>
      <c r="L140" s="24">
        <v>1588.39</v>
      </c>
      <c r="M140" s="24">
        <v>1356.7360000000001</v>
      </c>
      <c r="N140" s="24">
        <v>1177.8219999999999</v>
      </c>
      <c r="O140" s="24">
        <v>978.37</v>
      </c>
      <c r="P140" s="24">
        <v>979.43100000000004</v>
      </c>
      <c r="Q140" s="24">
        <v>935.71400000000006</v>
      </c>
      <c r="R140" s="24">
        <v>958.28</v>
      </c>
      <c r="S140" s="24">
        <v>973.50199999999995</v>
      </c>
      <c r="T140" s="24">
        <v>955.96400000000006</v>
      </c>
      <c r="U140" s="24">
        <v>981.45</v>
      </c>
      <c r="V140" s="24">
        <v>1092.0550000000001</v>
      </c>
      <c r="W140" s="24">
        <v>1139.6759999999999</v>
      </c>
      <c r="X140" s="24">
        <v>1141.9929999999999</v>
      </c>
      <c r="Y140" s="24">
        <v>859.41600000000005</v>
      </c>
      <c r="Z140" s="24">
        <v>1228.721</v>
      </c>
      <c r="AA140" s="24">
        <v>1229.5999999999999</v>
      </c>
      <c r="AB140" s="24">
        <v>1455.193</v>
      </c>
      <c r="AC140" s="24">
        <v>1195.6639299999999</v>
      </c>
      <c r="AD140" s="24">
        <v>1390.30916</v>
      </c>
      <c r="AE140" s="24">
        <v>1326.60896</v>
      </c>
      <c r="AF140" s="24">
        <v>1329.3730599999999</v>
      </c>
      <c r="AG140" s="24">
        <v>1264.2468899999999</v>
      </c>
      <c r="AH140" s="24">
        <v>1192.7810899999999</v>
      </c>
      <c r="AI140" s="24">
        <v>1124.4330500000001</v>
      </c>
      <c r="AJ140" s="24">
        <v>1102.15914</v>
      </c>
      <c r="AK140" s="24">
        <v>989.68030999999996</v>
      </c>
      <c r="AL140" s="24">
        <v>1132.70985</v>
      </c>
      <c r="AM140" s="24">
        <v>1387.1970200000001</v>
      </c>
      <c r="AN140" s="24">
        <v>1480.77611</v>
      </c>
      <c r="AO140" s="24">
        <v>1490.779227</v>
      </c>
      <c r="AP140" s="24">
        <v>1480.5516689999999</v>
      </c>
      <c r="AQ140" s="24">
        <v>1483.0218090000001</v>
      </c>
      <c r="AR140" s="24">
        <v>1488.0310449999999</v>
      </c>
      <c r="AS140" s="24">
        <v>1354.5017889999999</v>
      </c>
      <c r="AT140" s="24">
        <v>990.57806800000003</v>
      </c>
      <c r="AU140" s="24">
        <v>810.78434600000003</v>
      </c>
      <c r="AV140" s="24">
        <v>810.1859078</v>
      </c>
      <c r="AW140" s="24">
        <v>1199.0406250000001</v>
      </c>
      <c r="AX140" s="24">
        <v>1205.221865</v>
      </c>
      <c r="AY140" s="24">
        <v>1270.7704679999999</v>
      </c>
      <c r="AZ140" s="24">
        <v>1297.422339</v>
      </c>
      <c r="BA140" s="24">
        <v>1321.583785</v>
      </c>
      <c r="BB140" s="24">
        <v>1352.6807960000001</v>
      </c>
      <c r="BC140" s="24">
        <v>1359.182092</v>
      </c>
      <c r="BD140" s="24">
        <v>1379.2872689999999</v>
      </c>
      <c r="BE140" s="24">
        <v>1409.3371380000001</v>
      </c>
      <c r="BF140" s="24">
        <v>1367.2290399999999</v>
      </c>
      <c r="BG140" s="24">
        <v>1376.257582</v>
      </c>
      <c r="BH140" s="24">
        <v>1110</v>
      </c>
    </row>
    <row r="141" spans="2:60" x14ac:dyDescent="0.2">
      <c r="B141" s="24" t="s">
        <v>11</v>
      </c>
      <c r="C141" s="24">
        <v>1000</v>
      </c>
      <c r="D141" s="24">
        <v>1195.6639299999999</v>
      </c>
      <c r="E141" s="24">
        <v>1390.30916</v>
      </c>
      <c r="F141" s="24">
        <v>1326.60896</v>
      </c>
      <c r="G141" s="24">
        <v>1329.3730599999999</v>
      </c>
      <c r="H141" s="24">
        <v>1264.2468899999999</v>
      </c>
      <c r="I141" s="24">
        <v>1192.7810899999999</v>
      </c>
      <c r="J141" s="24">
        <v>1124.4330500000001</v>
      </c>
      <c r="K141" s="24">
        <v>1102.15914</v>
      </c>
      <c r="L141" s="24">
        <v>989.68030999999996</v>
      </c>
      <c r="M141" s="24">
        <v>1132.70985</v>
      </c>
      <c r="N141" s="24">
        <v>1387.1970200000001</v>
      </c>
      <c r="O141" s="24">
        <v>1480.77611</v>
      </c>
      <c r="P141" s="24">
        <v>1490.779227</v>
      </c>
      <c r="Q141" s="24">
        <v>1480.5516689999999</v>
      </c>
      <c r="R141" s="24">
        <v>1483.0218090000001</v>
      </c>
      <c r="S141" s="24">
        <v>1488.0310449999999</v>
      </c>
      <c r="T141" s="24">
        <v>1354.5017889999999</v>
      </c>
      <c r="U141" s="24">
        <v>990.57806800000003</v>
      </c>
      <c r="V141" s="24">
        <v>810.78434600000003</v>
      </c>
      <c r="W141" s="24">
        <v>810.1859078</v>
      </c>
      <c r="X141" s="24">
        <v>1199.0406250000001</v>
      </c>
      <c r="Y141" s="24">
        <v>1205.221865</v>
      </c>
      <c r="Z141" s="24">
        <v>1270.7704679999999</v>
      </c>
      <c r="AA141" s="24">
        <v>1297.422339</v>
      </c>
      <c r="AB141" s="24">
        <v>1321.583785</v>
      </c>
      <c r="AC141" s="24">
        <v>1352.6807960000001</v>
      </c>
      <c r="AD141" s="24">
        <v>1359.182092</v>
      </c>
      <c r="AE141" s="24">
        <v>1379.2872689999999</v>
      </c>
      <c r="AF141" s="24">
        <v>1409.3371380000001</v>
      </c>
      <c r="AG141" s="24">
        <v>1367.2290399999999</v>
      </c>
      <c r="AH141" s="24">
        <v>1375</v>
      </c>
    </row>
    <row r="142" spans="2:60" x14ac:dyDescent="0.2">
      <c r="B142" s="24">
        <v>0.56384999999999996</v>
      </c>
      <c r="C142" s="24">
        <v>0.38424999999999998</v>
      </c>
      <c r="D142" s="24">
        <v>0.35361999999999999</v>
      </c>
      <c r="E142" s="24">
        <v>0.67945999999999995</v>
      </c>
      <c r="F142" s="24">
        <v>0.62695000000000001</v>
      </c>
      <c r="G142" s="24">
        <v>0.60335000000000005</v>
      </c>
      <c r="H142" s="24">
        <v>1.0384800000000001</v>
      </c>
      <c r="I142" s="24">
        <v>1.5569299999999999</v>
      </c>
      <c r="J142" s="24">
        <v>1.5365</v>
      </c>
      <c r="K142" s="24">
        <v>1.7244299999999999</v>
      </c>
      <c r="L142" s="24">
        <v>1.5726599999999999</v>
      </c>
      <c r="M142" s="24">
        <v>1.49092</v>
      </c>
      <c r="N142" s="24">
        <v>1.28024</v>
      </c>
      <c r="O142" s="24">
        <v>1.526946667</v>
      </c>
      <c r="P142" s="24">
        <v>1.5219494440000001</v>
      </c>
      <c r="Q142" s="24">
        <v>1.5195243519999999</v>
      </c>
      <c r="R142" s="24">
        <v>1.48537341</v>
      </c>
      <c r="S142" s="24">
        <v>1.48537341</v>
      </c>
      <c r="T142" s="24">
        <v>1.48537341</v>
      </c>
      <c r="U142" s="24">
        <v>1.48537341</v>
      </c>
      <c r="V142" s="24">
        <v>1.48537341</v>
      </c>
      <c r="W142" s="24">
        <v>1.48537341</v>
      </c>
      <c r="X142" s="24">
        <v>1.48537341</v>
      </c>
      <c r="Y142" s="24">
        <v>1.48537341</v>
      </c>
      <c r="Z142" s="24">
        <v>1.48537341</v>
      </c>
      <c r="AA142" s="24">
        <v>1.48537341</v>
      </c>
      <c r="AB142" s="24">
        <v>1.48537341</v>
      </c>
      <c r="AC142" s="24">
        <v>1.48537341</v>
      </c>
      <c r="AD142" s="24">
        <v>1.48537341</v>
      </c>
      <c r="AE142" s="24">
        <v>1.48537341</v>
      </c>
      <c r="AF142" s="24">
        <v>1.48537341</v>
      </c>
      <c r="AG142" s="24">
        <v>1.48537341</v>
      </c>
      <c r="AH142" s="24">
        <v>1.48537341</v>
      </c>
      <c r="AI142" s="24">
        <v>1.48537341</v>
      </c>
      <c r="AJ142" s="24">
        <v>1.48537341</v>
      </c>
      <c r="AK142" s="24">
        <v>1.48537341</v>
      </c>
      <c r="AL142" s="24">
        <v>1.48537341</v>
      </c>
      <c r="AM142" s="24">
        <v>1.48537341</v>
      </c>
      <c r="AN142" s="24">
        <v>1.48537341</v>
      </c>
      <c r="AO142" s="24">
        <v>1.5</v>
      </c>
      <c r="AP142" s="24">
        <v>1.5</v>
      </c>
      <c r="AQ142" s="24">
        <v>1.5</v>
      </c>
      <c r="AR142" s="24">
        <v>1.5</v>
      </c>
      <c r="AS142" s="24">
        <v>1.5</v>
      </c>
      <c r="AT142" s="24">
        <v>1.5</v>
      </c>
      <c r="AU142" s="24">
        <v>1.5</v>
      </c>
      <c r="AV142" s="24">
        <v>1.5</v>
      </c>
      <c r="AW142" s="24">
        <v>1.5</v>
      </c>
      <c r="AX142" s="24">
        <v>1.5</v>
      </c>
      <c r="AY142" s="24">
        <v>1.5</v>
      </c>
      <c r="AZ142" s="24">
        <v>1.5</v>
      </c>
      <c r="BA142" s="24">
        <v>1.5</v>
      </c>
      <c r="BB142" s="24">
        <v>1.5</v>
      </c>
      <c r="BC142" s="24">
        <v>1.5</v>
      </c>
      <c r="BD142" s="24">
        <v>1.5</v>
      </c>
      <c r="BE142" s="24">
        <v>1.5</v>
      </c>
      <c r="BF142" s="24">
        <v>1.5</v>
      </c>
      <c r="BG142" s="24">
        <v>1.5</v>
      </c>
      <c r="BH142" s="24">
        <v>1.5</v>
      </c>
    </row>
    <row r="143" spans="2:60" x14ac:dyDescent="0.2">
      <c r="B143" s="24" t="s">
        <v>12</v>
      </c>
    </row>
    <row r="144" spans="2:60" x14ac:dyDescent="0.2">
      <c r="B144" s="24">
        <v>12</v>
      </c>
    </row>
    <row r="145" spans="2:21" x14ac:dyDescent="0.2">
      <c r="B145" s="24" t="s">
        <v>13</v>
      </c>
    </row>
    <row r="146" spans="2:21" x14ac:dyDescent="0.2">
      <c r="B146" s="24">
        <v>1965</v>
      </c>
      <c r="C146" s="24">
        <v>1966</v>
      </c>
      <c r="D146" s="24">
        <v>1967</v>
      </c>
      <c r="E146" s="24">
        <v>1968</v>
      </c>
      <c r="F146" s="24">
        <v>1969</v>
      </c>
      <c r="G146" s="24">
        <v>1970</v>
      </c>
      <c r="H146" s="24">
        <v>1971</v>
      </c>
      <c r="I146" s="24">
        <v>1972</v>
      </c>
      <c r="J146" s="24">
        <v>1973</v>
      </c>
      <c r="K146" s="24">
        <v>1974</v>
      </c>
      <c r="L146" s="24">
        <v>1975</v>
      </c>
      <c r="M146" s="24">
        <v>1976</v>
      </c>
    </row>
    <row r="147" spans="2:21" x14ac:dyDescent="0.2">
      <c r="B147" s="24" t="s">
        <v>14</v>
      </c>
    </row>
    <row r="148" spans="2:21" x14ac:dyDescent="0.2">
      <c r="B148" s="24">
        <v>2816.4374280000002</v>
      </c>
      <c r="C148" s="24">
        <v>3473.5804750000002</v>
      </c>
      <c r="D148" s="24">
        <v>3802.169891</v>
      </c>
      <c r="E148" s="24">
        <v>5257.3046009999998</v>
      </c>
      <c r="F148" s="24">
        <v>6712.4684180000004</v>
      </c>
      <c r="G148" s="24">
        <v>5679.8098280000004</v>
      </c>
      <c r="H148" s="24">
        <v>5257.3312830000004</v>
      </c>
      <c r="I148" s="24">
        <v>5726.7434839999996</v>
      </c>
      <c r="J148" s="24">
        <v>4787.923949</v>
      </c>
      <c r="K148" s="24">
        <v>4740.9925880000001</v>
      </c>
      <c r="L148" s="24">
        <v>4271.5744599999998</v>
      </c>
      <c r="M148" s="24">
        <v>4318.5230579999998</v>
      </c>
    </row>
    <row r="149" spans="2:21" x14ac:dyDescent="0.2">
      <c r="B149" s="24" t="s">
        <v>15</v>
      </c>
    </row>
    <row r="150" spans="2:21" x14ac:dyDescent="0.2">
      <c r="B150" s="24">
        <v>563.28748559999997</v>
      </c>
      <c r="C150" s="24">
        <v>694.716095</v>
      </c>
      <c r="D150" s="24">
        <v>760.43397809999999</v>
      </c>
      <c r="E150" s="24">
        <v>1051.46092</v>
      </c>
      <c r="F150" s="24">
        <v>1342.493684</v>
      </c>
      <c r="G150" s="24">
        <v>1135.9619660000001</v>
      </c>
      <c r="H150" s="24">
        <v>1051.466257</v>
      </c>
      <c r="I150" s="24">
        <v>1145.3486969999999</v>
      </c>
      <c r="J150" s="24">
        <v>957.58478979999995</v>
      </c>
      <c r="K150" s="24">
        <v>948.19851759999995</v>
      </c>
      <c r="L150" s="24">
        <v>854.31489190000002</v>
      </c>
      <c r="M150" s="24">
        <v>863.70461160000002</v>
      </c>
    </row>
    <row r="151" spans="2:21" x14ac:dyDescent="0.2">
      <c r="B151" s="24" t="s">
        <v>16</v>
      </c>
    </row>
    <row r="152" spans="2:21" x14ac:dyDescent="0.2">
      <c r="B152" s="24">
        <v>16</v>
      </c>
    </row>
    <row r="153" spans="2:21" x14ac:dyDescent="0.2">
      <c r="B153" s="24" t="s">
        <v>17</v>
      </c>
    </row>
    <row r="154" spans="2:21" x14ac:dyDescent="0.2">
      <c r="C154" s="24">
        <v>2006</v>
      </c>
      <c r="D154" s="24">
        <v>2007</v>
      </c>
      <c r="E154" s="24">
        <v>2008</v>
      </c>
      <c r="F154" s="24">
        <v>2009</v>
      </c>
      <c r="G154" s="24">
        <v>2010</v>
      </c>
      <c r="H154" s="24">
        <v>2011</v>
      </c>
      <c r="I154" s="24">
        <v>2012</v>
      </c>
      <c r="J154" s="24">
        <v>2013</v>
      </c>
      <c r="K154" s="24">
        <v>2014</v>
      </c>
      <c r="L154" s="24">
        <v>2015</v>
      </c>
      <c r="M154" s="24">
        <v>2016</v>
      </c>
      <c r="N154" s="24">
        <v>2017</v>
      </c>
      <c r="O154" s="24">
        <v>2018</v>
      </c>
      <c r="P154" s="24">
        <v>2019</v>
      </c>
      <c r="Q154" s="24">
        <v>2021</v>
      </c>
      <c r="R154" s="24">
        <v>2022</v>
      </c>
    </row>
    <row r="155" spans="2:21" x14ac:dyDescent="0.2">
      <c r="B155" s="24" t="s">
        <v>18</v>
      </c>
    </row>
    <row r="156" spans="2:21" x14ac:dyDescent="0.2">
      <c r="C156" s="24">
        <v>0.55500000000000005</v>
      </c>
      <c r="D156" s="24">
        <v>0.63800000000000001</v>
      </c>
      <c r="E156" s="24">
        <v>0.316</v>
      </c>
      <c r="F156" s="24">
        <v>0.28499999999999998</v>
      </c>
      <c r="G156" s="24">
        <v>0.67900000000000005</v>
      </c>
      <c r="H156" s="24">
        <v>0.54300000000000004</v>
      </c>
      <c r="I156" s="24">
        <v>0.66100000000000003</v>
      </c>
      <c r="J156" s="24">
        <v>0.69399999999999995</v>
      </c>
      <c r="K156" s="24">
        <v>0.89700000000000002</v>
      </c>
      <c r="L156" s="24">
        <v>0.95299999999999996</v>
      </c>
      <c r="M156" s="24">
        <v>0.77600000000000002</v>
      </c>
      <c r="N156" s="24">
        <v>0.73</v>
      </c>
      <c r="O156" s="24">
        <v>0.67200000000000004</v>
      </c>
      <c r="P156" s="24">
        <v>0.68</v>
      </c>
      <c r="Q156" s="24">
        <v>0.93589999999999995</v>
      </c>
      <c r="R156" s="24">
        <v>1.089</v>
      </c>
    </row>
    <row r="157" spans="2:21" x14ac:dyDescent="0.2">
      <c r="B157" s="24" t="s">
        <v>19</v>
      </c>
      <c r="C157" s="24">
        <v>0.28000000000000003</v>
      </c>
      <c r="D157" s="24">
        <v>0.47</v>
      </c>
      <c r="E157" s="24">
        <v>0.35</v>
      </c>
      <c r="F157" s="24">
        <v>0.65</v>
      </c>
      <c r="G157" s="24">
        <v>0.46</v>
      </c>
      <c r="H157" s="24">
        <v>0.31</v>
      </c>
      <c r="I157" s="24">
        <v>0.34</v>
      </c>
      <c r="J157" s="24">
        <v>0.21</v>
      </c>
      <c r="K157" s="24">
        <v>0.23</v>
      </c>
      <c r="L157" s="24">
        <v>0.25</v>
      </c>
      <c r="M157" s="24">
        <v>0.2</v>
      </c>
      <c r="N157" s="24">
        <v>0.18</v>
      </c>
      <c r="O157" s="24">
        <v>0.18</v>
      </c>
      <c r="P157" s="24">
        <v>0.17</v>
      </c>
      <c r="Q157" s="24">
        <v>0.23</v>
      </c>
      <c r="R157" s="24">
        <v>0.24437500000000001</v>
      </c>
      <c r="S157" s="24">
        <v>4.3200000000000002E-2</v>
      </c>
      <c r="T157" s="24">
        <v>4.5900000000000003E-2</v>
      </c>
      <c r="U157" s="24">
        <v>1.0625</v>
      </c>
    </row>
    <row r="158" spans="2:21" x14ac:dyDescent="0.2">
      <c r="C158" s="24">
        <v>0.152651606</v>
      </c>
      <c r="D158" s="24">
        <v>0.29762883499999998</v>
      </c>
      <c r="E158" s="24">
        <v>0.109581256</v>
      </c>
      <c r="F158" s="24">
        <v>0.184905022</v>
      </c>
      <c r="G158" s="24">
        <v>0.31419211400000002</v>
      </c>
      <c r="H158" s="24">
        <v>0.16750743000000001</v>
      </c>
      <c r="I158" s="24">
        <v>0.222802313</v>
      </c>
      <c r="J158" s="24">
        <v>0.145969559</v>
      </c>
      <c r="K158" s="24">
        <v>0.20704961599999999</v>
      </c>
      <c r="L158" s="24">
        <v>0.23436673099999999</v>
      </c>
      <c r="M158" s="24">
        <v>0.15275407499999999</v>
      </c>
      <c r="N158" s="24">
        <v>0.13464405600000001</v>
      </c>
      <c r="O158" s="24">
        <v>0.12177181199999999</v>
      </c>
      <c r="P158" s="24">
        <v>0.11698705700000001</v>
      </c>
      <c r="Q158" s="24">
        <v>0.21804765100000001</v>
      </c>
      <c r="R158" s="24">
        <v>0.26612437500000002</v>
      </c>
    </row>
    <row r="159" spans="2:21" x14ac:dyDescent="0.2">
      <c r="B159" s="24" t="s">
        <v>20</v>
      </c>
    </row>
    <row r="160" spans="2:21" x14ac:dyDescent="0.2">
      <c r="B160" s="24">
        <v>1.9380752000000001E-2</v>
      </c>
      <c r="C160" s="24">
        <v>0.10145982200000001</v>
      </c>
      <c r="D160" s="24">
        <v>0.24414475499999999</v>
      </c>
      <c r="E160" s="24">
        <v>0.37814567100000002</v>
      </c>
      <c r="F160" s="24">
        <v>0.52699222899999998</v>
      </c>
      <c r="G160" s="24">
        <v>0.65206661499999996</v>
      </c>
      <c r="H160" s="24">
        <v>0.76360385099999994</v>
      </c>
      <c r="I160" s="24">
        <v>0.84666801899999999</v>
      </c>
      <c r="J160" s="24">
        <v>0.93351983299999997</v>
      </c>
      <c r="K160" s="24">
        <v>0.97143749400000001</v>
      </c>
      <c r="L160" s="24">
        <v>1.0011509190000001</v>
      </c>
      <c r="M160" s="24">
        <v>1.1495346909999999</v>
      </c>
      <c r="N160" s="24">
        <v>1.2116872009999999</v>
      </c>
      <c r="O160" s="24">
        <v>1.281049807</v>
      </c>
      <c r="P160" s="24">
        <v>1.179917849</v>
      </c>
    </row>
    <row r="161" spans="2:16" x14ac:dyDescent="0.2">
      <c r="B161" s="24">
        <v>1.8495648999999999E-2</v>
      </c>
      <c r="C161" s="24">
        <v>8.7193363999999995E-2</v>
      </c>
      <c r="D161" s="24">
        <v>0.279247415</v>
      </c>
      <c r="E161" s="24">
        <v>0.43718783300000003</v>
      </c>
      <c r="F161" s="24">
        <v>0.58248880300000005</v>
      </c>
      <c r="G161" s="24">
        <v>0.68663239899999995</v>
      </c>
      <c r="H161" s="24">
        <v>0.78823631599999999</v>
      </c>
      <c r="I161" s="24">
        <v>0.87099972599999997</v>
      </c>
      <c r="J161" s="24">
        <v>0.970100191</v>
      </c>
      <c r="K161" s="24">
        <v>1.1027085160000001</v>
      </c>
      <c r="L161" s="24">
        <v>1.1056714510000001</v>
      </c>
      <c r="M161" s="24">
        <v>1.2369484479999999</v>
      </c>
      <c r="N161" s="24">
        <v>1.2354868450000001</v>
      </c>
      <c r="O161" s="24">
        <v>1.749460306</v>
      </c>
      <c r="P161" s="24">
        <v>1.230626606</v>
      </c>
    </row>
    <row r="162" spans="2:16" x14ac:dyDescent="0.2">
      <c r="B162" s="24">
        <v>2.2553568E-2</v>
      </c>
      <c r="C162" s="24">
        <v>8.3533376000000006E-2</v>
      </c>
      <c r="D162" s="24">
        <v>0.21397105999999999</v>
      </c>
      <c r="E162" s="24">
        <v>0.40660791499999999</v>
      </c>
      <c r="F162" s="24">
        <v>0.57580060799999999</v>
      </c>
      <c r="G162" s="24">
        <v>0.68906324200000002</v>
      </c>
      <c r="H162" s="24">
        <v>0.80522349299999996</v>
      </c>
      <c r="I162" s="24">
        <v>0.98197084899999998</v>
      </c>
      <c r="J162" s="24">
        <v>0.96832022399999995</v>
      </c>
      <c r="K162" s="24">
        <v>1.262557586</v>
      </c>
      <c r="L162" s="24">
        <v>1.2472124309999999</v>
      </c>
      <c r="M162" s="24">
        <v>1.2466489679999999</v>
      </c>
      <c r="N162" s="24">
        <v>1.389705798</v>
      </c>
      <c r="O162" s="24">
        <v>1.6380326970000001</v>
      </c>
      <c r="P162" s="24">
        <v>1.2469683009999999</v>
      </c>
    </row>
    <row r="163" spans="2:16" x14ac:dyDescent="0.2">
      <c r="B163" s="24">
        <v>2.0319990999999999E-2</v>
      </c>
      <c r="C163" s="24">
        <v>0.10850145999999999</v>
      </c>
      <c r="D163" s="24">
        <v>0.24195861900000001</v>
      </c>
      <c r="E163" s="24">
        <v>0.41645069600000001</v>
      </c>
      <c r="F163" s="24">
        <v>0.64661924500000001</v>
      </c>
      <c r="G163" s="24">
        <v>0.78533266300000004</v>
      </c>
      <c r="H163" s="24">
        <v>0.95014345300000003</v>
      </c>
      <c r="I163" s="24">
        <v>1.0306215750000001</v>
      </c>
      <c r="J163" s="24">
        <v>1.0640246280000001</v>
      </c>
      <c r="K163" s="24">
        <v>1.3283554529999999</v>
      </c>
      <c r="L163" s="24">
        <v>1.326541881</v>
      </c>
      <c r="M163" s="24">
        <v>1.5470371329999999</v>
      </c>
      <c r="N163" s="24">
        <v>1.5565858539999999</v>
      </c>
      <c r="O163" s="24">
        <v>1.5368162080000001</v>
      </c>
      <c r="P163" s="24">
        <v>1.7437159609999999</v>
      </c>
    </row>
    <row r="164" spans="2:16" x14ac:dyDescent="0.2">
      <c r="B164" s="24">
        <v>3.1689083999999999E-2</v>
      </c>
      <c r="C164" s="24">
        <v>0.11734314799999999</v>
      </c>
      <c r="D164" s="24">
        <v>0.221257593</v>
      </c>
      <c r="E164" s="24">
        <v>0.44114833799999997</v>
      </c>
      <c r="F164" s="24">
        <v>0.56523318099999997</v>
      </c>
      <c r="G164" s="24">
        <v>0.72191307000000005</v>
      </c>
      <c r="H164" s="24">
        <v>0.93679943799999998</v>
      </c>
      <c r="I164" s="24">
        <v>1.3365648569999999</v>
      </c>
      <c r="J164" s="24">
        <v>1.574484153</v>
      </c>
      <c r="K164" s="24">
        <v>1.6224372220000001</v>
      </c>
      <c r="L164" s="24">
        <v>1.692529159</v>
      </c>
      <c r="M164" s="24">
        <v>1.895356839</v>
      </c>
      <c r="N164" s="24">
        <v>1.9269976470000001</v>
      </c>
      <c r="O164" s="24">
        <v>1.9414515240000001</v>
      </c>
      <c r="P164" s="24">
        <v>1.96177442</v>
      </c>
    </row>
    <row r="165" spans="2:16" x14ac:dyDescent="0.2">
      <c r="B165" s="24">
        <v>2.9375575000000001E-2</v>
      </c>
      <c r="C165" s="24">
        <v>0.106631395</v>
      </c>
      <c r="D165" s="24">
        <v>0.20897274199999999</v>
      </c>
      <c r="E165" s="24">
        <v>0.40841345800000001</v>
      </c>
      <c r="F165" s="24">
        <v>0.54885837500000001</v>
      </c>
      <c r="G165" s="24">
        <v>0.70586089699999999</v>
      </c>
      <c r="H165" s="24">
        <v>0.88746961899999999</v>
      </c>
      <c r="I165" s="24">
        <v>1.1324740360000001</v>
      </c>
      <c r="J165" s="24">
        <v>1.4220402940000001</v>
      </c>
      <c r="K165" s="24">
        <v>1.444774336</v>
      </c>
      <c r="L165" s="24">
        <v>1.510418611</v>
      </c>
      <c r="M165" s="24">
        <v>1.6415487989999999</v>
      </c>
      <c r="N165" s="24">
        <v>1.6941674689999999</v>
      </c>
      <c r="O165" s="24">
        <v>1.853097483</v>
      </c>
      <c r="P165" s="24">
        <v>1.8597176419999999</v>
      </c>
    </row>
    <row r="166" spans="2:16" x14ac:dyDescent="0.2">
      <c r="B166" s="24">
        <v>2.7062065E-2</v>
      </c>
      <c r="C166" s="24">
        <v>9.5919641999999999E-2</v>
      </c>
      <c r="D166" s="24">
        <v>0.196687891</v>
      </c>
      <c r="E166" s="24">
        <v>0.37567857900000001</v>
      </c>
      <c r="F166" s="24">
        <v>0.53248356900000005</v>
      </c>
      <c r="G166" s="24">
        <v>0.68980872500000001</v>
      </c>
      <c r="H166" s="24">
        <v>0.83813980099999996</v>
      </c>
      <c r="I166" s="24">
        <v>0.92838321599999996</v>
      </c>
      <c r="J166" s="24">
        <v>1.269596435</v>
      </c>
      <c r="K166" s="24">
        <v>1.2671114489999999</v>
      </c>
      <c r="L166" s="24">
        <v>1.3283080629999999</v>
      </c>
      <c r="M166" s="24">
        <v>1.3877407589999999</v>
      </c>
      <c r="N166" s="24">
        <v>1.461337291</v>
      </c>
      <c r="O166" s="24">
        <v>1.764743441</v>
      </c>
      <c r="P166" s="24">
        <v>1.757660864</v>
      </c>
    </row>
    <row r="167" spans="2:16" x14ac:dyDescent="0.2">
      <c r="B167" s="24">
        <v>2.9375575000000001E-2</v>
      </c>
      <c r="C167" s="24">
        <v>0.106631395</v>
      </c>
      <c r="D167" s="24">
        <v>0.20897274199999999</v>
      </c>
      <c r="E167" s="24">
        <v>0.40841345800000001</v>
      </c>
      <c r="F167" s="24">
        <v>0.54885837500000001</v>
      </c>
      <c r="G167" s="24">
        <v>0.70586089699999999</v>
      </c>
      <c r="H167" s="24">
        <v>0.88746961899999999</v>
      </c>
      <c r="I167" s="24">
        <v>1.1324740360000001</v>
      </c>
      <c r="J167" s="24">
        <v>1.4220402940000001</v>
      </c>
      <c r="K167" s="24">
        <v>1.444774336</v>
      </c>
      <c r="L167" s="24">
        <v>1.510418611</v>
      </c>
      <c r="M167" s="24">
        <v>1.6415487989999999</v>
      </c>
      <c r="N167" s="24">
        <v>1.6941674689999999</v>
      </c>
      <c r="O167" s="24">
        <v>1.853097483</v>
      </c>
      <c r="P167" s="24">
        <v>1.8597176419999999</v>
      </c>
    </row>
    <row r="168" spans="2:16" x14ac:dyDescent="0.2">
      <c r="B168" s="24">
        <v>2.5225422000000001E-2</v>
      </c>
      <c r="C168" s="24">
        <v>0.13456103799999999</v>
      </c>
      <c r="D168" s="24">
        <v>0.22362502000000001</v>
      </c>
      <c r="E168" s="24">
        <v>0.39429725100000002</v>
      </c>
      <c r="F168" s="24">
        <v>0.54727595100000004</v>
      </c>
      <c r="G168" s="24">
        <v>0.69453373399999996</v>
      </c>
      <c r="H168" s="24">
        <v>0.76282845600000004</v>
      </c>
      <c r="I168" s="24">
        <v>0.99709786499999997</v>
      </c>
      <c r="J168" s="24">
        <v>1.142014088</v>
      </c>
      <c r="K168" s="24">
        <v>1.2663642900000001</v>
      </c>
      <c r="L168" s="24">
        <v>1.4441065390000001</v>
      </c>
      <c r="M168" s="24">
        <v>1.7110011249999999</v>
      </c>
      <c r="N168" s="24">
        <v>1.9030163040000001</v>
      </c>
      <c r="O168" s="24">
        <v>1.7945568460000001</v>
      </c>
      <c r="P168" s="24">
        <v>1.7766869240000001</v>
      </c>
    </row>
    <row r="169" spans="2:16" x14ac:dyDescent="0.2">
      <c r="B169" s="24">
        <v>2.2663922E-2</v>
      </c>
      <c r="C169" s="24">
        <v>7.6370721000000003E-2</v>
      </c>
      <c r="D169" s="24">
        <v>0.20628748999999999</v>
      </c>
      <c r="E169" s="24">
        <v>0.38888217200000003</v>
      </c>
      <c r="F169" s="24">
        <v>0.57437083799999999</v>
      </c>
      <c r="G169" s="24">
        <v>0.62703836000000002</v>
      </c>
      <c r="H169" s="24">
        <v>0.80576405200000001</v>
      </c>
      <c r="I169" s="24">
        <v>0.94094098999999998</v>
      </c>
      <c r="J169" s="24">
        <v>1.0459384430000001</v>
      </c>
      <c r="K169" s="24">
        <v>1.065510102</v>
      </c>
      <c r="L169" s="24">
        <v>1.30555602</v>
      </c>
      <c r="M169" s="24">
        <v>1.6099144869999999</v>
      </c>
      <c r="N169" s="24">
        <v>1.4115746499999999</v>
      </c>
      <c r="O169" s="24">
        <v>1.6114570420000001</v>
      </c>
      <c r="P169" s="24">
        <v>2.2200154310000002</v>
      </c>
    </row>
    <row r="170" spans="2:16" x14ac:dyDescent="0.2">
      <c r="B170" s="24">
        <v>3.3300215000000001E-2</v>
      </c>
      <c r="C170" s="24">
        <v>0.109915022</v>
      </c>
      <c r="D170" s="24">
        <v>0.26589982299999998</v>
      </c>
      <c r="E170" s="24">
        <v>0.48098001200000001</v>
      </c>
      <c r="F170" s="24">
        <v>0.53885808499999999</v>
      </c>
      <c r="G170" s="24">
        <v>0.63233835000000005</v>
      </c>
      <c r="H170" s="24">
        <v>0.69664412799999997</v>
      </c>
      <c r="I170" s="24">
        <v>0.78559349499999998</v>
      </c>
      <c r="J170" s="24">
        <v>0.84670904400000002</v>
      </c>
      <c r="K170" s="24">
        <v>0.96047921300000005</v>
      </c>
      <c r="L170" s="24">
        <v>1.166773547</v>
      </c>
      <c r="M170" s="24">
        <v>1.3694739359999999</v>
      </c>
      <c r="N170" s="24">
        <v>1.6232018939999999</v>
      </c>
      <c r="O170" s="24">
        <v>1.6847912089999999</v>
      </c>
      <c r="P170" s="24">
        <v>1.738218</v>
      </c>
    </row>
    <row r="171" spans="2:16" x14ac:dyDescent="0.2">
      <c r="B171" s="24">
        <v>2.1695848E-2</v>
      </c>
      <c r="C171" s="24">
        <v>9.8126926000000003E-2</v>
      </c>
      <c r="D171" s="24">
        <v>0.19830637300000001</v>
      </c>
      <c r="E171" s="24">
        <v>0.39827524800000003</v>
      </c>
      <c r="F171" s="24">
        <v>0.52798778899999999</v>
      </c>
      <c r="G171" s="24">
        <v>0.595204387</v>
      </c>
      <c r="H171" s="24">
        <v>0.68596759900000004</v>
      </c>
      <c r="I171" s="24">
        <v>0.73654037900000002</v>
      </c>
      <c r="J171" s="24">
        <v>0.81809528600000003</v>
      </c>
      <c r="K171" s="24">
        <v>0.81914845199999997</v>
      </c>
      <c r="L171" s="24">
        <v>0.94734698799999995</v>
      </c>
      <c r="M171" s="24">
        <v>0.81578620099999999</v>
      </c>
      <c r="N171" s="24">
        <v>1.182831599</v>
      </c>
      <c r="O171" s="24">
        <v>1.3194748160000001</v>
      </c>
      <c r="P171" s="24">
        <v>1.5784266300000001</v>
      </c>
    </row>
    <row r="172" spans="2:16" x14ac:dyDescent="0.2">
      <c r="B172" s="24">
        <v>2.9279013E-2</v>
      </c>
      <c r="C172" s="24">
        <v>0.113887513</v>
      </c>
      <c r="D172" s="24">
        <v>0.25112267500000002</v>
      </c>
      <c r="E172" s="24">
        <v>0.40643369000000001</v>
      </c>
      <c r="F172" s="24">
        <v>0.51202235500000004</v>
      </c>
      <c r="G172" s="24">
        <v>0.59579568500000002</v>
      </c>
      <c r="H172" s="24">
        <v>0.67860015600000001</v>
      </c>
      <c r="I172" s="24">
        <v>0.72186286099999997</v>
      </c>
      <c r="J172" s="24">
        <v>0.81782518000000004</v>
      </c>
      <c r="K172" s="24">
        <v>0.874899121</v>
      </c>
      <c r="L172" s="24">
        <v>0.97760769599999997</v>
      </c>
      <c r="M172" s="24">
        <v>1.044707584</v>
      </c>
      <c r="N172" s="24">
        <v>1.1519333899999999</v>
      </c>
      <c r="O172" s="24">
        <v>1.389053393</v>
      </c>
      <c r="P172" s="24">
        <v>1.6261733949999999</v>
      </c>
    </row>
    <row r="173" spans="2:16" x14ac:dyDescent="0.2">
      <c r="B173" s="24">
        <v>2.9279013E-2</v>
      </c>
      <c r="C173" s="24">
        <v>0.113887513</v>
      </c>
      <c r="D173" s="24">
        <v>0.25112267500000002</v>
      </c>
      <c r="E173" s="24">
        <v>0.40643369000000001</v>
      </c>
      <c r="F173" s="24">
        <v>0.51202235500000004</v>
      </c>
      <c r="G173" s="24">
        <v>0.59579568500000002</v>
      </c>
      <c r="H173" s="24">
        <v>0.67860015600000001</v>
      </c>
      <c r="I173" s="24">
        <v>0.72186286099999997</v>
      </c>
      <c r="J173" s="24">
        <v>0.81782518000000004</v>
      </c>
      <c r="K173" s="24">
        <v>0.874899121</v>
      </c>
      <c r="L173" s="24">
        <v>0.97760769599999997</v>
      </c>
      <c r="M173" s="24">
        <v>1.044707584</v>
      </c>
      <c r="N173" s="24">
        <v>1.1519333899999999</v>
      </c>
      <c r="O173" s="24">
        <v>1.389053393</v>
      </c>
      <c r="P173" s="24">
        <v>1.6261733949999999</v>
      </c>
    </row>
    <row r="174" spans="2:16" x14ac:dyDescent="0.2">
      <c r="B174" s="24">
        <v>1.8974039000000002E-2</v>
      </c>
      <c r="C174" s="24">
        <v>0.10028049</v>
      </c>
      <c r="D174" s="24">
        <v>0.20869992300000001</v>
      </c>
      <c r="E174" s="24">
        <v>0.36956144800000001</v>
      </c>
      <c r="F174" s="24">
        <v>0.48770335999999997</v>
      </c>
      <c r="G174" s="24">
        <v>0.61428291400000001</v>
      </c>
      <c r="H174" s="24">
        <v>0.70489551399999995</v>
      </c>
      <c r="I174" s="24">
        <v>0.76874035399999996</v>
      </c>
      <c r="J174" s="24">
        <v>0.89059718099999996</v>
      </c>
      <c r="K174" s="24">
        <v>1.0320896150000001</v>
      </c>
      <c r="L174" s="24">
        <v>0.975926501</v>
      </c>
      <c r="M174" s="24">
        <v>1.0844194890000001</v>
      </c>
      <c r="N174" s="24">
        <v>1.34031024</v>
      </c>
      <c r="O174" s="24">
        <v>1.2279804139999999</v>
      </c>
      <c r="P174" s="24">
        <v>2.0478092769999998</v>
      </c>
    </row>
    <row r="175" spans="2:16" x14ac:dyDescent="0.2">
      <c r="B175" s="24">
        <v>1.8974039000000002E-2</v>
      </c>
      <c r="C175" s="24">
        <v>0.10028049</v>
      </c>
      <c r="D175" s="24">
        <v>0.20869992300000001</v>
      </c>
      <c r="E175" s="24">
        <v>0.36956144800000001</v>
      </c>
      <c r="F175" s="24">
        <v>0.48770335999999997</v>
      </c>
      <c r="G175" s="24">
        <v>0.61428291400000001</v>
      </c>
      <c r="H175" s="24">
        <v>0.70489551399999995</v>
      </c>
      <c r="I175" s="24">
        <v>0.76874035399999996</v>
      </c>
      <c r="J175" s="24">
        <v>0.89059718099999996</v>
      </c>
      <c r="K175" s="24">
        <v>1.0320896150000001</v>
      </c>
      <c r="L175" s="24">
        <v>0.975926501</v>
      </c>
      <c r="M175" s="24">
        <v>1.0844194890000001</v>
      </c>
      <c r="N175" s="24">
        <v>1.34031024</v>
      </c>
      <c r="O175" s="24">
        <v>1.2279804139999999</v>
      </c>
      <c r="P175" s="24">
        <v>2.0478092769999998</v>
      </c>
    </row>
    <row r="176" spans="2:16" x14ac:dyDescent="0.2">
      <c r="B176" s="24" t="s">
        <v>21</v>
      </c>
    </row>
    <row r="177" spans="2:59" x14ac:dyDescent="0.2">
      <c r="B177" s="24">
        <v>3</v>
      </c>
    </row>
    <row r="178" spans="2:59" x14ac:dyDescent="0.2">
      <c r="B178" s="24" t="s">
        <v>22</v>
      </c>
    </row>
    <row r="179" spans="2:59" x14ac:dyDescent="0.2">
      <c r="B179" s="24">
        <v>1</v>
      </c>
      <c r="C179" s="24">
        <v>1</v>
      </c>
      <c r="D179" s="24">
        <v>1</v>
      </c>
    </row>
    <row r="180" spans="2:59" x14ac:dyDescent="0.2">
      <c r="B180" s="24" t="s">
        <v>23</v>
      </c>
    </row>
    <row r="181" spans="2:59" x14ac:dyDescent="0.2">
      <c r="B181" s="24">
        <v>58</v>
      </c>
    </row>
    <row r="182" spans="2:59" x14ac:dyDescent="0.2">
      <c r="B182" s="24" t="s">
        <v>24</v>
      </c>
    </row>
    <row r="183" spans="2:59" x14ac:dyDescent="0.2">
      <c r="B183" s="24">
        <v>40</v>
      </c>
    </row>
    <row r="184" spans="2:59" x14ac:dyDescent="0.2">
      <c r="B184" s="24" t="s">
        <v>25</v>
      </c>
    </row>
    <row r="185" spans="2:59" x14ac:dyDescent="0.2">
      <c r="B185" s="24">
        <v>18</v>
      </c>
    </row>
    <row r="186" spans="2:59" x14ac:dyDescent="0.2">
      <c r="B186" s="24" t="s">
        <v>26</v>
      </c>
    </row>
    <row r="187" spans="2:59" x14ac:dyDescent="0.2">
      <c r="B187" s="24">
        <v>1964</v>
      </c>
      <c r="C187" s="24">
        <v>1965</v>
      </c>
      <c r="D187" s="24">
        <v>1966</v>
      </c>
      <c r="E187" s="24">
        <v>1967</v>
      </c>
      <c r="F187" s="24">
        <v>1968</v>
      </c>
      <c r="G187" s="24">
        <v>1969</v>
      </c>
      <c r="H187" s="24">
        <v>1970</v>
      </c>
      <c r="I187" s="24">
        <v>1971</v>
      </c>
      <c r="J187" s="24">
        <v>1972</v>
      </c>
      <c r="K187" s="24">
        <v>1973</v>
      </c>
      <c r="L187" s="24">
        <v>1974</v>
      </c>
      <c r="M187" s="24">
        <v>1975</v>
      </c>
      <c r="N187" s="24">
        <v>1976</v>
      </c>
      <c r="O187" s="24">
        <v>1977</v>
      </c>
      <c r="P187" s="24">
        <v>1978</v>
      </c>
      <c r="Q187" s="24">
        <v>1979</v>
      </c>
      <c r="R187" s="24">
        <v>1980</v>
      </c>
      <c r="S187" s="24">
        <v>1981</v>
      </c>
      <c r="T187" s="24">
        <v>1982</v>
      </c>
      <c r="U187" s="24">
        <v>1983</v>
      </c>
      <c r="V187" s="24">
        <v>1984</v>
      </c>
      <c r="W187" s="24">
        <v>1985</v>
      </c>
      <c r="X187" s="24">
        <v>1986</v>
      </c>
      <c r="Y187" s="24">
        <v>1987</v>
      </c>
      <c r="Z187" s="24">
        <v>1988</v>
      </c>
      <c r="AA187" s="24">
        <v>1989</v>
      </c>
      <c r="AB187" s="24">
        <v>1990</v>
      </c>
      <c r="AC187" s="24">
        <v>1991</v>
      </c>
      <c r="AD187" s="24">
        <v>1992</v>
      </c>
      <c r="AE187" s="24">
        <v>1993</v>
      </c>
      <c r="AF187" s="24">
        <v>1994</v>
      </c>
      <c r="AG187" s="24">
        <v>1995</v>
      </c>
      <c r="AH187" s="24">
        <v>1996</v>
      </c>
      <c r="AI187" s="24">
        <v>1997</v>
      </c>
      <c r="AJ187" s="24">
        <v>1998</v>
      </c>
      <c r="AK187" s="24">
        <v>1999</v>
      </c>
      <c r="AL187" s="24">
        <v>2000</v>
      </c>
      <c r="AM187" s="24">
        <v>2001</v>
      </c>
      <c r="AN187" s="24">
        <v>2002</v>
      </c>
      <c r="AO187" s="24">
        <v>2003</v>
      </c>
      <c r="AP187" s="24">
        <v>2004</v>
      </c>
      <c r="AQ187" s="24">
        <v>2005</v>
      </c>
      <c r="AR187" s="24">
        <v>2006</v>
      </c>
      <c r="AS187" s="24">
        <v>2007</v>
      </c>
      <c r="AT187" s="24">
        <v>2008</v>
      </c>
      <c r="AU187" s="24">
        <v>2009</v>
      </c>
      <c r="AV187" s="24">
        <v>2010</v>
      </c>
      <c r="AW187" s="24">
        <v>2011</v>
      </c>
      <c r="AX187" s="24">
        <v>2012</v>
      </c>
      <c r="AY187" s="24">
        <v>2013</v>
      </c>
      <c r="AZ187" s="24">
        <v>2014</v>
      </c>
      <c r="BA187" s="24">
        <v>2015</v>
      </c>
      <c r="BB187" s="24">
        <v>2016</v>
      </c>
      <c r="BC187" s="24">
        <v>2017</v>
      </c>
      <c r="BD187" s="24">
        <v>2018</v>
      </c>
      <c r="BE187" s="24">
        <v>2019</v>
      </c>
      <c r="BF187" s="24">
        <v>2020</v>
      </c>
      <c r="BG187" s="24">
        <v>2021</v>
      </c>
    </row>
    <row r="188" spans="2:59" x14ac:dyDescent="0.2">
      <c r="B188" s="24" t="s">
        <v>27</v>
      </c>
    </row>
    <row r="189" spans="2:59" x14ac:dyDescent="0.2">
      <c r="B189" s="24">
        <v>1982</v>
      </c>
      <c r="C189" s="24">
        <v>1983</v>
      </c>
      <c r="D189" s="24">
        <v>1984</v>
      </c>
      <c r="E189" s="24">
        <v>1985</v>
      </c>
      <c r="F189" s="24">
        <v>1986</v>
      </c>
      <c r="G189" s="24">
        <v>1987</v>
      </c>
      <c r="H189" s="24">
        <v>1988</v>
      </c>
      <c r="I189" s="24">
        <v>1989</v>
      </c>
      <c r="J189" s="24">
        <v>1990</v>
      </c>
      <c r="K189" s="24">
        <v>1991</v>
      </c>
      <c r="L189" s="24">
        <v>1992</v>
      </c>
      <c r="M189" s="24">
        <v>1993</v>
      </c>
      <c r="N189" s="24">
        <v>1994</v>
      </c>
      <c r="O189" s="24">
        <v>1995</v>
      </c>
      <c r="P189" s="24">
        <v>1996</v>
      </c>
      <c r="Q189" s="24">
        <v>1997</v>
      </c>
      <c r="R189" s="24">
        <v>1998</v>
      </c>
      <c r="S189" s="24">
        <v>1999</v>
      </c>
      <c r="T189" s="24">
        <v>2000</v>
      </c>
      <c r="U189" s="24">
        <v>2001</v>
      </c>
      <c r="V189" s="24">
        <v>2002</v>
      </c>
      <c r="W189" s="24">
        <v>2003</v>
      </c>
      <c r="X189" s="24">
        <v>2004</v>
      </c>
      <c r="Y189" s="24">
        <v>2005</v>
      </c>
      <c r="Z189" s="24">
        <v>2006</v>
      </c>
      <c r="AA189" s="24">
        <v>2007</v>
      </c>
      <c r="AB189" s="24">
        <v>2008</v>
      </c>
      <c r="AC189" s="24">
        <v>2009</v>
      </c>
      <c r="AD189" s="24">
        <v>2010</v>
      </c>
      <c r="AE189" s="24">
        <v>2011</v>
      </c>
      <c r="AF189" s="24">
        <v>2012</v>
      </c>
      <c r="AG189" s="24">
        <v>2013</v>
      </c>
      <c r="AH189" s="24">
        <v>2014</v>
      </c>
      <c r="AI189" s="24">
        <v>2015</v>
      </c>
      <c r="AJ189" s="24">
        <v>2016</v>
      </c>
      <c r="AK189" s="24">
        <v>2017</v>
      </c>
      <c r="AL189" s="24">
        <v>2018</v>
      </c>
      <c r="AM189" s="24">
        <v>2019</v>
      </c>
      <c r="AN189" s="24">
        <v>2021</v>
      </c>
      <c r="AO189" s="24">
        <v>2022</v>
      </c>
    </row>
    <row r="190" spans="2:59" x14ac:dyDescent="0.2">
      <c r="B190" s="24" t="s">
        <v>28</v>
      </c>
    </row>
    <row r="191" spans="2:59" x14ac:dyDescent="0.2">
      <c r="C191" s="24">
        <v>1994</v>
      </c>
      <c r="D191" s="24">
        <v>1996</v>
      </c>
      <c r="E191" s="24">
        <v>1997</v>
      </c>
      <c r="F191" s="24">
        <v>1999</v>
      </c>
      <c r="G191" s="24">
        <v>2000</v>
      </c>
      <c r="H191" s="24">
        <v>2002</v>
      </c>
      <c r="I191" s="24">
        <v>2004</v>
      </c>
      <c r="J191" s="24">
        <v>2006</v>
      </c>
      <c r="K191" s="24">
        <v>2007</v>
      </c>
      <c r="L191" s="24">
        <v>2008</v>
      </c>
      <c r="M191" s="24">
        <v>2009</v>
      </c>
      <c r="N191" s="24">
        <v>2010</v>
      </c>
      <c r="O191" s="24">
        <v>2012</v>
      </c>
      <c r="P191" s="24">
        <v>2014</v>
      </c>
      <c r="Q191" s="24">
        <v>2016</v>
      </c>
      <c r="R191" s="24">
        <v>2018</v>
      </c>
      <c r="S191" s="24">
        <v>2020</v>
      </c>
      <c r="T191" s="24">
        <v>2022</v>
      </c>
    </row>
    <row r="192" spans="2:59" x14ac:dyDescent="0.2">
      <c r="B192" s="24" t="s">
        <v>29</v>
      </c>
    </row>
    <row r="193" spans="1:62" x14ac:dyDescent="0.2">
      <c r="B193" s="24">
        <v>10</v>
      </c>
      <c r="C193" s="24">
        <v>10</v>
      </c>
      <c r="D193" s="24">
        <v>10</v>
      </c>
      <c r="E193" s="24">
        <v>10</v>
      </c>
      <c r="F193" s="24">
        <v>10</v>
      </c>
      <c r="G193" s="24">
        <v>10</v>
      </c>
      <c r="H193" s="24">
        <v>10</v>
      </c>
      <c r="I193" s="24">
        <v>10</v>
      </c>
      <c r="J193" s="24">
        <v>10</v>
      </c>
      <c r="K193" s="24">
        <v>10</v>
      </c>
      <c r="L193" s="24">
        <v>10</v>
      </c>
      <c r="M193" s="24">
        <v>10</v>
      </c>
      <c r="N193" s="24">
        <v>10</v>
      </c>
      <c r="O193" s="24">
        <v>10</v>
      </c>
      <c r="P193" s="24">
        <v>39</v>
      </c>
      <c r="Q193" s="24">
        <v>39</v>
      </c>
      <c r="R193" s="24">
        <v>39</v>
      </c>
      <c r="S193" s="24">
        <v>39</v>
      </c>
      <c r="T193" s="24">
        <v>39</v>
      </c>
      <c r="U193" s="24">
        <v>39</v>
      </c>
      <c r="V193" s="24">
        <v>39</v>
      </c>
      <c r="W193" s="24">
        <v>39</v>
      </c>
      <c r="X193" s="24">
        <v>39</v>
      </c>
      <c r="Y193" s="24">
        <v>39</v>
      </c>
      <c r="Z193" s="24">
        <v>39</v>
      </c>
      <c r="AA193" s="24">
        <v>39</v>
      </c>
      <c r="AB193" s="24">
        <v>39</v>
      </c>
      <c r="AC193" s="24">
        <v>129</v>
      </c>
      <c r="AD193" s="24">
        <v>125</v>
      </c>
      <c r="AE193" s="24">
        <v>106</v>
      </c>
      <c r="AF193" s="24">
        <v>149</v>
      </c>
      <c r="AG193" s="24">
        <v>92</v>
      </c>
      <c r="AH193" s="24">
        <v>107</v>
      </c>
      <c r="AI193" s="24">
        <v>116</v>
      </c>
      <c r="AJ193" s="24">
        <v>197</v>
      </c>
      <c r="AK193" s="24">
        <v>386</v>
      </c>
      <c r="AL193" s="24">
        <v>613</v>
      </c>
      <c r="AM193" s="24">
        <v>640</v>
      </c>
      <c r="AN193" s="24">
        <v>667</v>
      </c>
      <c r="AO193" s="24">
        <v>657</v>
      </c>
      <c r="AP193" s="24">
        <v>602</v>
      </c>
      <c r="AQ193" s="24">
        <v>651</v>
      </c>
      <c r="AR193" s="24">
        <v>653</v>
      </c>
      <c r="AS193" s="24">
        <v>716</v>
      </c>
      <c r="AT193" s="24">
        <v>563</v>
      </c>
      <c r="AU193" s="24">
        <v>471</v>
      </c>
      <c r="AV193" s="24">
        <v>593</v>
      </c>
      <c r="AW193" s="24">
        <v>715</v>
      </c>
      <c r="AX193" s="24">
        <v>598</v>
      </c>
      <c r="AY193" s="24">
        <v>694</v>
      </c>
      <c r="AZ193" s="24">
        <v>631</v>
      </c>
      <c r="BA193" s="24">
        <v>683</v>
      </c>
      <c r="BB193" s="24">
        <v>689</v>
      </c>
      <c r="BC193" s="24">
        <v>676</v>
      </c>
      <c r="BD193" s="24">
        <v>611</v>
      </c>
      <c r="BE193" s="24">
        <v>620</v>
      </c>
      <c r="BF193" s="24">
        <v>623</v>
      </c>
      <c r="BG193" s="24">
        <v>600</v>
      </c>
    </row>
    <row r="194" spans="1:62" x14ac:dyDescent="0.2">
      <c r="B194" s="24" t="s">
        <v>30</v>
      </c>
      <c r="BI194" s="24">
        <v>620</v>
      </c>
      <c r="BJ194" s="24">
        <v>623</v>
      </c>
    </row>
    <row r="195" spans="1:62" x14ac:dyDescent="0.2">
      <c r="B195" s="24">
        <v>105</v>
      </c>
      <c r="C195" s="24">
        <v>126</v>
      </c>
      <c r="D195" s="24">
        <v>118</v>
      </c>
      <c r="E195" s="24">
        <v>125</v>
      </c>
      <c r="F195" s="24">
        <v>88</v>
      </c>
      <c r="G195" s="24">
        <v>105</v>
      </c>
      <c r="H195" s="24">
        <v>76</v>
      </c>
      <c r="I195" s="24">
        <v>80</v>
      </c>
      <c r="J195" s="24">
        <v>82</v>
      </c>
      <c r="K195" s="24">
        <v>71</v>
      </c>
      <c r="L195" s="24">
        <v>82</v>
      </c>
      <c r="M195" s="24">
        <v>90</v>
      </c>
      <c r="N195" s="24">
        <v>74</v>
      </c>
      <c r="O195" s="24">
        <v>75</v>
      </c>
      <c r="P195" s="24">
        <v>90</v>
      </c>
      <c r="Q195" s="24">
        <v>78</v>
      </c>
      <c r="R195" s="24">
        <v>82</v>
      </c>
      <c r="S195" s="24">
        <v>90</v>
      </c>
      <c r="T195" s="24">
        <v>101</v>
      </c>
      <c r="U195" s="24">
        <v>107</v>
      </c>
      <c r="V195" s="24">
        <v>110</v>
      </c>
      <c r="W195" s="24">
        <v>107</v>
      </c>
      <c r="X195" s="24">
        <v>108</v>
      </c>
      <c r="Y195" s="24">
        <v>109</v>
      </c>
      <c r="Z195" s="24">
        <v>102</v>
      </c>
      <c r="AA195" s="24">
        <v>97</v>
      </c>
      <c r="AB195" s="24">
        <v>82</v>
      </c>
      <c r="AC195" s="24">
        <v>87</v>
      </c>
      <c r="AD195" s="24">
        <v>90</v>
      </c>
      <c r="AE195" s="24">
        <v>113</v>
      </c>
      <c r="AF195" s="24">
        <v>116</v>
      </c>
      <c r="AG195" s="24">
        <v>120</v>
      </c>
      <c r="AH195" s="24">
        <v>137</v>
      </c>
      <c r="AI195" s="24">
        <v>151</v>
      </c>
      <c r="AJ195" s="24">
        <v>115</v>
      </c>
      <c r="AK195" s="24">
        <v>105</v>
      </c>
      <c r="AL195" s="24">
        <v>100</v>
      </c>
      <c r="AM195" s="24">
        <v>100</v>
      </c>
      <c r="AN195" s="24">
        <v>100</v>
      </c>
      <c r="AO195" s="24">
        <v>100</v>
      </c>
    </row>
    <row r="196" spans="1:62" x14ac:dyDescent="0.2">
      <c r="B196" s="24" t="s">
        <v>31</v>
      </c>
    </row>
    <row r="197" spans="1:62" x14ac:dyDescent="0.2">
      <c r="B197" s="24">
        <v>43</v>
      </c>
      <c r="C197" s="24">
        <v>32</v>
      </c>
      <c r="D197" s="24">
        <v>49</v>
      </c>
      <c r="E197" s="24">
        <v>67</v>
      </c>
      <c r="F197" s="24">
        <v>70</v>
      </c>
      <c r="G197" s="24">
        <v>72</v>
      </c>
      <c r="H197" s="24">
        <v>51</v>
      </c>
      <c r="I197" s="24">
        <v>47</v>
      </c>
      <c r="J197" s="24">
        <v>39</v>
      </c>
      <c r="K197" s="24">
        <v>35</v>
      </c>
      <c r="L197" s="24">
        <v>26</v>
      </c>
      <c r="M197" s="24">
        <v>34</v>
      </c>
      <c r="N197" s="24">
        <v>44</v>
      </c>
      <c r="O197" s="24">
        <v>79</v>
      </c>
      <c r="P197" s="24">
        <v>61</v>
      </c>
      <c r="Q197" s="24">
        <v>50</v>
      </c>
      <c r="R197" s="24">
        <v>1</v>
      </c>
      <c r="S197" s="24">
        <v>25</v>
      </c>
    </row>
    <row r="198" spans="1:62" x14ac:dyDescent="0.2">
      <c r="B198" s="24" t="s">
        <v>32</v>
      </c>
    </row>
    <row r="199" spans="1:62" x14ac:dyDescent="0.2">
      <c r="A199" s="23">
        <v>1964</v>
      </c>
      <c r="B199" s="24">
        <v>2.5321E-2</v>
      </c>
      <c r="C199" s="24">
        <v>0.105571</v>
      </c>
      <c r="D199" s="24">
        <v>0.16556299999999999</v>
      </c>
      <c r="E199" s="24">
        <v>0.19361100000000001</v>
      </c>
      <c r="F199" s="24">
        <v>9.5441999999999999E-2</v>
      </c>
      <c r="G199" s="24">
        <v>0.26840700000000001</v>
      </c>
      <c r="H199" s="24">
        <v>0.120764</v>
      </c>
      <c r="I199" s="24">
        <v>2.5321E-2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</row>
    <row r="200" spans="1:62" x14ac:dyDescent="0.2">
      <c r="A200" s="23">
        <v>1965</v>
      </c>
      <c r="B200" s="24">
        <v>1.417E-2</v>
      </c>
      <c r="C200" s="24">
        <v>1.5327E-2</v>
      </c>
      <c r="D200" s="24">
        <v>0.20416400000000001</v>
      </c>
      <c r="E200" s="24">
        <v>0.55031799999999997</v>
      </c>
      <c r="F200" s="24">
        <v>0.13475999999999999</v>
      </c>
      <c r="G200" s="24">
        <v>3.3544999999999998E-2</v>
      </c>
      <c r="H200" s="24">
        <v>3.2389000000000001E-2</v>
      </c>
      <c r="I200" s="24">
        <v>1.5327E-2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</row>
    <row r="201" spans="1:62" x14ac:dyDescent="0.2">
      <c r="A201" s="23">
        <v>1966</v>
      </c>
      <c r="B201" s="24">
        <v>2.8427999999999998E-2</v>
      </c>
      <c r="C201" s="24">
        <v>0.16830200000000001</v>
      </c>
      <c r="D201" s="24">
        <v>5.7357999999999999E-2</v>
      </c>
      <c r="E201" s="24">
        <v>0.420126</v>
      </c>
      <c r="F201" s="24">
        <v>0.26490599999999997</v>
      </c>
      <c r="G201" s="24">
        <v>2.4150999999999999E-2</v>
      </c>
      <c r="H201" s="24">
        <v>2.6415000000000001E-2</v>
      </c>
      <c r="I201" s="24">
        <v>1.0314E-2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</row>
    <row r="202" spans="1:62" x14ac:dyDescent="0.2">
      <c r="A202" s="23">
        <v>1967</v>
      </c>
      <c r="B202" s="24">
        <v>9.4669999999999997E-3</v>
      </c>
      <c r="C202" s="24">
        <v>0.110178</v>
      </c>
      <c r="D202" s="24">
        <v>0.577515</v>
      </c>
      <c r="E202" s="24">
        <v>8.7692000000000006E-2</v>
      </c>
      <c r="F202" s="24">
        <v>0.16</v>
      </c>
      <c r="G202" s="24">
        <v>3.7988000000000001E-2</v>
      </c>
      <c r="H202" s="24">
        <v>1.1479E-2</v>
      </c>
      <c r="I202" s="24">
        <v>5.6800000000000002E-3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</row>
    <row r="203" spans="1:62" x14ac:dyDescent="0.2">
      <c r="A203" s="23">
        <v>1968</v>
      </c>
      <c r="B203" s="24">
        <v>3.2939000000000003E-2</v>
      </c>
      <c r="C203" s="24">
        <v>0.178617</v>
      </c>
      <c r="D203" s="24">
        <v>0.14021800000000001</v>
      </c>
      <c r="E203" s="24">
        <v>0.46851700000000002</v>
      </c>
      <c r="F203" s="24">
        <v>0.10736999999999999</v>
      </c>
      <c r="G203" s="24">
        <v>3.0572999999999999E-2</v>
      </c>
      <c r="H203" s="24">
        <v>3.6579E-2</v>
      </c>
      <c r="I203" s="24">
        <v>5.1869999999999998E-3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</row>
    <row r="204" spans="1:62" x14ac:dyDescent="0.2">
      <c r="A204" s="23">
        <v>1969</v>
      </c>
      <c r="B204" s="24">
        <v>1.4678E-2</v>
      </c>
      <c r="C204" s="24">
        <v>7.9766000000000004E-2</v>
      </c>
      <c r="D204" s="24">
        <v>0.459233</v>
      </c>
      <c r="E204" s="24">
        <v>0.31568400000000002</v>
      </c>
      <c r="F204" s="24">
        <v>0.10843</v>
      </c>
      <c r="G204" s="24">
        <v>2.3050000000000002E-3</v>
      </c>
      <c r="H204" s="24">
        <v>1.2142E-2</v>
      </c>
      <c r="I204" s="24">
        <v>7.7609999999999997E-3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</row>
    <row r="205" spans="1:62" x14ac:dyDescent="0.2">
      <c r="A205" s="23">
        <v>1970</v>
      </c>
      <c r="B205" s="24">
        <v>0.15676200000000001</v>
      </c>
      <c r="C205" s="24">
        <v>0.238147</v>
      </c>
      <c r="D205" s="24">
        <v>0.37426300000000001</v>
      </c>
      <c r="E205" s="24">
        <v>0.17669899999999999</v>
      </c>
      <c r="F205" s="24">
        <v>3.4247E-2</v>
      </c>
      <c r="G205" s="24">
        <v>1.1143E-2</v>
      </c>
      <c r="H205" s="24">
        <v>5.5710000000000004E-3</v>
      </c>
      <c r="I205" s="24">
        <v>3.1679999999999998E-3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</row>
    <row r="206" spans="1:62" x14ac:dyDescent="0.2">
      <c r="A206" s="23">
        <v>1971</v>
      </c>
      <c r="B206" s="24">
        <v>0.165462</v>
      </c>
      <c r="C206" s="24">
        <v>4.9415000000000001E-2</v>
      </c>
      <c r="D206" s="24">
        <v>0.27603</v>
      </c>
      <c r="E206" s="24">
        <v>0.18528700000000001</v>
      </c>
      <c r="F206" s="24">
        <v>0.27468900000000002</v>
      </c>
      <c r="G206" s="24">
        <v>2.6682999999999998E-2</v>
      </c>
      <c r="H206" s="24">
        <v>1.7514999999999999E-2</v>
      </c>
      <c r="I206" s="24">
        <v>4.9189999999999998E-3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</row>
    <row r="207" spans="1:62" x14ac:dyDescent="0.2">
      <c r="A207" s="23">
        <v>1972</v>
      </c>
      <c r="B207" s="24">
        <v>3.1427999999999998E-2</v>
      </c>
      <c r="C207" s="24">
        <v>0.15159600000000001</v>
      </c>
      <c r="D207" s="24">
        <v>0.349715</v>
      </c>
      <c r="E207" s="24">
        <v>0.28007900000000002</v>
      </c>
      <c r="F207" s="24">
        <v>0.11734700000000001</v>
      </c>
      <c r="G207" s="24">
        <v>4.6027999999999999E-2</v>
      </c>
      <c r="H207" s="24">
        <v>1.7471E-2</v>
      </c>
      <c r="I207" s="24">
        <v>6.3350000000000004E-3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</row>
    <row r="208" spans="1:62" x14ac:dyDescent="0.2">
      <c r="A208" s="23">
        <v>1973</v>
      </c>
      <c r="B208" s="24">
        <v>1.1129E-2</v>
      </c>
      <c r="C208" s="24">
        <v>0.100338</v>
      </c>
      <c r="D208" s="24">
        <v>0.121466</v>
      </c>
      <c r="E208" s="24">
        <v>0.26405400000000001</v>
      </c>
      <c r="F208" s="24">
        <v>0.202123</v>
      </c>
      <c r="G208" s="24">
        <v>0.13807</v>
      </c>
      <c r="H208" s="24">
        <v>7.6822000000000001E-2</v>
      </c>
      <c r="I208" s="24">
        <v>5.5642999999999998E-2</v>
      </c>
      <c r="J208" s="24">
        <v>2.4972000000000001E-2</v>
      </c>
      <c r="K208" s="24">
        <v>4.4980000000000003E-3</v>
      </c>
      <c r="L208" s="24">
        <v>5.6599999999999999E-4</v>
      </c>
      <c r="M208" s="24">
        <v>1.4999999999999999E-4</v>
      </c>
      <c r="N208" s="24">
        <v>3.2499999999999997E-5</v>
      </c>
      <c r="O208" s="24">
        <v>1.3799999999999999E-4</v>
      </c>
      <c r="P208" s="24">
        <v>0</v>
      </c>
    </row>
    <row r="209" spans="1:16" x14ac:dyDescent="0.2">
      <c r="A209" s="23">
        <v>1974</v>
      </c>
      <c r="B209" s="24">
        <v>2.4247000000000001E-2</v>
      </c>
      <c r="C209" s="24">
        <v>0.52727900000000005</v>
      </c>
      <c r="D209" s="24">
        <v>0.19487099999999999</v>
      </c>
      <c r="E209" s="24">
        <v>5.5426999999999997E-2</v>
      </c>
      <c r="F209" s="24">
        <v>7.4453000000000005E-2</v>
      </c>
      <c r="G209" s="24">
        <v>4.0191999999999999E-2</v>
      </c>
      <c r="H209" s="24">
        <v>2.5745000000000001E-2</v>
      </c>
      <c r="I209" s="24">
        <v>2.1690000000000001E-2</v>
      </c>
      <c r="J209" s="24">
        <v>2.1288999999999999E-2</v>
      </c>
      <c r="K209" s="24">
        <v>8.9540000000000002E-3</v>
      </c>
      <c r="L209" s="24">
        <v>3.6380000000000002E-3</v>
      </c>
      <c r="M209" s="24">
        <v>9.5E-4</v>
      </c>
      <c r="N209" s="24">
        <v>9.4799999999999995E-4</v>
      </c>
      <c r="O209" s="24">
        <v>1.6899999999999999E-4</v>
      </c>
      <c r="P209" s="24">
        <v>1.47E-4</v>
      </c>
    </row>
    <row r="210" spans="1:16" x14ac:dyDescent="0.2">
      <c r="A210" s="23">
        <v>1975</v>
      </c>
      <c r="B210" s="24">
        <v>8.5430000000000002E-3</v>
      </c>
      <c r="C210" s="24">
        <v>0.150288</v>
      </c>
      <c r="D210" s="24">
        <v>0.69184299999999999</v>
      </c>
      <c r="E210" s="24">
        <v>5.3185000000000003E-2</v>
      </c>
      <c r="F210" s="24">
        <v>1.4149E-2</v>
      </c>
      <c r="G210" s="24">
        <v>2.6572999999999999E-2</v>
      </c>
      <c r="H210" s="24">
        <v>2.5451999999999999E-2</v>
      </c>
      <c r="I210" s="24">
        <v>1.3868999999999999E-2</v>
      </c>
      <c r="J210" s="24">
        <v>8.1620000000000009E-3</v>
      </c>
      <c r="K210" s="24">
        <v>5.7470000000000004E-3</v>
      </c>
      <c r="L210" s="24">
        <v>1.421E-3</v>
      </c>
      <c r="M210" s="24">
        <v>5.62E-4</v>
      </c>
      <c r="N210" s="24">
        <v>9.0400000000000002E-5</v>
      </c>
      <c r="O210" s="24">
        <v>1.16E-4</v>
      </c>
      <c r="P210" s="24">
        <v>0</v>
      </c>
    </row>
    <row r="211" spans="1:16" x14ac:dyDescent="0.2">
      <c r="A211" s="23">
        <v>1976</v>
      </c>
      <c r="B211" s="24">
        <v>2.0000000000000001E-4</v>
      </c>
      <c r="C211" s="24">
        <v>0.120162</v>
      </c>
      <c r="D211" s="24">
        <v>0.45461600000000002</v>
      </c>
      <c r="E211" s="24">
        <v>0.30598599999999998</v>
      </c>
      <c r="F211" s="24">
        <v>3.0152000000000002E-2</v>
      </c>
      <c r="G211" s="24">
        <v>1.3916E-2</v>
      </c>
      <c r="H211" s="24">
        <v>1.9279000000000001E-2</v>
      </c>
      <c r="I211" s="24">
        <v>2.2363000000000001E-2</v>
      </c>
      <c r="J211" s="24">
        <v>1.7395999999999998E-2</v>
      </c>
      <c r="K211" s="24">
        <v>8.5719999999999998E-3</v>
      </c>
      <c r="L211" s="24">
        <v>3.9560000000000003E-3</v>
      </c>
      <c r="M211" s="24">
        <v>2.7060000000000001E-3</v>
      </c>
      <c r="N211" s="24">
        <v>6.9700000000000003E-4</v>
      </c>
      <c r="O211" s="24">
        <v>0</v>
      </c>
      <c r="P211" s="24">
        <v>0</v>
      </c>
    </row>
    <row r="212" spans="1:16" x14ac:dyDescent="0.2">
      <c r="A212" s="23">
        <v>1977</v>
      </c>
      <c r="B212" s="24">
        <v>3.7671999999999997E-2</v>
      </c>
      <c r="C212" s="24">
        <v>0.247673</v>
      </c>
      <c r="D212" s="24">
        <v>0.331098</v>
      </c>
      <c r="E212" s="24">
        <v>0.23990500000000001</v>
      </c>
      <c r="F212" s="24">
        <v>8.6128999999999997E-2</v>
      </c>
      <c r="G212" s="24">
        <v>1.9158000000000001E-2</v>
      </c>
      <c r="H212" s="24">
        <v>7.0299999999999998E-3</v>
      </c>
      <c r="I212" s="24">
        <v>1.0141000000000001E-2</v>
      </c>
      <c r="J212" s="24">
        <v>8.1110000000000002E-3</v>
      </c>
      <c r="K212" s="24">
        <v>6.5139999999999998E-3</v>
      </c>
      <c r="L212" s="24">
        <v>3.3600000000000001E-3</v>
      </c>
      <c r="M212" s="24">
        <v>1.6670000000000001E-3</v>
      </c>
      <c r="N212" s="24">
        <v>1.2290000000000001E-3</v>
      </c>
      <c r="O212" s="24">
        <v>2.4499999999999999E-4</v>
      </c>
      <c r="P212" s="24">
        <v>6.7799999999999995E-5</v>
      </c>
    </row>
    <row r="213" spans="1:16" x14ac:dyDescent="0.2">
      <c r="A213" s="23">
        <v>1978</v>
      </c>
      <c r="B213" s="24">
        <v>1.2042000000000001E-2</v>
      </c>
      <c r="C213" s="24">
        <v>0.186306</v>
      </c>
      <c r="D213" s="24">
        <v>0.308118</v>
      </c>
      <c r="E213" s="24">
        <v>0.26135900000000001</v>
      </c>
      <c r="F213" s="24">
        <v>0.15068000000000001</v>
      </c>
      <c r="G213" s="24">
        <v>4.0794999999999998E-2</v>
      </c>
      <c r="H213" s="24">
        <v>1.1771999999999999E-2</v>
      </c>
      <c r="I213" s="24">
        <v>7.0980000000000001E-3</v>
      </c>
      <c r="J213" s="24">
        <v>8.0470000000000003E-3</v>
      </c>
      <c r="K213" s="24">
        <v>6.4710000000000002E-3</v>
      </c>
      <c r="L213" s="24">
        <v>4.5589999999999997E-3</v>
      </c>
      <c r="M213" s="24">
        <v>1.7409999999999999E-3</v>
      </c>
      <c r="N213" s="24">
        <v>7.2199999999999999E-4</v>
      </c>
      <c r="O213" s="24">
        <v>2.2100000000000001E-4</v>
      </c>
      <c r="P213" s="24">
        <v>6.9200000000000002E-5</v>
      </c>
    </row>
    <row r="214" spans="1:16" x14ac:dyDescent="0.2">
      <c r="A214" s="23">
        <v>1979</v>
      </c>
      <c r="B214" s="24">
        <v>3.95E-2</v>
      </c>
      <c r="C214" s="24">
        <v>0.21152499999999999</v>
      </c>
      <c r="D214" s="24">
        <v>0.28037299999999998</v>
      </c>
      <c r="E214" s="24">
        <v>0.16364799999999999</v>
      </c>
      <c r="F214" s="24">
        <v>0.152892</v>
      </c>
      <c r="G214" s="24">
        <v>8.3939E-2</v>
      </c>
      <c r="H214" s="24">
        <v>2.1921E-2</v>
      </c>
      <c r="I214" s="24">
        <v>1.0012E-2</v>
      </c>
      <c r="J214" s="24">
        <v>1.3972999999999999E-2</v>
      </c>
      <c r="K214" s="24">
        <v>1.0706E-2</v>
      </c>
      <c r="L214" s="24">
        <v>6.862E-3</v>
      </c>
      <c r="M214" s="24">
        <v>3.0690000000000001E-3</v>
      </c>
      <c r="N214" s="24">
        <v>1.1529999999999999E-3</v>
      </c>
      <c r="O214" s="24">
        <v>2.0599999999999999E-4</v>
      </c>
      <c r="P214" s="24">
        <v>2.22E-4</v>
      </c>
    </row>
    <row r="215" spans="1:16" x14ac:dyDescent="0.2">
      <c r="A215" s="23">
        <v>1980</v>
      </c>
      <c r="B215" s="24">
        <v>4.0340000000000003E-3</v>
      </c>
      <c r="C215" s="24">
        <v>0.19093199999999999</v>
      </c>
      <c r="D215" s="24">
        <v>0.33992600000000001</v>
      </c>
      <c r="E215" s="24">
        <v>0.183116</v>
      </c>
      <c r="F215" s="24">
        <v>0.10412399999999999</v>
      </c>
      <c r="G215" s="24">
        <v>8.7117E-2</v>
      </c>
      <c r="H215" s="24">
        <v>3.4571999999999999E-2</v>
      </c>
      <c r="I215" s="24">
        <v>1.5525000000000001E-2</v>
      </c>
      <c r="J215" s="24">
        <v>8.9809999999999994E-3</v>
      </c>
      <c r="K215" s="24">
        <v>9.8770000000000004E-3</v>
      </c>
      <c r="L215" s="24">
        <v>1.0508E-2</v>
      </c>
      <c r="M215" s="24">
        <v>6.561E-3</v>
      </c>
      <c r="N215" s="24">
        <v>3.192E-3</v>
      </c>
      <c r="O215" s="24">
        <v>1.036E-3</v>
      </c>
      <c r="P215" s="24">
        <v>5.0000000000000001E-4</v>
      </c>
    </row>
    <row r="216" spans="1:16" x14ac:dyDescent="0.2">
      <c r="A216" s="23">
        <v>1981</v>
      </c>
      <c r="B216" s="24">
        <v>2.6200000000000003E-4</v>
      </c>
      <c r="C216" s="24">
        <v>3.3202000000000002E-2</v>
      </c>
      <c r="D216" s="24">
        <v>0.46571299999999999</v>
      </c>
      <c r="E216" s="24">
        <v>0.29335</v>
      </c>
      <c r="F216" s="24">
        <v>0.10438699999999999</v>
      </c>
      <c r="G216" s="24">
        <v>4.7308000000000003E-2</v>
      </c>
      <c r="H216" s="24">
        <v>2.3758000000000001E-2</v>
      </c>
      <c r="I216" s="24">
        <v>1.3610000000000001E-2</v>
      </c>
      <c r="J216" s="24">
        <v>7.4029999999999999E-3</v>
      </c>
      <c r="K216" s="24">
        <v>4.2989999999999999E-3</v>
      </c>
      <c r="L216" s="24">
        <v>3.4529999999999999E-3</v>
      </c>
      <c r="M216" s="24">
        <v>2.1150000000000001E-3</v>
      </c>
      <c r="N216" s="24">
        <v>6.9899999999999997E-4</v>
      </c>
      <c r="O216" s="24">
        <v>2.9E-4</v>
      </c>
      <c r="P216" s="24">
        <v>1.5200000000000001E-4</v>
      </c>
    </row>
    <row r="217" spans="1:16" x14ac:dyDescent="0.2">
      <c r="A217" s="23">
        <v>1982</v>
      </c>
      <c r="B217" s="24">
        <v>2.3700000000000001E-3</v>
      </c>
      <c r="C217" s="24">
        <v>1.2649000000000001E-2</v>
      </c>
      <c r="D217" s="24">
        <v>8.0549999999999997E-2</v>
      </c>
      <c r="E217" s="24">
        <v>0.58499100000000004</v>
      </c>
      <c r="F217" s="24">
        <v>0.21074300000000001</v>
      </c>
      <c r="G217" s="24">
        <v>5.1754000000000001E-2</v>
      </c>
      <c r="H217" s="24">
        <v>1.7953E-2</v>
      </c>
      <c r="I217" s="24">
        <v>1.7972999999999999E-2</v>
      </c>
      <c r="J217" s="24">
        <v>1.0743000000000001E-2</v>
      </c>
      <c r="K217" s="24">
        <v>4.5310000000000003E-3</v>
      </c>
      <c r="L217" s="24">
        <v>2.7039999999999998E-3</v>
      </c>
      <c r="M217" s="24">
        <v>1.5870000000000001E-3</v>
      </c>
      <c r="N217" s="24">
        <v>9.2800000000000001E-4</v>
      </c>
      <c r="O217" s="24">
        <v>3.4400000000000001E-4</v>
      </c>
      <c r="P217" s="24">
        <v>1.8000000000000001E-4</v>
      </c>
    </row>
    <row r="218" spans="1:16" x14ac:dyDescent="0.2">
      <c r="A218" s="23">
        <v>1983</v>
      </c>
      <c r="B218" s="24">
        <v>2.9060000000000002E-3</v>
      </c>
      <c r="C218" s="24">
        <v>6.7964999999999998E-2</v>
      </c>
      <c r="D218" s="24">
        <v>9.0430999999999997E-2</v>
      </c>
      <c r="E218" s="24">
        <v>0.17937800000000001</v>
      </c>
      <c r="F218" s="24">
        <v>0.46820899999999999</v>
      </c>
      <c r="G218" s="24">
        <v>0.12509300000000001</v>
      </c>
      <c r="H218" s="24">
        <v>2.3737999999999999E-2</v>
      </c>
      <c r="I218" s="24">
        <v>1.4167000000000001E-2</v>
      </c>
      <c r="J218" s="24">
        <v>1.1353E-2</v>
      </c>
      <c r="K218" s="24">
        <v>6.3619999999999996E-3</v>
      </c>
      <c r="L218" s="24">
        <v>4.3559999999999996E-3</v>
      </c>
      <c r="M218" s="24">
        <v>2.8080000000000002E-3</v>
      </c>
      <c r="N218" s="24">
        <v>2.0170000000000001E-3</v>
      </c>
      <c r="O218" s="24">
        <v>9.9700000000000006E-4</v>
      </c>
      <c r="P218" s="24">
        <v>2.1800000000000001E-4</v>
      </c>
    </row>
    <row r="219" spans="1:16" x14ac:dyDescent="0.2">
      <c r="A219" s="23">
        <v>1984</v>
      </c>
      <c r="B219" s="24">
        <v>1.0820000000000001E-3</v>
      </c>
      <c r="C219" s="24">
        <v>2.3623000000000002E-2</v>
      </c>
      <c r="D219" s="24">
        <v>4.5693999999999999E-2</v>
      </c>
      <c r="E219" s="24">
        <v>0.22206999999999999</v>
      </c>
      <c r="F219" s="24">
        <v>0.25354900000000002</v>
      </c>
      <c r="G219" s="24">
        <v>0.33724700000000002</v>
      </c>
      <c r="H219" s="24">
        <v>6.9013000000000005E-2</v>
      </c>
      <c r="I219" s="24">
        <v>1.8339999999999999E-2</v>
      </c>
      <c r="J219" s="24">
        <v>1.2938E-2</v>
      </c>
      <c r="K219" s="24">
        <v>8.0669999999999995E-3</v>
      </c>
      <c r="L219" s="24">
        <v>3.6600000000000001E-3</v>
      </c>
      <c r="M219" s="24">
        <v>1.299E-3</v>
      </c>
      <c r="N219" s="24">
        <v>1.5100000000000001E-3</v>
      </c>
      <c r="O219" s="24">
        <v>8.61E-4</v>
      </c>
      <c r="P219" s="24">
        <v>1.0460000000000001E-3</v>
      </c>
    </row>
    <row r="220" spans="1:16" x14ac:dyDescent="0.2">
      <c r="A220" s="23">
        <v>1985</v>
      </c>
      <c r="B220" s="24">
        <v>1.377E-3</v>
      </c>
      <c r="C220" s="24">
        <v>2.8742E-2</v>
      </c>
      <c r="D220" s="24">
        <v>0.198541</v>
      </c>
      <c r="E220" s="24">
        <v>6.3409999999999994E-2</v>
      </c>
      <c r="F220" s="24">
        <v>0.190469</v>
      </c>
      <c r="G220" s="24">
        <v>0.16742599999999999</v>
      </c>
      <c r="H220" s="24">
        <v>0.23080999999999999</v>
      </c>
      <c r="I220" s="24">
        <v>5.8574000000000001E-2</v>
      </c>
      <c r="J220" s="24">
        <v>1.9047999999999999E-2</v>
      </c>
      <c r="K220" s="24">
        <v>1.3448999999999999E-2</v>
      </c>
      <c r="L220" s="24">
        <v>1.2929E-2</v>
      </c>
      <c r="M220" s="24">
        <v>5.5529999999999998E-3</v>
      </c>
      <c r="N220" s="24">
        <v>4.9090000000000002E-3</v>
      </c>
      <c r="O220" s="24">
        <v>2.088E-3</v>
      </c>
      <c r="P220" s="24">
        <v>2.6749999999999999E-3</v>
      </c>
    </row>
    <row r="221" spans="1:16" x14ac:dyDescent="0.2">
      <c r="A221" s="23">
        <v>1986</v>
      </c>
      <c r="B221" s="24">
        <v>1.5139999999999999E-3</v>
      </c>
      <c r="C221" s="24">
        <v>4.2153999999999997E-2</v>
      </c>
      <c r="D221" s="24">
        <v>4.5221999999999998E-2</v>
      </c>
      <c r="E221" s="24">
        <v>0.36684699999999998</v>
      </c>
      <c r="F221" s="24">
        <v>0.10492600000000001</v>
      </c>
      <c r="G221" s="24">
        <v>0.18529300000000001</v>
      </c>
      <c r="H221" s="24">
        <v>0.108734</v>
      </c>
      <c r="I221" s="24">
        <v>0.105004</v>
      </c>
      <c r="J221" s="24">
        <v>2.9249000000000001E-2</v>
      </c>
      <c r="K221" s="24">
        <v>7.4400000000000004E-3</v>
      </c>
      <c r="L221" s="24">
        <v>1.637E-3</v>
      </c>
      <c r="M221" s="24">
        <v>1.2639999999999999E-3</v>
      </c>
      <c r="N221" s="24">
        <v>1.3200000000000001E-4</v>
      </c>
      <c r="O221" s="24">
        <v>5.8299999999999997E-4</v>
      </c>
      <c r="P221" s="24">
        <v>0</v>
      </c>
    </row>
    <row r="222" spans="1:16" x14ac:dyDescent="0.2">
      <c r="A222" s="23">
        <v>1987</v>
      </c>
      <c r="B222" s="24">
        <v>0</v>
      </c>
      <c r="C222" s="24">
        <v>1.4352999999999999E-2</v>
      </c>
      <c r="D222" s="24">
        <v>8.0902000000000002E-2</v>
      </c>
      <c r="E222" s="24">
        <v>5.6279000000000003E-2</v>
      </c>
      <c r="F222" s="24">
        <v>0.29985800000000001</v>
      </c>
      <c r="G222" s="24">
        <v>0.100715</v>
      </c>
      <c r="H222" s="24">
        <v>8.8820999999999997E-2</v>
      </c>
      <c r="I222" s="24">
        <v>6.5741999999999995E-2</v>
      </c>
      <c r="J222" s="24">
        <v>0.179309</v>
      </c>
      <c r="K222" s="24">
        <v>3.9206999999999999E-2</v>
      </c>
      <c r="L222" s="24">
        <v>2.8063999999999999E-2</v>
      </c>
      <c r="M222" s="24">
        <v>1.5557E-2</v>
      </c>
      <c r="N222" s="24">
        <v>2.0974E-2</v>
      </c>
      <c r="O222" s="24">
        <v>4.4209999999999996E-3</v>
      </c>
      <c r="P222" s="24">
        <v>5.7990000000000003E-3</v>
      </c>
    </row>
    <row r="223" spans="1:16" x14ac:dyDescent="0.2">
      <c r="A223" s="23">
        <v>1988</v>
      </c>
      <c r="B223" s="24">
        <v>0</v>
      </c>
      <c r="C223" s="24">
        <v>4.8669999999999998E-3</v>
      </c>
      <c r="D223" s="24">
        <v>0.20707800000000001</v>
      </c>
      <c r="E223" s="24">
        <v>0.19230800000000001</v>
      </c>
      <c r="F223" s="24">
        <v>0.115004</v>
      </c>
      <c r="G223" s="24">
        <v>0.24830199999999999</v>
      </c>
      <c r="H223" s="24">
        <v>0.10252699999999999</v>
      </c>
      <c r="I223" s="24">
        <v>4.7865999999999999E-2</v>
      </c>
      <c r="J223" s="24">
        <v>1.7871999999999999E-2</v>
      </c>
      <c r="K223" s="24">
        <v>4.4149000000000001E-2</v>
      </c>
      <c r="L223" s="24">
        <v>8.3239999999999998E-3</v>
      </c>
      <c r="M223" s="24">
        <v>4.6579999999999998E-3</v>
      </c>
      <c r="N223" s="24">
        <v>1.7149999999999999E-3</v>
      </c>
      <c r="O223" s="24">
        <v>2.506E-3</v>
      </c>
      <c r="P223" s="24">
        <v>2.8249999999999998E-3</v>
      </c>
    </row>
    <row r="224" spans="1:16" x14ac:dyDescent="0.2">
      <c r="A224" s="23">
        <v>1989</v>
      </c>
      <c r="B224" s="24">
        <v>0</v>
      </c>
      <c r="C224" s="24">
        <v>2.6710000000000002E-3</v>
      </c>
      <c r="D224" s="24">
        <v>3.0904000000000001E-2</v>
      </c>
      <c r="E224" s="24">
        <v>8.3527000000000004E-2</v>
      </c>
      <c r="F224" s="24">
        <v>0.25288300000000002</v>
      </c>
      <c r="G224" s="24">
        <v>9.3473000000000001E-2</v>
      </c>
      <c r="H224" s="24">
        <v>0.32077600000000001</v>
      </c>
      <c r="I224" s="24">
        <v>5.3997000000000003E-2</v>
      </c>
      <c r="J224" s="24">
        <v>5.8166000000000002E-2</v>
      </c>
      <c r="K224" s="24">
        <v>1.8176000000000001E-2</v>
      </c>
      <c r="L224" s="24">
        <v>7.2330000000000005E-2</v>
      </c>
      <c r="M224" s="24">
        <v>6.1019999999999998E-3</v>
      </c>
      <c r="N224" s="24">
        <v>2.235E-3</v>
      </c>
      <c r="O224" s="24">
        <v>1.436E-3</v>
      </c>
      <c r="P224" s="24">
        <v>3.3249999999999998E-3</v>
      </c>
    </row>
    <row r="225" spans="1:16" x14ac:dyDescent="0.2">
      <c r="A225" s="23">
        <v>1990</v>
      </c>
      <c r="B225" s="24">
        <v>7.5199999999999996E-4</v>
      </c>
      <c r="C225" s="24">
        <v>1.8901000000000001E-2</v>
      </c>
      <c r="D225" s="24">
        <v>3.2625000000000001E-2</v>
      </c>
      <c r="E225" s="24">
        <v>0.12570799999999999</v>
      </c>
      <c r="F225" s="24">
        <v>0.114964</v>
      </c>
      <c r="G225" s="24">
        <v>0.27363300000000002</v>
      </c>
      <c r="H225" s="24">
        <v>7.4005000000000001E-2</v>
      </c>
      <c r="I225" s="24">
        <v>0.21101500000000001</v>
      </c>
      <c r="J225" s="24">
        <v>3.7631999999999999E-2</v>
      </c>
      <c r="K225" s="24">
        <v>5.8368000000000003E-2</v>
      </c>
      <c r="L225" s="24">
        <v>5.1780000000000003E-3</v>
      </c>
      <c r="M225" s="24">
        <v>3.4402000000000002E-2</v>
      </c>
      <c r="N225" s="24">
        <v>4.8650000000000004E-3</v>
      </c>
      <c r="O225" s="24">
        <v>2.6770000000000001E-3</v>
      </c>
      <c r="P225" s="24">
        <v>5.2750000000000002E-3</v>
      </c>
    </row>
    <row r="226" spans="1:16" x14ac:dyDescent="0.2">
      <c r="A226" s="23">
        <v>1991</v>
      </c>
      <c r="B226" s="24">
        <v>961.94710410000005</v>
      </c>
      <c r="C226" s="24">
        <v>111618.5583</v>
      </c>
      <c r="D226" s="24">
        <v>43471.399100000002</v>
      </c>
      <c r="E226" s="24">
        <v>85059.543600000005</v>
      </c>
      <c r="F226" s="24">
        <v>156089.07440000001</v>
      </c>
      <c r="G226" s="24">
        <v>184518.81200000001</v>
      </c>
      <c r="H226" s="24">
        <v>500529.27500000002</v>
      </c>
      <c r="I226" s="24">
        <v>76163.120999999999</v>
      </c>
      <c r="J226" s="24">
        <v>289237.82199999999</v>
      </c>
      <c r="K226" s="24">
        <v>27988.148690000002</v>
      </c>
      <c r="L226" s="24">
        <v>139517.94029999999</v>
      </c>
      <c r="M226" s="24">
        <v>18327.78327</v>
      </c>
      <c r="N226" s="24">
        <v>93622.850900000005</v>
      </c>
      <c r="O226" s="24">
        <v>23296.670409999999</v>
      </c>
      <c r="P226" s="24">
        <v>53556.361199999999</v>
      </c>
    </row>
    <row r="227" spans="1:16" x14ac:dyDescent="0.2">
      <c r="A227" s="23">
        <v>1992</v>
      </c>
      <c r="B227" s="24">
        <v>1099.8528100000001</v>
      </c>
      <c r="C227" s="24">
        <v>84584.792600000001</v>
      </c>
      <c r="D227" s="24">
        <v>675091.478</v>
      </c>
      <c r="E227" s="24">
        <v>129937.86960000001</v>
      </c>
      <c r="F227" s="24">
        <v>79511.266300000003</v>
      </c>
      <c r="G227" s="24">
        <v>108563.2291</v>
      </c>
      <c r="H227" s="24">
        <v>133627.89309999999</v>
      </c>
      <c r="I227" s="24">
        <v>253377.19810000001</v>
      </c>
      <c r="J227" s="24">
        <v>102188.1272</v>
      </c>
      <c r="K227" s="24">
        <v>146854.71609999999</v>
      </c>
      <c r="L227" s="24">
        <v>57897.071000000004</v>
      </c>
      <c r="M227" s="24">
        <v>46297.903910000001</v>
      </c>
      <c r="N227" s="24">
        <v>13422.353450000001</v>
      </c>
      <c r="O227" s="24">
        <v>43780.926809999997</v>
      </c>
      <c r="P227" s="24">
        <v>34448.307800000002</v>
      </c>
    </row>
    <row r="228" spans="1:16" x14ac:dyDescent="0.2">
      <c r="A228" s="23">
        <v>1993</v>
      </c>
      <c r="B228" s="24">
        <v>66.021388200000004</v>
      </c>
      <c r="C228" s="24">
        <v>7418.8565280000003</v>
      </c>
      <c r="D228" s="24">
        <v>260252.80900000001</v>
      </c>
      <c r="E228" s="24">
        <v>1145526.398</v>
      </c>
      <c r="F228" s="24">
        <v>102874.0672</v>
      </c>
      <c r="G228" s="24">
        <v>66096.329400000002</v>
      </c>
      <c r="H228" s="24">
        <v>66302.082899999994</v>
      </c>
      <c r="I228" s="24">
        <v>56410.945399999997</v>
      </c>
      <c r="J228" s="24">
        <v>86091.787400000001</v>
      </c>
      <c r="K228" s="24">
        <v>21139.141370000001</v>
      </c>
      <c r="L228" s="24">
        <v>32649.831989999999</v>
      </c>
      <c r="M228" s="24">
        <v>12345.750019999999</v>
      </c>
      <c r="N228" s="24">
        <v>13456.07907</v>
      </c>
      <c r="O228" s="24">
        <v>6755.0585250000004</v>
      </c>
      <c r="P228" s="24">
        <v>16098.71205</v>
      </c>
    </row>
    <row r="229" spans="1:16" x14ac:dyDescent="0.2">
      <c r="A229" s="23">
        <v>1994</v>
      </c>
      <c r="B229" s="24">
        <v>747.89365199999997</v>
      </c>
      <c r="C229" s="24">
        <v>30153.403849999999</v>
      </c>
      <c r="D229" s="24">
        <v>55091.1247</v>
      </c>
      <c r="E229" s="24">
        <v>360794.58899999998</v>
      </c>
      <c r="F229" s="24">
        <v>1058595.0819999999</v>
      </c>
      <c r="G229" s="24">
        <v>175519.21410000001</v>
      </c>
      <c r="H229" s="24">
        <v>53476.9997</v>
      </c>
      <c r="I229" s="24">
        <v>19085.661759999999</v>
      </c>
      <c r="J229" s="24">
        <v>13127.18167</v>
      </c>
      <c r="K229" s="24">
        <v>20142.310270000002</v>
      </c>
      <c r="L229" s="24">
        <v>9706.2983039999999</v>
      </c>
      <c r="M229" s="24">
        <v>9372.0143599999992</v>
      </c>
      <c r="N229" s="24">
        <v>7547.7257399999999</v>
      </c>
      <c r="O229" s="24">
        <v>3961.0423129999999</v>
      </c>
      <c r="P229" s="24">
        <v>8288.7951560000001</v>
      </c>
    </row>
    <row r="230" spans="1:16" x14ac:dyDescent="0.2">
      <c r="A230" s="23">
        <v>1995</v>
      </c>
      <c r="B230" s="24">
        <v>0</v>
      </c>
      <c r="C230" s="24">
        <v>513.91798630000005</v>
      </c>
      <c r="D230" s="24">
        <v>72826.367299999998</v>
      </c>
      <c r="E230" s="24">
        <v>146636.33410000001</v>
      </c>
      <c r="F230" s="24">
        <v>395071.27</v>
      </c>
      <c r="G230" s="24">
        <v>760344.15300000005</v>
      </c>
      <c r="H230" s="24">
        <v>136140.41959999999</v>
      </c>
      <c r="I230" s="24">
        <v>34543.434150000001</v>
      </c>
      <c r="J230" s="24">
        <v>12260.48587</v>
      </c>
      <c r="K230" s="24">
        <v>7493.5222819999999</v>
      </c>
      <c r="L230" s="24">
        <v>17459.875169999999</v>
      </c>
      <c r="M230" s="24">
        <v>4998.4062080000003</v>
      </c>
      <c r="N230" s="24">
        <v>5807.4557649999997</v>
      </c>
      <c r="O230" s="24">
        <v>1655.5817790000001</v>
      </c>
      <c r="P230" s="24">
        <v>8911.1975519999996</v>
      </c>
    </row>
    <row r="231" spans="1:16" x14ac:dyDescent="0.2">
      <c r="A231" s="23">
        <v>1996</v>
      </c>
      <c r="B231" s="24">
        <v>0</v>
      </c>
      <c r="C231" s="24">
        <v>21638.913349999999</v>
      </c>
      <c r="D231" s="24">
        <v>48029.72262</v>
      </c>
      <c r="E231" s="24">
        <v>71707.218699999998</v>
      </c>
      <c r="F231" s="24">
        <v>160814.47039999999</v>
      </c>
      <c r="G231" s="24">
        <v>361545.239</v>
      </c>
      <c r="H231" s="24">
        <v>481247.19900000002</v>
      </c>
      <c r="I231" s="24">
        <v>184452.50200000001</v>
      </c>
      <c r="J231" s="24">
        <v>33603.529580000002</v>
      </c>
      <c r="K231" s="24">
        <v>13434.92023</v>
      </c>
      <c r="L231" s="24">
        <v>7939.7256159999997</v>
      </c>
      <c r="M231" s="24">
        <v>8805.0083340000001</v>
      </c>
      <c r="N231" s="24">
        <v>4330.5731219999998</v>
      </c>
      <c r="O231" s="24">
        <v>5829.1313630000004</v>
      </c>
      <c r="P231" s="24">
        <v>5298.5962280000003</v>
      </c>
    </row>
    <row r="232" spans="1:16" x14ac:dyDescent="0.2">
      <c r="A232" s="23">
        <v>1997</v>
      </c>
      <c r="B232" s="24">
        <v>1028.378637</v>
      </c>
      <c r="C232" s="24">
        <v>77611.102650000001</v>
      </c>
      <c r="D232" s="24">
        <v>40288.130230000002</v>
      </c>
      <c r="E232" s="24">
        <v>118864.6792</v>
      </c>
      <c r="F232" s="24">
        <v>454667.39500000002</v>
      </c>
      <c r="G232" s="24">
        <v>288671.07299999997</v>
      </c>
      <c r="H232" s="24">
        <v>256121.26699999999</v>
      </c>
      <c r="I232" s="24">
        <v>198356.58590000001</v>
      </c>
      <c r="J232" s="24">
        <v>63955.623070000001</v>
      </c>
      <c r="K232" s="24">
        <v>13321.498020000001</v>
      </c>
      <c r="L232" s="24">
        <v>5963.8749779999998</v>
      </c>
      <c r="M232" s="24">
        <v>4641.4892879999998</v>
      </c>
      <c r="N232" s="24">
        <v>2891.3032389999998</v>
      </c>
      <c r="O232" s="24">
        <v>4776.4236689999998</v>
      </c>
      <c r="P232" s="24">
        <v>9107.841289</v>
      </c>
    </row>
    <row r="233" spans="1:16" x14ac:dyDescent="0.2">
      <c r="A233" s="23">
        <v>1998</v>
      </c>
      <c r="B233" s="24">
        <v>287.80919599999999</v>
      </c>
      <c r="C233" s="24">
        <v>41976.380340000003</v>
      </c>
      <c r="D233" s="24">
        <v>84446.906900000002</v>
      </c>
      <c r="E233" s="24">
        <v>70424.204700000002</v>
      </c>
      <c r="F233" s="24">
        <v>153198.98730000001</v>
      </c>
      <c r="G233" s="24">
        <v>702101.39500000002</v>
      </c>
      <c r="H233" s="24">
        <v>199368.85699999999</v>
      </c>
      <c r="I233" s="24">
        <v>131594.4706</v>
      </c>
      <c r="J233" s="24">
        <v>110635.23119999999</v>
      </c>
      <c r="K233" s="24">
        <v>27766.080720000002</v>
      </c>
      <c r="L233" s="24">
        <v>6138.8368549999996</v>
      </c>
      <c r="M233" s="24">
        <v>5559.045803</v>
      </c>
      <c r="N233" s="24">
        <v>2551.8536650000001</v>
      </c>
      <c r="O233" s="24">
        <v>2499.155694</v>
      </c>
      <c r="P233" s="24">
        <v>4480.1357799999996</v>
      </c>
    </row>
    <row r="234" spans="1:16" x14ac:dyDescent="0.2">
      <c r="A234" s="23">
        <v>1999</v>
      </c>
      <c r="B234" s="24">
        <v>232.15520699999999</v>
      </c>
      <c r="C234" s="24">
        <v>10335.74813</v>
      </c>
      <c r="D234" s="24">
        <v>298418.049</v>
      </c>
      <c r="E234" s="24">
        <v>224808.46900000001</v>
      </c>
      <c r="F234" s="24">
        <v>102933.66559999999</v>
      </c>
      <c r="G234" s="24">
        <v>156862.69</v>
      </c>
      <c r="H234" s="24">
        <v>469265.25599999999</v>
      </c>
      <c r="I234" s="24">
        <v>130865.90889999999</v>
      </c>
      <c r="J234" s="24">
        <v>56445.650800000003</v>
      </c>
      <c r="K234" s="24">
        <v>33147.415399999998</v>
      </c>
      <c r="L234" s="24">
        <v>3956.6371600000002</v>
      </c>
      <c r="M234" s="24">
        <v>2181.584773</v>
      </c>
      <c r="N234" s="24">
        <v>855.98967370000003</v>
      </c>
      <c r="O234" s="24">
        <v>476.99982299999999</v>
      </c>
      <c r="P234" s="24">
        <v>2059.4016409999999</v>
      </c>
    </row>
    <row r="235" spans="1:16" x14ac:dyDescent="0.2">
      <c r="A235" s="23">
        <v>2000</v>
      </c>
      <c r="B235" s="24">
        <v>0</v>
      </c>
      <c r="C235" s="24">
        <v>16059.72731</v>
      </c>
      <c r="D235" s="24">
        <v>82361.482999999993</v>
      </c>
      <c r="E235" s="24">
        <v>428073.34700000001</v>
      </c>
      <c r="F235" s="24">
        <v>346165.68400000001</v>
      </c>
      <c r="G235" s="24">
        <v>106576.03230000001</v>
      </c>
      <c r="H235" s="24">
        <v>168216.73</v>
      </c>
      <c r="I235" s="24">
        <v>357357.42099999997</v>
      </c>
      <c r="J235" s="24">
        <v>84828.163499999995</v>
      </c>
      <c r="K235" s="24">
        <v>29693.388200000001</v>
      </c>
      <c r="L235" s="24">
        <v>22021.642319999999</v>
      </c>
      <c r="M235" s="24">
        <v>5240.3648839999996</v>
      </c>
      <c r="N235" s="24">
        <v>1416.733401</v>
      </c>
      <c r="O235" s="24">
        <v>608.05761199999995</v>
      </c>
      <c r="P235" s="24">
        <v>951.98711400000002</v>
      </c>
    </row>
    <row r="236" spans="1:16" x14ac:dyDescent="0.2">
      <c r="A236" s="23">
        <v>2001</v>
      </c>
      <c r="B236" s="24">
        <v>0</v>
      </c>
      <c r="C236" s="24">
        <v>3210.1916299999998</v>
      </c>
      <c r="D236" s="24">
        <v>42739.398399999998</v>
      </c>
      <c r="E236" s="24">
        <v>154340.122</v>
      </c>
      <c r="F236" s="24">
        <v>580465.44499999995</v>
      </c>
      <c r="G236" s="24">
        <v>414635.21500000003</v>
      </c>
      <c r="H236" s="24">
        <v>137048.818</v>
      </c>
      <c r="I236" s="24">
        <v>128873.5441</v>
      </c>
      <c r="J236" s="24">
        <v>157072.027</v>
      </c>
      <c r="K236" s="24">
        <v>57797.8681</v>
      </c>
      <c r="L236" s="24">
        <v>33609.301599999999</v>
      </c>
      <c r="M236" s="24">
        <v>16189.65813</v>
      </c>
      <c r="N236" s="24">
        <v>5480.3057319999998</v>
      </c>
      <c r="O236" s="24">
        <v>3088.136074</v>
      </c>
      <c r="P236" s="24">
        <v>1946.5224310000001</v>
      </c>
    </row>
    <row r="237" spans="1:16" x14ac:dyDescent="0.2">
      <c r="A237" s="23">
        <v>2002</v>
      </c>
      <c r="B237" s="24">
        <v>772.23282900000004</v>
      </c>
      <c r="C237" s="24">
        <v>46996.577899999997</v>
      </c>
      <c r="D237" s="24">
        <v>107938.3769</v>
      </c>
      <c r="E237" s="24">
        <v>217604.15</v>
      </c>
      <c r="F237" s="24">
        <v>287265.33299999998</v>
      </c>
      <c r="G237" s="24">
        <v>605725.76800000004</v>
      </c>
      <c r="H237" s="24">
        <v>267687.16100000002</v>
      </c>
      <c r="I237" s="24">
        <v>98365.051300000006</v>
      </c>
      <c r="J237" s="24">
        <v>85798.665900000007</v>
      </c>
      <c r="K237" s="24">
        <v>93829.629799999995</v>
      </c>
      <c r="L237" s="24">
        <v>34573.591399999998</v>
      </c>
      <c r="M237" s="24">
        <v>14387.52471</v>
      </c>
      <c r="N237" s="24">
        <v>11031.351699999999</v>
      </c>
      <c r="O237" s="24">
        <v>2952.5591209999998</v>
      </c>
      <c r="P237" s="24">
        <v>1813.278131</v>
      </c>
    </row>
    <row r="238" spans="1:16" x14ac:dyDescent="0.2">
      <c r="A238" s="23">
        <v>2003</v>
      </c>
      <c r="B238" s="24">
        <v>0</v>
      </c>
      <c r="C238" s="24">
        <v>14520.26993</v>
      </c>
      <c r="D238" s="24">
        <v>411355.62300000002</v>
      </c>
      <c r="E238" s="24">
        <v>323798.48599999998</v>
      </c>
      <c r="F238" s="24">
        <v>360044.66800000001</v>
      </c>
      <c r="G238" s="24">
        <v>301172.73300000001</v>
      </c>
      <c r="H238" s="24">
        <v>337260.16</v>
      </c>
      <c r="I238" s="24">
        <v>158394.55600000001</v>
      </c>
      <c r="J238" s="24">
        <v>49369.911200000002</v>
      </c>
      <c r="K238" s="24">
        <v>39240.136599999998</v>
      </c>
      <c r="L238" s="24">
        <v>35673.871099999997</v>
      </c>
      <c r="M238" s="24">
        <v>22912.768029999999</v>
      </c>
      <c r="N238" s="24">
        <v>6612.3774100000001</v>
      </c>
      <c r="O238" s="24">
        <v>3641.3360929999999</v>
      </c>
      <c r="P238" s="24">
        <v>3181.6738180000002</v>
      </c>
    </row>
    <row r="239" spans="1:16" x14ac:dyDescent="0.2">
      <c r="A239" s="23">
        <v>2004</v>
      </c>
      <c r="B239" s="24">
        <v>0</v>
      </c>
      <c r="C239" s="24">
        <v>538.06971580000004</v>
      </c>
      <c r="D239" s="24">
        <v>89511.1924</v>
      </c>
      <c r="E239" s="24">
        <v>830288.54</v>
      </c>
      <c r="F239" s="24">
        <v>480166.755</v>
      </c>
      <c r="G239" s="24">
        <v>236578.17199999999</v>
      </c>
      <c r="H239" s="24">
        <v>169111.33900000001</v>
      </c>
      <c r="I239" s="24">
        <v>156124.49</v>
      </c>
      <c r="J239" s="24">
        <v>64895.669900000001</v>
      </c>
      <c r="K239" s="24">
        <v>16101.51259</v>
      </c>
      <c r="L239" s="24">
        <v>17042.816200000001</v>
      </c>
      <c r="M239" s="24">
        <v>25246.428820000001</v>
      </c>
      <c r="N239" s="24">
        <v>9437.9576350000007</v>
      </c>
      <c r="O239" s="24">
        <v>5912.1913610000001</v>
      </c>
      <c r="P239" s="24">
        <v>6865.4856749999999</v>
      </c>
    </row>
    <row r="240" spans="1:16" x14ac:dyDescent="0.2">
      <c r="A240" s="23">
        <v>2005</v>
      </c>
      <c r="B240" s="24">
        <v>0</v>
      </c>
      <c r="C240" s="24">
        <v>4790.9620050000003</v>
      </c>
      <c r="D240" s="24">
        <v>52097.869400000003</v>
      </c>
      <c r="E240" s="24">
        <v>392459.527</v>
      </c>
      <c r="F240" s="24">
        <v>862931.97</v>
      </c>
      <c r="G240" s="24">
        <v>484147.50300000003</v>
      </c>
      <c r="H240" s="24">
        <v>159304.57279999999</v>
      </c>
      <c r="I240" s="24">
        <v>68014.676500000001</v>
      </c>
      <c r="J240" s="24">
        <v>66555.640799999994</v>
      </c>
      <c r="K240" s="24">
        <v>30070.457200000001</v>
      </c>
      <c r="L240" s="24">
        <v>9988.0773399999998</v>
      </c>
      <c r="M240" s="24">
        <v>9133.0954079999992</v>
      </c>
      <c r="N240" s="24">
        <v>3190.5438210000002</v>
      </c>
      <c r="O240" s="24">
        <v>2480.0766239999998</v>
      </c>
      <c r="P240" s="24">
        <v>3404.1279720000002</v>
      </c>
    </row>
    <row r="241" spans="1:16" x14ac:dyDescent="0.2">
      <c r="A241" s="23">
        <v>2006</v>
      </c>
      <c r="B241" s="24">
        <v>0</v>
      </c>
      <c r="C241" s="24">
        <v>9883.5303100000001</v>
      </c>
      <c r="D241" s="24">
        <v>84090.577099999995</v>
      </c>
      <c r="E241" s="24">
        <v>295468.19400000002</v>
      </c>
      <c r="F241" s="24">
        <v>619009.89800000004</v>
      </c>
      <c r="G241" s="24">
        <v>597021.13399999996</v>
      </c>
      <c r="H241" s="24">
        <v>278308.99099999998</v>
      </c>
      <c r="I241" s="24">
        <v>107234.2268</v>
      </c>
      <c r="J241" s="24">
        <v>47969.024599999997</v>
      </c>
      <c r="K241" s="24">
        <v>38327.597500000003</v>
      </c>
      <c r="L241" s="24">
        <v>17682.172040000001</v>
      </c>
      <c r="M241" s="24">
        <v>8232.8895979999998</v>
      </c>
      <c r="N241" s="24">
        <v>8302.7885420000002</v>
      </c>
      <c r="O241" s="24">
        <v>5315.3554050000002</v>
      </c>
      <c r="P241" s="24">
        <v>7209.4224190000004</v>
      </c>
    </row>
    <row r="242" spans="1:16" x14ac:dyDescent="0.2">
      <c r="A242" s="23">
        <v>2007</v>
      </c>
      <c r="B242" s="24">
        <v>1657.65417</v>
      </c>
      <c r="C242" s="24">
        <v>15719.0141</v>
      </c>
      <c r="D242" s="24">
        <v>59123.715900000003</v>
      </c>
      <c r="E242" s="24">
        <v>139024.80110000001</v>
      </c>
      <c r="F242" s="24">
        <v>389022.24900000001</v>
      </c>
      <c r="G242" s="24">
        <v>511477.44400000002</v>
      </c>
      <c r="H242" s="24">
        <v>300480.92200000002</v>
      </c>
      <c r="I242" s="24">
        <v>136947.23809999999</v>
      </c>
      <c r="J242" s="24">
        <v>47559.076399999998</v>
      </c>
      <c r="K242" s="24">
        <v>27484.3406</v>
      </c>
      <c r="L242" s="24">
        <v>21847.872240000001</v>
      </c>
      <c r="M242" s="24">
        <v>8909.3995900000009</v>
      </c>
      <c r="N242" s="24">
        <v>6524.109195</v>
      </c>
      <c r="O242" s="24">
        <v>3401.786779</v>
      </c>
      <c r="P242" s="24">
        <v>10780.54722</v>
      </c>
    </row>
    <row r="243" spans="1:16" x14ac:dyDescent="0.2">
      <c r="A243" s="23">
        <v>2008</v>
      </c>
      <c r="B243" s="24">
        <v>0</v>
      </c>
      <c r="C243" s="24">
        <v>25164.477999999999</v>
      </c>
      <c r="D243" s="24">
        <v>58760.848400000003</v>
      </c>
      <c r="E243" s="24">
        <v>79141.547900000005</v>
      </c>
      <c r="F243" s="24">
        <v>146859.69099999999</v>
      </c>
      <c r="G243" s="24">
        <v>309364.39799999999</v>
      </c>
      <c r="H243" s="24">
        <v>242047.10399999999</v>
      </c>
      <c r="I243" s="24">
        <v>148584.826</v>
      </c>
      <c r="J243" s="24">
        <v>84191.663199999995</v>
      </c>
      <c r="K243" s="24">
        <v>22155.4401</v>
      </c>
      <c r="L243" s="24">
        <v>17548.43217</v>
      </c>
      <c r="M243" s="24">
        <v>14420.776809999999</v>
      </c>
      <c r="N243" s="24">
        <v>8624.3413600000003</v>
      </c>
      <c r="O243" s="24">
        <v>2766.660316</v>
      </c>
      <c r="P243" s="24">
        <v>12641.796560000001</v>
      </c>
    </row>
    <row r="244" spans="1:16" x14ac:dyDescent="0.2">
      <c r="A244" s="23">
        <v>2009</v>
      </c>
      <c r="B244" s="24">
        <v>0</v>
      </c>
      <c r="C244" s="24">
        <v>1314.4983950000001</v>
      </c>
      <c r="D244" s="24">
        <v>175347.64300000001</v>
      </c>
      <c r="E244" s="24">
        <v>200379.20800000001</v>
      </c>
      <c r="F244" s="24">
        <v>82471.420299999998</v>
      </c>
      <c r="G244" s="24">
        <v>114329.8441</v>
      </c>
      <c r="H244" s="24">
        <v>124190.56540000001</v>
      </c>
      <c r="I244" s="24">
        <v>104217.1651</v>
      </c>
      <c r="J244" s="24">
        <v>66572.547600000005</v>
      </c>
      <c r="K244" s="24">
        <v>40175.6947</v>
      </c>
      <c r="L244" s="24">
        <v>23511.255980000002</v>
      </c>
      <c r="M244" s="24">
        <v>7608.2133670000003</v>
      </c>
      <c r="N244" s="24">
        <v>7458.6743379999998</v>
      </c>
      <c r="O244" s="24">
        <v>2706.7472480000001</v>
      </c>
      <c r="P244" s="24">
        <v>8720.9530290000002</v>
      </c>
    </row>
    <row r="245" spans="1:16" x14ac:dyDescent="0.2">
      <c r="A245" s="23">
        <v>2010</v>
      </c>
      <c r="B245" s="24">
        <v>1078.509421</v>
      </c>
      <c r="C245" s="24">
        <v>26428.943070000001</v>
      </c>
      <c r="D245" s="24">
        <v>31817.169440000001</v>
      </c>
      <c r="E245" s="24">
        <v>558813.99699999997</v>
      </c>
      <c r="F245" s="24">
        <v>220263.01500000001</v>
      </c>
      <c r="G245" s="24">
        <v>54684.167399999998</v>
      </c>
      <c r="H245" s="24">
        <v>42964.398099999999</v>
      </c>
      <c r="I245" s="24">
        <v>57622.763400000003</v>
      </c>
      <c r="J245" s="24">
        <v>51727.3776</v>
      </c>
      <c r="K245" s="24">
        <v>31791.267500000002</v>
      </c>
      <c r="L245" s="24">
        <v>15948.921770000001</v>
      </c>
      <c r="M245" s="24">
        <v>8623.5509600000005</v>
      </c>
      <c r="N245" s="24">
        <v>5953.9270770000003</v>
      </c>
      <c r="O245" s="24">
        <v>4370.8710620000002</v>
      </c>
      <c r="P245" s="24">
        <v>5098.7530500000003</v>
      </c>
    </row>
    <row r="246" spans="1:16" x14ac:dyDescent="0.2">
      <c r="A246" s="23">
        <v>2011</v>
      </c>
      <c r="B246" s="24">
        <v>381.19999799999999</v>
      </c>
      <c r="C246" s="24">
        <v>10338.56984</v>
      </c>
      <c r="D246" s="24">
        <v>193133.85</v>
      </c>
      <c r="E246" s="24">
        <v>115252.44010000001</v>
      </c>
      <c r="F246" s="24">
        <v>808358.777</v>
      </c>
      <c r="G246" s="24">
        <v>284415.935</v>
      </c>
      <c r="H246" s="24">
        <v>63501.076999999997</v>
      </c>
      <c r="I246" s="24">
        <v>37475.159399999997</v>
      </c>
      <c r="J246" s="24">
        <v>38456.908100000001</v>
      </c>
      <c r="K246" s="24">
        <v>41370.624799999998</v>
      </c>
      <c r="L246" s="24">
        <v>25778.84287</v>
      </c>
      <c r="M246" s="24">
        <v>12452.66697</v>
      </c>
      <c r="N246" s="24">
        <v>1756.4840529999999</v>
      </c>
      <c r="O246" s="24">
        <v>3971.5638720000002</v>
      </c>
      <c r="P246" s="24">
        <v>4324.0444310000003</v>
      </c>
    </row>
    <row r="247" spans="1:16" x14ac:dyDescent="0.2">
      <c r="A247" s="23">
        <v>2012</v>
      </c>
      <c r="B247" s="24">
        <v>0</v>
      </c>
      <c r="C247" s="24">
        <v>22243.438539999999</v>
      </c>
      <c r="D247" s="24">
        <v>116627.6266</v>
      </c>
      <c r="E247" s="24">
        <v>945755.45700000005</v>
      </c>
      <c r="F247" s="24">
        <v>172612.98499999999</v>
      </c>
      <c r="G247" s="24">
        <v>432128.28</v>
      </c>
      <c r="H247" s="24">
        <v>141412.3792</v>
      </c>
      <c r="I247" s="24">
        <v>36643.327499999999</v>
      </c>
      <c r="J247" s="24">
        <v>17413.948</v>
      </c>
      <c r="K247" s="24">
        <v>14589.02865</v>
      </c>
      <c r="L247" s="24">
        <v>15902.95306</v>
      </c>
      <c r="M247" s="24">
        <v>13475.815350000001</v>
      </c>
      <c r="N247" s="24">
        <v>7399.7497789999998</v>
      </c>
      <c r="O247" s="24">
        <v>6135.5083759999998</v>
      </c>
      <c r="P247" s="24">
        <v>3327.688666</v>
      </c>
    </row>
    <row r="248" spans="1:16" x14ac:dyDescent="0.2">
      <c r="A248" s="23">
        <v>2013</v>
      </c>
      <c r="B248" s="24">
        <v>1842.4785870000001</v>
      </c>
      <c r="C248" s="24">
        <v>970.48942390000002</v>
      </c>
      <c r="D248" s="24">
        <v>63881.217400000001</v>
      </c>
      <c r="E248" s="24">
        <v>342052.79599999997</v>
      </c>
      <c r="F248" s="24">
        <v>954909.875</v>
      </c>
      <c r="G248" s="24">
        <v>194237.78400000001</v>
      </c>
      <c r="H248" s="24">
        <v>156382.97560000001</v>
      </c>
      <c r="I248" s="24">
        <v>69902.266300000003</v>
      </c>
      <c r="J248" s="24">
        <v>20657.132000000001</v>
      </c>
      <c r="K248" s="24">
        <v>12736.765149999999</v>
      </c>
      <c r="L248" s="24">
        <v>12742.32294</v>
      </c>
      <c r="M248" s="24">
        <v>10838.97387</v>
      </c>
      <c r="N248" s="24">
        <v>7823.574912</v>
      </c>
      <c r="O248" s="24">
        <v>4800.2520629999999</v>
      </c>
      <c r="P248" s="24">
        <v>5698.6998530000001</v>
      </c>
    </row>
    <row r="249" spans="1:16" x14ac:dyDescent="0.2">
      <c r="A249" s="23">
        <v>2014</v>
      </c>
      <c r="B249" s="25">
        <v>0</v>
      </c>
      <c r="C249" s="25">
        <v>1.6214177978883863E-2</v>
      </c>
      <c r="D249" s="25">
        <v>1.2443438914027148E-2</v>
      </c>
      <c r="E249" s="25">
        <v>6.0331825037707391E-2</v>
      </c>
      <c r="F249" s="25">
        <v>0.20776772247360484</v>
      </c>
      <c r="G249" s="25">
        <v>0.4622926093514329</v>
      </c>
      <c r="H249" s="25">
        <v>0.13687782805429866</v>
      </c>
      <c r="I249" s="25">
        <v>5.8446455505279035E-2</v>
      </c>
      <c r="J249" s="25">
        <v>2.0361990950226245E-2</v>
      </c>
      <c r="K249" s="25">
        <v>6.41025641025641E-3</v>
      </c>
      <c r="L249" s="25">
        <v>3.0165912518853697E-3</v>
      </c>
      <c r="M249" s="25">
        <v>4.1478129713423831E-3</v>
      </c>
      <c r="N249" s="25">
        <v>3.3936651583710408E-3</v>
      </c>
      <c r="O249" s="25">
        <v>2.2624434389140274E-3</v>
      </c>
      <c r="P249" s="25">
        <v>6.0331825037707393E-3</v>
      </c>
    </row>
    <row r="250" spans="1:16" x14ac:dyDescent="0.2">
      <c r="A250" s="23">
        <v>2015</v>
      </c>
      <c r="B250" s="25">
        <v>0</v>
      </c>
      <c r="C250" s="25">
        <v>6.7911714770797962E-3</v>
      </c>
      <c r="D250" s="25">
        <v>0.25942275042444823</v>
      </c>
      <c r="E250" s="25">
        <v>8.387096774193549E-2</v>
      </c>
      <c r="F250" s="25">
        <v>0.10458404074702886</v>
      </c>
      <c r="G250" s="25">
        <v>0.19117147707979626</v>
      </c>
      <c r="H250" s="25">
        <v>0.26655348047538202</v>
      </c>
      <c r="I250" s="25">
        <v>4.5161290322580643E-2</v>
      </c>
      <c r="J250" s="25">
        <v>2.3429541595925297E-2</v>
      </c>
      <c r="K250" s="25">
        <v>9.5076400679117139E-3</v>
      </c>
      <c r="L250" s="25">
        <v>1.697792869269949E-3</v>
      </c>
      <c r="M250" s="25">
        <v>1.697792869269949E-3</v>
      </c>
      <c r="N250" s="25">
        <v>2.0373514431239388E-3</v>
      </c>
      <c r="O250" s="25">
        <v>1.697792869269949E-3</v>
      </c>
      <c r="P250" s="25">
        <v>2.3769100169779285E-3</v>
      </c>
    </row>
    <row r="251" spans="1:16" x14ac:dyDescent="0.2">
      <c r="A251" s="23">
        <v>2016</v>
      </c>
      <c r="B251" s="25">
        <v>0</v>
      </c>
      <c r="C251" s="25">
        <v>3.55998576005696E-4</v>
      </c>
      <c r="D251" s="25">
        <v>2.6343894624421504E-2</v>
      </c>
      <c r="E251" s="25">
        <v>0.67248131007475975</v>
      </c>
      <c r="F251" s="25">
        <v>5.6247775008899964E-2</v>
      </c>
      <c r="G251" s="25">
        <v>6.2655749377002495E-2</v>
      </c>
      <c r="H251" s="25">
        <v>6.3367746529013891E-2</v>
      </c>
      <c r="I251" s="25">
        <v>9.2559629761480952E-2</v>
      </c>
      <c r="J251" s="25">
        <v>1.423994304022784E-2</v>
      </c>
      <c r="K251" s="25">
        <v>6.4079743681025279E-3</v>
      </c>
      <c r="L251" s="25">
        <v>2.135991456034176E-3</v>
      </c>
      <c r="M251" s="25">
        <v>3.55998576005696E-4</v>
      </c>
      <c r="N251" s="25">
        <v>7.1199715201139199E-4</v>
      </c>
      <c r="O251" s="25">
        <v>1.423994304022784E-3</v>
      </c>
      <c r="P251" s="25">
        <v>7.1199715201139199E-4</v>
      </c>
    </row>
    <row r="252" spans="1:16" x14ac:dyDescent="0.2">
      <c r="A252" s="23">
        <v>2017</v>
      </c>
      <c r="B252" s="25">
        <v>0</v>
      </c>
      <c r="C252" s="25">
        <v>1.8885741265344666E-3</v>
      </c>
      <c r="D252" s="25">
        <v>1.2275731822474031E-2</v>
      </c>
      <c r="E252" s="25">
        <v>0.24016367642429964</v>
      </c>
      <c r="F252" s="25">
        <v>0.42933585143216874</v>
      </c>
      <c r="G252" s="25">
        <v>0.10607491344035254</v>
      </c>
      <c r="H252" s="25">
        <v>7.4283915643689011E-2</v>
      </c>
      <c r="I252" s="25">
        <v>6.6100094428706332E-2</v>
      </c>
      <c r="J252" s="25">
        <v>5.036197670758577E-2</v>
      </c>
      <c r="K252" s="25">
        <v>1.1646207113629211E-2</v>
      </c>
      <c r="L252" s="25">
        <v>4.4066729619137547E-3</v>
      </c>
      <c r="M252" s="25">
        <v>2.5180988353792886E-3</v>
      </c>
      <c r="N252" s="25">
        <v>3.1476235442241108E-4</v>
      </c>
      <c r="O252" s="25">
        <v>3.1476235442241108E-4</v>
      </c>
      <c r="P252" s="25">
        <v>3.1476235442241108E-4</v>
      </c>
    </row>
    <row r="253" spans="1:16" x14ac:dyDescent="0.2">
      <c r="A253" s="23">
        <v>2018</v>
      </c>
      <c r="B253" s="25">
        <v>0</v>
      </c>
      <c r="C253" s="25">
        <v>1.3623978201634877E-3</v>
      </c>
      <c r="D253" s="25">
        <v>4.7683923705722072E-3</v>
      </c>
      <c r="E253" s="25">
        <v>4.6662125340599457E-2</v>
      </c>
      <c r="F253" s="25">
        <v>0.53474114441416898</v>
      </c>
      <c r="G253" s="25">
        <v>0.26498637602179836</v>
      </c>
      <c r="H253" s="25">
        <v>5.4836512261580379E-2</v>
      </c>
      <c r="I253" s="25">
        <v>4.2574931880108989E-2</v>
      </c>
      <c r="J253" s="25">
        <v>3.1335149863760216E-2</v>
      </c>
      <c r="K253" s="25">
        <v>1.4645776566757493E-2</v>
      </c>
      <c r="L253" s="25">
        <v>2.0435967302452314E-3</v>
      </c>
      <c r="M253" s="25">
        <v>6.8119891008174384E-4</v>
      </c>
      <c r="N253" s="25">
        <v>3.4059945504087192E-4</v>
      </c>
      <c r="O253" s="25">
        <v>3.4059945504087192E-4</v>
      </c>
      <c r="P253" s="25">
        <v>6.8119891008174384E-4</v>
      </c>
    </row>
    <row r="254" spans="1:16" x14ac:dyDescent="0.2">
      <c r="A254" s="23">
        <v>2019</v>
      </c>
      <c r="B254" s="24">
        <v>693.62497699999994</v>
      </c>
      <c r="C254" s="24">
        <v>10887.45269</v>
      </c>
      <c r="D254" s="24">
        <v>12297.513360000001</v>
      </c>
      <c r="E254" s="24">
        <v>18344.931860000001</v>
      </c>
      <c r="F254" s="24">
        <v>157441.76800000001</v>
      </c>
      <c r="G254" s="24">
        <v>915850.174</v>
      </c>
      <c r="H254" s="24">
        <v>422035.3</v>
      </c>
      <c r="I254" s="24">
        <v>93086.930800000002</v>
      </c>
      <c r="J254" s="24">
        <v>52090.31</v>
      </c>
      <c r="K254" s="24">
        <v>52936.330499999996</v>
      </c>
      <c r="L254" s="24">
        <v>10048.64867</v>
      </c>
      <c r="M254" s="24">
        <v>2904.0748079999998</v>
      </c>
      <c r="N254" s="24">
        <v>842.06770600000004</v>
      </c>
      <c r="O254" s="24">
        <v>0</v>
      </c>
      <c r="P254" s="24">
        <v>0</v>
      </c>
    </row>
    <row r="255" spans="1:16" x14ac:dyDescent="0.2">
      <c r="A255" s="23">
        <v>2020</v>
      </c>
      <c r="B255" s="24">
        <v>3728.8726080000001</v>
      </c>
      <c r="C255" s="24">
        <v>245895.18299999999</v>
      </c>
      <c r="D255" s="24">
        <v>85609.421400000007</v>
      </c>
      <c r="E255" s="24">
        <v>99166.550900000002</v>
      </c>
      <c r="F255" s="24">
        <v>134148.42540000001</v>
      </c>
      <c r="G255" s="24">
        <v>548488.01800000004</v>
      </c>
      <c r="H255" s="24">
        <v>598282.245</v>
      </c>
      <c r="I255" s="24">
        <v>126607.57520000001</v>
      </c>
      <c r="J255" s="24">
        <v>53007.337899999999</v>
      </c>
      <c r="K255" s="24">
        <v>37834.4061</v>
      </c>
      <c r="L255" s="24">
        <v>27031.319230000001</v>
      </c>
      <c r="M255" s="24">
        <v>6894.1412019999998</v>
      </c>
      <c r="N255" s="24">
        <v>1734.7607869999999</v>
      </c>
      <c r="O255" s="24">
        <v>1168.1563120000001</v>
      </c>
      <c r="P255" s="24">
        <v>0</v>
      </c>
    </row>
    <row r="256" spans="1:16" x14ac:dyDescent="0.2">
      <c r="A256" s="23">
        <v>2021</v>
      </c>
      <c r="B256" s="24">
        <v>0</v>
      </c>
      <c r="C256" s="24">
        <v>111342.1894</v>
      </c>
      <c r="D256" s="24">
        <v>1295656.83</v>
      </c>
      <c r="E256" s="24">
        <v>144027.05869999999</v>
      </c>
      <c r="F256" s="24">
        <v>109954.85890000001</v>
      </c>
      <c r="G256" s="24">
        <v>107116.4918</v>
      </c>
      <c r="H256" s="24">
        <v>309318.57199999999</v>
      </c>
      <c r="I256" s="24">
        <v>295756.43400000001</v>
      </c>
      <c r="J256" s="24">
        <v>72064.777900000001</v>
      </c>
      <c r="K256" s="24">
        <v>26519.324199999999</v>
      </c>
      <c r="L256" s="24">
        <v>16136.35852</v>
      </c>
      <c r="M256" s="24">
        <v>8500.6318699999993</v>
      </c>
      <c r="N256" s="24">
        <v>2049.838765</v>
      </c>
      <c r="O256" s="24">
        <v>0</v>
      </c>
      <c r="P256" s="24">
        <v>420.166248</v>
      </c>
    </row>
    <row r="257" spans="2:41" x14ac:dyDescent="0.2">
      <c r="B257" s="24" t="s">
        <v>33</v>
      </c>
      <c r="C257" s="24">
        <v>1983</v>
      </c>
      <c r="D257" s="24">
        <v>1984</v>
      </c>
      <c r="E257" s="24">
        <v>1985</v>
      </c>
      <c r="F257" s="24">
        <v>1986</v>
      </c>
      <c r="G257" s="24">
        <v>1987</v>
      </c>
      <c r="H257" s="24">
        <v>1988</v>
      </c>
      <c r="I257" s="24">
        <v>1989</v>
      </c>
      <c r="J257" s="24">
        <v>1990</v>
      </c>
      <c r="K257" s="24">
        <v>1991</v>
      </c>
      <c r="L257" s="24">
        <v>1992</v>
      </c>
      <c r="M257" s="24">
        <v>1993</v>
      </c>
      <c r="N257" s="24">
        <v>1994</v>
      </c>
      <c r="O257" s="24">
        <v>1995</v>
      </c>
      <c r="P257" s="24">
        <v>1996</v>
      </c>
      <c r="Q257" s="24">
        <v>1997</v>
      </c>
      <c r="R257" s="24">
        <v>1998</v>
      </c>
      <c r="S257" s="24">
        <v>1999</v>
      </c>
      <c r="T257" s="24">
        <v>2000</v>
      </c>
      <c r="U257" s="24">
        <v>2001</v>
      </c>
      <c r="V257" s="24">
        <v>2002</v>
      </c>
      <c r="W257" s="24">
        <v>2003</v>
      </c>
      <c r="X257" s="24">
        <v>2004</v>
      </c>
      <c r="Y257" s="24">
        <v>2005</v>
      </c>
      <c r="Z257" s="24">
        <v>2006</v>
      </c>
      <c r="AA257" s="24">
        <v>2007</v>
      </c>
      <c r="AB257" s="24">
        <v>2008</v>
      </c>
      <c r="AC257" s="24">
        <v>2009</v>
      </c>
      <c r="AD257" s="24">
        <v>2010</v>
      </c>
      <c r="AE257" s="24">
        <v>2011</v>
      </c>
      <c r="AF257" s="24">
        <v>2012</v>
      </c>
      <c r="AG257" s="24">
        <v>2013</v>
      </c>
      <c r="AH257" s="24">
        <v>2014</v>
      </c>
      <c r="AI257" s="24">
        <v>2015</v>
      </c>
      <c r="AJ257" s="24">
        <v>2016</v>
      </c>
      <c r="AK257" s="24">
        <v>2017</v>
      </c>
      <c r="AL257" s="24">
        <v>2018</v>
      </c>
      <c r="AM257" s="24">
        <v>2019</v>
      </c>
      <c r="AN257" s="24">
        <v>2021</v>
      </c>
      <c r="AO257" s="24">
        <v>2022</v>
      </c>
    </row>
    <row r="258" spans="2:41" x14ac:dyDescent="0.2">
      <c r="B258" s="24">
        <v>3820.9554149999999</v>
      </c>
      <c r="C258" s="24">
        <v>8980.6900929999993</v>
      </c>
      <c r="D258" s="24">
        <v>6472.5730359999998</v>
      </c>
      <c r="E258" s="24">
        <v>7558.5239149999998</v>
      </c>
      <c r="F258" s="24">
        <v>7157.5728589999999</v>
      </c>
      <c r="G258" s="24">
        <v>7833.2076619999998</v>
      </c>
      <c r="H258" s="24">
        <v>11680.45377</v>
      </c>
      <c r="I258" s="24">
        <v>9975.7765130000007</v>
      </c>
      <c r="J258" s="24">
        <v>11408.407670000001</v>
      </c>
      <c r="K258" s="24">
        <v>7235.1690429999999</v>
      </c>
      <c r="L258" s="24">
        <v>6643.1053659999998</v>
      </c>
      <c r="M258" s="24">
        <v>7822.5581110000003</v>
      </c>
      <c r="N258" s="24">
        <v>6886.6390430000001</v>
      </c>
      <c r="O258" s="24">
        <v>6554.9205259999999</v>
      </c>
      <c r="P258" s="24">
        <v>3990.5807709999999</v>
      </c>
      <c r="Q258" s="24">
        <v>4458.6464230000001</v>
      </c>
      <c r="R258" s="24">
        <v>3454.7122239999999</v>
      </c>
      <c r="S258" s="24">
        <v>5592.7946250000005</v>
      </c>
      <c r="T258" s="24">
        <v>7052.5389489999998</v>
      </c>
      <c r="U258" s="24">
        <v>6014.1346759999997</v>
      </c>
      <c r="V258" s="24">
        <v>6720.6883500000004</v>
      </c>
      <c r="W258" s="24">
        <v>11175.832539999999</v>
      </c>
      <c r="X258" s="24">
        <v>5632.534028</v>
      </c>
      <c r="Y258" s="24">
        <v>6882.763183</v>
      </c>
      <c r="Z258" s="24">
        <v>4113.0996459999997</v>
      </c>
      <c r="AA258" s="24">
        <v>6867.444708</v>
      </c>
      <c r="AB258" s="24">
        <v>4275.9849530000001</v>
      </c>
      <c r="AC258" s="24">
        <v>2851.9643160000001</v>
      </c>
      <c r="AD258" s="24">
        <v>5174.0234959999998</v>
      </c>
      <c r="AE258" s="24">
        <v>4540.9727190000003</v>
      </c>
      <c r="AF258" s="24">
        <v>5173.0013550000003</v>
      </c>
      <c r="AG258" s="24">
        <v>6658.3685260000002</v>
      </c>
      <c r="AH258" s="24">
        <v>11692.74865</v>
      </c>
      <c r="AI258" s="24">
        <v>10654.0134</v>
      </c>
      <c r="AJ258" s="24">
        <v>8427.3674599999995</v>
      </c>
      <c r="AK258" s="24">
        <v>8914.5438730000005</v>
      </c>
      <c r="AL258" s="24">
        <v>4039.3067540000002</v>
      </c>
      <c r="AM258" s="24">
        <v>9443.6685080000007</v>
      </c>
      <c r="AN258" s="24">
        <v>4807.9667460000001</v>
      </c>
      <c r="AO258" s="24">
        <v>6508.7325179999998</v>
      </c>
    </row>
    <row r="259" spans="2:41" x14ac:dyDescent="0.2">
      <c r="B259" s="24" t="s">
        <v>34</v>
      </c>
      <c r="C259" s="24">
        <v>8.4836717000000006E-2</v>
      </c>
      <c r="D259" s="24">
        <v>0.108799312</v>
      </c>
      <c r="E259" s="24">
        <v>9.9105659999999998E-2</v>
      </c>
      <c r="F259" s="24">
        <v>8.9572261E-2</v>
      </c>
      <c r="G259" s="24">
        <v>9.1522754999999997E-2</v>
      </c>
      <c r="H259" s="24">
        <v>9.7362533000000001E-2</v>
      </c>
      <c r="I259" s="24">
        <v>8.3414202000000007E-2</v>
      </c>
      <c r="J259" s="24">
        <v>0.120984702</v>
      </c>
      <c r="K259" s="24">
        <v>8.4145150000000002E-2</v>
      </c>
      <c r="L259" s="24">
        <v>9.0477862000000006E-2</v>
      </c>
      <c r="M259" s="24">
        <v>8.0593705000000002E-2</v>
      </c>
      <c r="N259" s="24">
        <v>9.9168328E-2</v>
      </c>
      <c r="O259" s="24">
        <v>0.120623707</v>
      </c>
      <c r="P259" s="24">
        <v>8.4136472000000004E-2</v>
      </c>
      <c r="Q259" s="24">
        <v>8.5997035999999999E-2</v>
      </c>
      <c r="R259" s="24">
        <v>7.8047768000000003E-2</v>
      </c>
      <c r="S259" s="24">
        <v>8.8034784000000005E-2</v>
      </c>
      <c r="T259" s="24">
        <v>0.10776446200000001</v>
      </c>
      <c r="U259" s="24">
        <v>8.0533243000000004E-2</v>
      </c>
      <c r="V259" s="24">
        <v>7.8642746999999999E-2</v>
      </c>
      <c r="W259" s="24">
        <v>9.0968741000000006E-2</v>
      </c>
      <c r="X259" s="24">
        <v>7.9890562999999998E-2</v>
      </c>
      <c r="Y259" s="24">
        <v>9.0539663000000006E-2</v>
      </c>
      <c r="Z259" s="24">
        <v>9.6100912999999996E-2</v>
      </c>
      <c r="AA259" s="24">
        <v>0.115429823</v>
      </c>
      <c r="AB259" s="24">
        <v>0.112128533</v>
      </c>
      <c r="AC259" s="24">
        <v>0.150980631</v>
      </c>
      <c r="AD259" s="24">
        <v>0.112978365</v>
      </c>
      <c r="AE259" s="24">
        <v>7.8878867000000005E-2</v>
      </c>
      <c r="AF259" s="24">
        <v>7.7673638000000003E-2</v>
      </c>
      <c r="AG259" s="24">
        <v>8.0993089000000004E-2</v>
      </c>
      <c r="AH259" s="24">
        <v>7.0626341999999995E-2</v>
      </c>
      <c r="AI259" s="24">
        <v>6.5980403000000007E-2</v>
      </c>
      <c r="AJ259" s="24">
        <v>9.2469397999999994E-2</v>
      </c>
      <c r="AK259" s="24">
        <v>6.6047806000000001E-2</v>
      </c>
      <c r="AL259" s="24">
        <v>0.110814363</v>
      </c>
      <c r="AM259" s="24">
        <v>6.6651042999999993E-2</v>
      </c>
      <c r="AN259" s="24">
        <v>7.1306954000000006E-2</v>
      </c>
      <c r="AO259" s="24">
        <v>7.7634044999999999E-2</v>
      </c>
    </row>
    <row r="260" spans="2:41" x14ac:dyDescent="0.2">
      <c r="B260" s="24">
        <v>327.58364080000001</v>
      </c>
      <c r="C260" s="24">
        <v>761.8922609</v>
      </c>
      <c r="D260" s="24">
        <v>704.21149390000005</v>
      </c>
      <c r="E260" s="24">
        <v>749.09249829999999</v>
      </c>
      <c r="F260" s="24">
        <v>641.11998189999997</v>
      </c>
      <c r="G260" s="24">
        <v>716.91674660000001</v>
      </c>
      <c r="H260" s="24">
        <v>1137.238564</v>
      </c>
      <c r="I260" s="24">
        <v>832.12143719999995</v>
      </c>
      <c r="J260" s="24">
        <v>1380.242802</v>
      </c>
      <c r="K260" s="24">
        <v>608.80438200000003</v>
      </c>
      <c r="L260" s="24">
        <v>601.05397379999999</v>
      </c>
      <c r="M260" s="24">
        <v>630.44894099999999</v>
      </c>
      <c r="N260" s="24">
        <v>682.93648129999997</v>
      </c>
      <c r="O260" s="24">
        <v>790.67881439999996</v>
      </c>
      <c r="P260" s="24">
        <v>335.75338640000001</v>
      </c>
      <c r="Q260" s="24">
        <v>383.43037880000003</v>
      </c>
      <c r="R260" s="24">
        <v>269.6325784</v>
      </c>
      <c r="S260" s="24">
        <v>492.36046470000002</v>
      </c>
      <c r="T260" s="24">
        <v>760.01306790000001</v>
      </c>
      <c r="U260" s="24">
        <v>484.33776899999998</v>
      </c>
      <c r="V260" s="24">
        <v>528.53339370000003</v>
      </c>
      <c r="W260" s="24">
        <v>1016.651414</v>
      </c>
      <c r="X260" s="24">
        <v>449.98631669999997</v>
      </c>
      <c r="Y260" s="24">
        <v>623.16305609999995</v>
      </c>
      <c r="Z260" s="24">
        <v>395.27263010000001</v>
      </c>
      <c r="AA260" s="24">
        <v>792.7079238</v>
      </c>
      <c r="AB260" s="24">
        <v>479.4599217</v>
      </c>
      <c r="AC260" s="24">
        <v>430.59137290000001</v>
      </c>
      <c r="AD260" s="24">
        <v>584.5527161</v>
      </c>
      <c r="AE260" s="24">
        <v>358.18678469999998</v>
      </c>
      <c r="AF260" s="24">
        <v>401.80583460000003</v>
      </c>
      <c r="AG260" s="24">
        <v>539.28183590000003</v>
      </c>
      <c r="AH260" s="24">
        <v>825.81606799999997</v>
      </c>
      <c r="AI260" s="24">
        <v>702.956098</v>
      </c>
      <c r="AJ260" s="24">
        <v>779.27359980000006</v>
      </c>
      <c r="AK260" s="24">
        <v>588.78606060000004</v>
      </c>
      <c r="AL260" s="24">
        <v>447.61320669999998</v>
      </c>
      <c r="AM260" s="24">
        <v>629.43035499999996</v>
      </c>
      <c r="AN260" s="24">
        <v>342.84146199999998</v>
      </c>
      <c r="AO260" s="24">
        <v>505.29923509999998</v>
      </c>
    </row>
    <row r="261" spans="2:41" x14ac:dyDescent="0.2">
      <c r="B261" s="24" t="s">
        <v>35</v>
      </c>
    </row>
    <row r="262" spans="2:41" x14ac:dyDescent="0.2">
      <c r="B262" s="24">
        <v>3.2286703E-2</v>
      </c>
      <c r="C262" s="24">
        <v>7.7214954000000002E-2</v>
      </c>
      <c r="D262" s="24">
        <v>0.18103193200000001</v>
      </c>
      <c r="E262" s="24">
        <v>0.34010262000000002</v>
      </c>
      <c r="F262" s="24">
        <v>0.41128483900000001</v>
      </c>
      <c r="G262" s="24">
        <v>0.77748969300000004</v>
      </c>
      <c r="H262" s="24">
        <v>1.0506309599999999</v>
      </c>
      <c r="I262" s="24">
        <v>1.187602281</v>
      </c>
      <c r="J262" s="24">
        <v>1.4012950550000001</v>
      </c>
      <c r="K262" s="24">
        <v>1.5667160520000001</v>
      </c>
      <c r="L262" s="24">
        <v>2.23454972</v>
      </c>
      <c r="M262" s="24">
        <v>1.990128678</v>
      </c>
      <c r="N262" s="24">
        <v>1.9035665799999999</v>
      </c>
      <c r="O262" s="24">
        <v>1.5238584340000001</v>
      </c>
      <c r="P262" s="24">
        <v>2.945983171</v>
      </c>
    </row>
    <row r="263" spans="2:41" x14ac:dyDescent="0.2">
      <c r="B263" s="24">
        <v>2.1108749999999999E-2</v>
      </c>
      <c r="C263" s="24">
        <v>0.100921491</v>
      </c>
      <c r="D263" s="24">
        <v>0.20923130000000001</v>
      </c>
      <c r="E263" s="24">
        <v>0.34220842800000001</v>
      </c>
      <c r="F263" s="24">
        <v>0.53621437599999999</v>
      </c>
      <c r="G263" s="24">
        <v>0.77379859500000003</v>
      </c>
      <c r="H263" s="24">
        <v>1.015548417</v>
      </c>
      <c r="I263" s="24">
        <v>1.452548113</v>
      </c>
      <c r="J263" s="24">
        <v>1.405551166</v>
      </c>
      <c r="K263" s="24">
        <v>1.6671732690000001</v>
      </c>
      <c r="L263" s="24">
        <v>1.528755165</v>
      </c>
      <c r="M263" s="24">
        <v>1.5770533659999999</v>
      </c>
      <c r="N263" s="24">
        <v>2.0133235549999999</v>
      </c>
      <c r="O263" s="24">
        <v>2.1267916229999999</v>
      </c>
      <c r="P263" s="24">
        <v>1.834381147</v>
      </c>
    </row>
    <row r="264" spans="2:41" x14ac:dyDescent="0.2">
      <c r="B264" s="24">
        <v>1.7048204000000001E-2</v>
      </c>
      <c r="C264" s="24">
        <v>8.4425263E-2</v>
      </c>
      <c r="D264" s="24">
        <v>0.21526967599999999</v>
      </c>
      <c r="E264" s="24">
        <v>0.31423352100000002</v>
      </c>
      <c r="F264" s="24">
        <v>0.432480015</v>
      </c>
      <c r="G264" s="24">
        <v>0.60264321399999998</v>
      </c>
      <c r="H264" s="24">
        <v>0.92566163899999998</v>
      </c>
      <c r="I264" s="24">
        <v>1.3131408570000001</v>
      </c>
      <c r="J264" s="24">
        <v>1.268111301</v>
      </c>
      <c r="K264" s="24">
        <v>1.473242298</v>
      </c>
      <c r="L264" s="24">
        <v>1.9851482330000001</v>
      </c>
      <c r="M264" s="24">
        <v>1.6876237670000001</v>
      </c>
      <c r="N264" s="24">
        <v>1.904738606</v>
      </c>
      <c r="O264" s="24">
        <v>1.4261415150000001</v>
      </c>
      <c r="P264" s="24">
        <v>2.122131762</v>
      </c>
    </row>
    <row r="265" spans="2:41" x14ac:dyDescent="0.2">
      <c r="B265" s="24">
        <v>3.0844021999999999E-2</v>
      </c>
      <c r="C265" s="24">
        <v>9.3488997000000004E-2</v>
      </c>
      <c r="D265" s="24">
        <v>0.228603904</v>
      </c>
      <c r="E265" s="24">
        <v>0.36848113100000002</v>
      </c>
      <c r="F265" s="24">
        <v>0.48096566899999998</v>
      </c>
      <c r="G265" s="24">
        <v>0.71501386600000005</v>
      </c>
      <c r="H265" s="24">
        <v>0.90988342300000002</v>
      </c>
      <c r="I265" s="24">
        <v>1.212701019</v>
      </c>
      <c r="J265" s="24">
        <v>1.7231016269999999</v>
      </c>
      <c r="K265" s="24">
        <v>1.4363393739999999</v>
      </c>
      <c r="L265" s="24">
        <v>1.5322553210000001</v>
      </c>
      <c r="M265" s="24">
        <v>1.7765022020000001</v>
      </c>
      <c r="N265" s="24">
        <v>2.0375845090000002</v>
      </c>
      <c r="O265" s="24">
        <v>1.652322718</v>
      </c>
      <c r="P265" s="24">
        <v>2.6342226819999999</v>
      </c>
    </row>
    <row r="266" spans="2:41" x14ac:dyDescent="0.2">
      <c r="B266" s="24">
        <v>1.8656264999999998E-2</v>
      </c>
      <c r="C266" s="24">
        <v>7.3458129999999996E-2</v>
      </c>
      <c r="D266" s="24">
        <v>0.16896971399999999</v>
      </c>
      <c r="E266" s="24">
        <v>0.30957298300000002</v>
      </c>
      <c r="F266" s="24">
        <v>0.41369771100000002</v>
      </c>
      <c r="G266" s="24">
        <v>0.60761329799999997</v>
      </c>
      <c r="H266" s="24">
        <v>0.76675731700000005</v>
      </c>
      <c r="I266" s="24">
        <v>1.0175312329999999</v>
      </c>
      <c r="J266" s="24">
        <v>1.304327767</v>
      </c>
      <c r="K266" s="24">
        <v>1.649841492</v>
      </c>
      <c r="L266" s="24">
        <v>1.2761068710000001</v>
      </c>
      <c r="M266" s="24">
        <v>1.3808903939999999</v>
      </c>
      <c r="N266" s="24">
        <v>1.982826288</v>
      </c>
      <c r="O266" s="24">
        <v>2.2334339660000002</v>
      </c>
      <c r="P266" s="24">
        <v>2.2229140539999999</v>
      </c>
    </row>
    <row r="267" spans="2:41" x14ac:dyDescent="0.2">
      <c r="B267" s="24">
        <v>2.3125666999999999E-2</v>
      </c>
      <c r="C267" s="24">
        <v>0.122610028</v>
      </c>
      <c r="D267" s="24">
        <v>0.25318748800000002</v>
      </c>
      <c r="E267" s="24">
        <v>0.33175917399999999</v>
      </c>
      <c r="F267" s="24">
        <v>0.42218243</v>
      </c>
      <c r="G267" s="24">
        <v>0.54680538099999998</v>
      </c>
      <c r="H267" s="24">
        <v>0.71804074399999995</v>
      </c>
      <c r="I267" s="24">
        <v>0.84868521900000005</v>
      </c>
      <c r="J267" s="24">
        <v>1.008413862</v>
      </c>
      <c r="K267" s="24">
        <v>1.2613882670000001</v>
      </c>
      <c r="L267" s="24">
        <v>1.5808356400000001</v>
      </c>
      <c r="M267" s="24">
        <v>1.6121645760000001</v>
      </c>
      <c r="N267" s="24">
        <v>2.2016039969999999</v>
      </c>
      <c r="O267" s="24">
        <v>2.0448361589999999</v>
      </c>
      <c r="P267" s="24">
        <v>2.394966792</v>
      </c>
    </row>
    <row r="268" spans="2:41" x14ac:dyDescent="0.2">
      <c r="B268" s="24">
        <v>1.8912169999999999E-2</v>
      </c>
      <c r="C268" s="24">
        <v>0.13274810100000001</v>
      </c>
      <c r="D268" s="24">
        <v>0.28094568800000003</v>
      </c>
      <c r="E268" s="24">
        <v>0.33049287999999999</v>
      </c>
      <c r="F268" s="24">
        <v>0.44571828699999999</v>
      </c>
      <c r="G268" s="24">
        <v>0.49396457300000002</v>
      </c>
      <c r="H268" s="24">
        <v>0.58981625699999995</v>
      </c>
      <c r="I268" s="24">
        <v>0.81436595000000001</v>
      </c>
      <c r="J268" s="24">
        <v>0.90801413399999997</v>
      </c>
      <c r="K268" s="24">
        <v>1.0398447900000001</v>
      </c>
      <c r="L268" s="24">
        <v>1.229934396</v>
      </c>
      <c r="M268" s="24">
        <v>1.2846932799999999</v>
      </c>
      <c r="N268" s="24">
        <v>1.5707471909999999</v>
      </c>
      <c r="O268" s="24">
        <v>0.68644337200000005</v>
      </c>
      <c r="P268" s="24">
        <v>1.7403349800000001</v>
      </c>
    </row>
    <row r="269" spans="2:41" x14ac:dyDescent="0.2">
      <c r="B269" s="24">
        <v>2.2386493E-2</v>
      </c>
      <c r="C269" s="24">
        <v>8.2373276999999995E-2</v>
      </c>
      <c r="D269" s="24">
        <v>0.168913654</v>
      </c>
      <c r="E269" s="24">
        <v>0.27703803999999999</v>
      </c>
      <c r="F269" s="24">
        <v>0.37097138800000001</v>
      </c>
      <c r="G269" s="24">
        <v>0.54912817400000002</v>
      </c>
      <c r="H269" s="24">
        <v>0.66191136800000006</v>
      </c>
      <c r="I269" s="24">
        <v>0.83681209599999995</v>
      </c>
      <c r="J269" s="24">
        <v>1.027490598</v>
      </c>
      <c r="K269" s="24">
        <v>1.000038881</v>
      </c>
      <c r="L269" s="24">
        <v>1.1154219729999999</v>
      </c>
      <c r="M269" s="24">
        <v>1.0136249100000001</v>
      </c>
      <c r="N269" s="24">
        <v>1.260065223</v>
      </c>
      <c r="O269" s="24">
        <v>1.1438297070000001</v>
      </c>
      <c r="P269" s="24">
        <v>1.1027600019999999</v>
      </c>
    </row>
    <row r="270" spans="2:41" x14ac:dyDescent="0.2">
      <c r="B270" s="24">
        <v>2.9263454000000001E-2</v>
      </c>
      <c r="C270" s="24">
        <v>9.7315623000000004E-2</v>
      </c>
      <c r="D270" s="24">
        <v>0.18739761299999999</v>
      </c>
      <c r="E270" s="24">
        <v>0.35586519100000003</v>
      </c>
      <c r="F270" s="24">
        <v>0.478474491</v>
      </c>
      <c r="G270" s="24">
        <v>0.54480594000000004</v>
      </c>
      <c r="H270" s="24">
        <v>0.61430278900000002</v>
      </c>
      <c r="I270" s="24">
        <v>0.734885118</v>
      </c>
      <c r="J270" s="24">
        <v>1.029256003</v>
      </c>
      <c r="K270" s="24">
        <v>0.97933910000000002</v>
      </c>
      <c r="L270" s="24">
        <v>1.023303002</v>
      </c>
      <c r="M270" s="24">
        <v>1.1878753019999999</v>
      </c>
      <c r="N270" s="24">
        <v>0.85459446999999999</v>
      </c>
      <c r="O270" s="24">
        <v>1.3901048519999999</v>
      </c>
      <c r="P270" s="24">
        <v>1.714437854</v>
      </c>
    </row>
    <row r="271" spans="2:41" x14ac:dyDescent="0.2">
      <c r="B271" s="24">
        <v>3.0101684E-2</v>
      </c>
      <c r="C271" s="24">
        <v>0.14480546699999999</v>
      </c>
      <c r="D271" s="24">
        <v>0.20061715699999999</v>
      </c>
      <c r="E271" s="24">
        <v>0.33301475600000002</v>
      </c>
      <c r="F271" s="24">
        <v>0.56541911899999997</v>
      </c>
      <c r="G271" s="24">
        <v>0.65002939199999998</v>
      </c>
      <c r="H271" s="24">
        <v>0.77653318599999999</v>
      </c>
      <c r="I271" s="24">
        <v>0.85562181699999995</v>
      </c>
      <c r="J271" s="24">
        <v>1.015924976</v>
      </c>
      <c r="K271" s="24">
        <v>1.1045741200000001</v>
      </c>
      <c r="L271" s="24">
        <v>1.287470965</v>
      </c>
      <c r="M271" s="24">
        <v>1.3700906589999999</v>
      </c>
      <c r="N271" s="24">
        <v>1.3471478139999999</v>
      </c>
      <c r="O271" s="24">
        <v>1.7327523810000001</v>
      </c>
      <c r="P271" s="24">
        <v>1.6913244569999999</v>
      </c>
    </row>
    <row r="272" spans="2:41" x14ac:dyDescent="0.2">
      <c r="B272" s="24">
        <v>2.9676149999999998E-2</v>
      </c>
      <c r="C272" s="24">
        <v>0.13416637100000001</v>
      </c>
      <c r="D272" s="24">
        <v>0.25485292500000001</v>
      </c>
      <c r="E272" s="24">
        <v>0.39970840699999999</v>
      </c>
      <c r="F272" s="24">
        <v>0.46390461799999999</v>
      </c>
      <c r="G272" s="24">
        <v>0.57007129199999995</v>
      </c>
      <c r="H272" s="24">
        <v>0.75609739499999995</v>
      </c>
      <c r="I272" s="24">
        <v>0.77065753599999998</v>
      </c>
      <c r="J272" s="24">
        <v>0.928946363</v>
      </c>
      <c r="K272" s="24">
        <v>1.00788587</v>
      </c>
      <c r="L272" s="24">
        <v>1.137849621</v>
      </c>
      <c r="M272" s="24">
        <v>1.520173177</v>
      </c>
      <c r="N272" s="24">
        <v>1.53897789</v>
      </c>
      <c r="O272" s="24">
        <v>1.4263936500000001</v>
      </c>
      <c r="P272" s="24">
        <v>1.562767824</v>
      </c>
    </row>
    <row r="273" spans="2:16" x14ac:dyDescent="0.2">
      <c r="B273" s="24">
        <v>1.5796679000000001E-2</v>
      </c>
      <c r="C273" s="24">
        <v>9.7503761999999994E-2</v>
      </c>
      <c r="D273" s="24">
        <v>0.249518569</v>
      </c>
      <c r="E273" s="24">
        <v>0.40869557400000001</v>
      </c>
      <c r="F273" s="24">
        <v>0.46436543299999999</v>
      </c>
      <c r="G273" s="24">
        <v>0.54804578800000003</v>
      </c>
      <c r="H273" s="24">
        <v>0.66187566499999995</v>
      </c>
      <c r="I273" s="24">
        <v>0.78319755800000002</v>
      </c>
      <c r="J273" s="24">
        <v>0.98684097900000001</v>
      </c>
      <c r="K273" s="24">
        <v>0.99909588699999996</v>
      </c>
      <c r="L273" s="24">
        <v>1.1486615769999999</v>
      </c>
      <c r="M273" s="24">
        <v>1.285484262</v>
      </c>
      <c r="N273" s="24">
        <v>1.508884801</v>
      </c>
      <c r="O273" s="24">
        <v>1.5764802179999999</v>
      </c>
      <c r="P273" s="24">
        <v>1.908970144</v>
      </c>
    </row>
    <row r="274" spans="2:16" x14ac:dyDescent="0.2">
      <c r="B274" s="24">
        <v>2.4661379000000001E-2</v>
      </c>
      <c r="C274" s="24">
        <v>0.116858323</v>
      </c>
      <c r="D274" s="24">
        <v>0.21179557800000001</v>
      </c>
      <c r="E274" s="24">
        <v>0.40095072300000001</v>
      </c>
      <c r="F274" s="24">
        <v>0.53619961900000002</v>
      </c>
      <c r="G274" s="24">
        <v>0.67201635800000004</v>
      </c>
      <c r="H274" s="24">
        <v>0.64823049300000002</v>
      </c>
      <c r="I274" s="24">
        <v>1.0462996609999999</v>
      </c>
      <c r="J274" s="24">
        <v>1.165820979</v>
      </c>
      <c r="K274" s="24">
        <v>1.1066307479999999</v>
      </c>
      <c r="L274" s="24">
        <v>1.2193476029999999</v>
      </c>
      <c r="M274" s="24">
        <v>1.2405318160000001</v>
      </c>
      <c r="N274" s="24">
        <v>1.36720357</v>
      </c>
      <c r="O274" s="24">
        <v>1.4361636849999999</v>
      </c>
      <c r="P274" s="24">
        <v>1.450570554</v>
      </c>
    </row>
    <row r="275" spans="2:16" x14ac:dyDescent="0.2">
      <c r="B275" s="24">
        <v>1.8422328000000002E-2</v>
      </c>
      <c r="C275" s="24">
        <v>0.105172554</v>
      </c>
      <c r="D275" s="24">
        <v>0.16852999499999999</v>
      </c>
      <c r="E275" s="24">
        <v>0.36255678899999999</v>
      </c>
      <c r="F275" s="24">
        <v>0.47813992799999999</v>
      </c>
      <c r="G275" s="24">
        <v>0.64849401100000004</v>
      </c>
      <c r="H275" s="24">
        <v>0.62374616800000005</v>
      </c>
      <c r="I275" s="24">
        <v>0.785125976</v>
      </c>
      <c r="J275" s="24">
        <v>0.91089412199999997</v>
      </c>
      <c r="K275" s="24">
        <v>1.2809407340000001</v>
      </c>
      <c r="L275" s="24">
        <v>1.222214956</v>
      </c>
      <c r="M275" s="24">
        <v>1.254044881</v>
      </c>
      <c r="N275" s="24">
        <v>1.3994223619999999</v>
      </c>
      <c r="O275" s="24">
        <v>1.421749006</v>
      </c>
      <c r="P275" s="24">
        <v>1.7401137390000001</v>
      </c>
    </row>
    <row r="276" spans="2:16" x14ac:dyDescent="0.2">
      <c r="B276" s="24">
        <v>2.1485246999999999E-2</v>
      </c>
      <c r="C276" s="24">
        <v>0.11152000400000001</v>
      </c>
      <c r="D276" s="24">
        <v>0.151066851</v>
      </c>
      <c r="E276" s="24">
        <v>0.299701567</v>
      </c>
      <c r="F276" s="24">
        <v>0.486575594</v>
      </c>
      <c r="G276" s="24">
        <v>0.58318524800000004</v>
      </c>
      <c r="H276" s="24">
        <v>0.75778959800000001</v>
      </c>
      <c r="I276" s="24">
        <v>0.81982461699999998</v>
      </c>
      <c r="J276" s="24">
        <v>0.97935775000000003</v>
      </c>
      <c r="K276" s="24">
        <v>1.0234104289999999</v>
      </c>
      <c r="L276" s="24">
        <v>1.3500874119999999</v>
      </c>
      <c r="M276" s="24">
        <v>1.4614376579999999</v>
      </c>
      <c r="N276" s="24">
        <v>1.4874857100000001</v>
      </c>
      <c r="O276" s="24">
        <v>1.6392994009999999</v>
      </c>
      <c r="P276" s="24">
        <v>1.9638529520000001</v>
      </c>
    </row>
    <row r="277" spans="2:16" x14ac:dyDescent="0.2">
      <c r="B277" s="24">
        <v>1.7011447999999998E-2</v>
      </c>
      <c r="C277" s="24">
        <v>9.4814576999999997E-2</v>
      </c>
      <c r="D277" s="24">
        <v>0.188844234</v>
      </c>
      <c r="E277" s="24">
        <v>0.27687830600000002</v>
      </c>
      <c r="F277" s="24">
        <v>0.38169377999999998</v>
      </c>
      <c r="G277" s="24">
        <v>0.53046663999999999</v>
      </c>
      <c r="H277" s="24">
        <v>0.67351890199999997</v>
      </c>
      <c r="I277" s="24">
        <v>0.77602323100000004</v>
      </c>
      <c r="J277" s="24">
        <v>0.99649675299999996</v>
      </c>
      <c r="K277" s="24">
        <v>0.96586040900000003</v>
      </c>
      <c r="L277" s="24">
        <v>1.211314835</v>
      </c>
      <c r="M277" s="24">
        <v>1.464772406</v>
      </c>
      <c r="N277" s="24">
        <v>1.089919461</v>
      </c>
      <c r="O277" s="24">
        <v>1.566396192</v>
      </c>
      <c r="P277" s="24">
        <v>1.9510381429999999</v>
      </c>
    </row>
    <row r="278" spans="2:16" x14ac:dyDescent="0.2">
      <c r="B278" s="24">
        <v>1.5850179999999998E-2</v>
      </c>
      <c r="C278" s="24">
        <v>8.0853964E-2</v>
      </c>
      <c r="D278" s="24">
        <v>0.21280206099999999</v>
      </c>
      <c r="E278" s="24">
        <v>0.33230155700000003</v>
      </c>
      <c r="F278" s="24">
        <v>0.44603194299999999</v>
      </c>
      <c r="G278" s="24">
        <v>0.51924055899999999</v>
      </c>
      <c r="H278" s="24">
        <v>0.81108305199999997</v>
      </c>
      <c r="I278" s="24">
        <v>0.88703274300000001</v>
      </c>
      <c r="J278" s="24">
        <v>1.07765657</v>
      </c>
      <c r="K278" s="24">
        <v>1.2926444960000001</v>
      </c>
      <c r="L278" s="24">
        <v>1.591887888</v>
      </c>
      <c r="M278" s="24">
        <v>1.4145694710000001</v>
      </c>
      <c r="N278" s="24">
        <v>1.515567814</v>
      </c>
      <c r="O278" s="24">
        <v>1.6691694189999999</v>
      </c>
      <c r="P278" s="24">
        <v>1.905073716</v>
      </c>
    </row>
    <row r="279" spans="2:16" x14ac:dyDescent="0.2">
      <c r="B279" s="24">
        <v>2.0449710999999999E-2</v>
      </c>
      <c r="C279" s="24">
        <v>9.6846528000000001E-2</v>
      </c>
      <c r="D279" s="24">
        <v>0.216293028</v>
      </c>
      <c r="E279" s="24">
        <v>0.350850404</v>
      </c>
      <c r="F279" s="24">
        <v>0.39225030900000002</v>
      </c>
      <c r="G279" s="24">
        <v>0.52630554699999998</v>
      </c>
      <c r="H279" s="24">
        <v>0.61573794299999995</v>
      </c>
      <c r="I279" s="24">
        <v>0.88169694499999995</v>
      </c>
      <c r="J279" s="24">
        <v>1.037549389</v>
      </c>
      <c r="K279" s="24">
        <v>1.0082558930000001</v>
      </c>
      <c r="L279" s="24">
        <v>1.2785960590000001</v>
      </c>
      <c r="M279" s="24">
        <v>1.1322098709999999</v>
      </c>
      <c r="N279" s="24">
        <v>1.6660601370000001</v>
      </c>
      <c r="O279" s="24">
        <v>1.7598172569999999</v>
      </c>
      <c r="P279" s="24">
        <v>2.1923082740000002</v>
      </c>
    </row>
    <row r="280" spans="2:16" x14ac:dyDescent="0.2">
      <c r="B280" s="24">
        <v>1.7420564999999999E-2</v>
      </c>
      <c r="C280" s="24">
        <v>8.4771320999999997E-2</v>
      </c>
      <c r="D280" s="24">
        <v>0.219144845</v>
      </c>
      <c r="E280" s="24">
        <v>0.39812393800000001</v>
      </c>
      <c r="F280" s="24">
        <v>0.47004399299999999</v>
      </c>
      <c r="G280" s="24">
        <v>0.52096739700000005</v>
      </c>
      <c r="H280" s="24">
        <v>0.72216313200000004</v>
      </c>
      <c r="I280" s="24">
        <v>0.75936875299999995</v>
      </c>
      <c r="J280" s="24">
        <v>0.92492548799999996</v>
      </c>
      <c r="K280" s="24">
        <v>1.034916247</v>
      </c>
      <c r="L280" s="24">
        <v>1.2359527450000001</v>
      </c>
      <c r="M280" s="24">
        <v>1.3381222429999999</v>
      </c>
      <c r="N280" s="24">
        <v>1.7817451070000001</v>
      </c>
      <c r="O280" s="24">
        <v>1.6255716840000001</v>
      </c>
      <c r="P280" s="24">
        <v>2.0478868540000001</v>
      </c>
    </row>
    <row r="281" spans="2:16" x14ac:dyDescent="0.2">
      <c r="B281" s="24">
        <v>2.1595336E-2</v>
      </c>
      <c r="C281" s="24">
        <v>9.2340419000000007E-2</v>
      </c>
      <c r="D281" s="24">
        <v>0.20141721400000001</v>
      </c>
      <c r="E281" s="24">
        <v>0.35550478499999999</v>
      </c>
      <c r="F281" s="24">
        <v>0.61672729599999998</v>
      </c>
      <c r="G281" s="24">
        <v>0.72943720499999998</v>
      </c>
      <c r="H281" s="24">
        <v>0.74993722299999999</v>
      </c>
      <c r="I281" s="24">
        <v>1.0004190820000001</v>
      </c>
      <c r="J281" s="24">
        <v>0.98182621000000003</v>
      </c>
      <c r="K281" s="24">
        <v>1.0308609900000001</v>
      </c>
      <c r="L281" s="24">
        <v>1.277821082</v>
      </c>
      <c r="M281" s="24">
        <v>1.419050428</v>
      </c>
      <c r="N281" s="24">
        <v>1.4735612769999999</v>
      </c>
      <c r="O281" s="24">
        <v>1.7655735779999999</v>
      </c>
      <c r="P281" s="24">
        <v>1.5391166590000001</v>
      </c>
    </row>
    <row r="282" spans="2:16" x14ac:dyDescent="0.2">
      <c r="B282" s="24">
        <v>2.5414566999999999E-2</v>
      </c>
      <c r="C282" s="24">
        <v>0.107211208</v>
      </c>
      <c r="D282" s="24">
        <v>0.26862268099999997</v>
      </c>
      <c r="E282" s="24">
        <v>0.402463022</v>
      </c>
      <c r="F282" s="24">
        <v>0.54386073099999999</v>
      </c>
      <c r="G282" s="24">
        <v>0.68497981299999999</v>
      </c>
      <c r="H282" s="24">
        <v>0.71280008299999997</v>
      </c>
      <c r="I282" s="24">
        <v>0.90426225800000004</v>
      </c>
      <c r="J282" s="24">
        <v>1.006334625</v>
      </c>
      <c r="K282" s="24">
        <v>1.0534455</v>
      </c>
      <c r="L282" s="24">
        <v>1.0097364440000001</v>
      </c>
      <c r="M282" s="24">
        <v>1.139010868</v>
      </c>
      <c r="N282" s="24">
        <v>1.474134337</v>
      </c>
      <c r="O282" s="24">
        <v>1.409576041</v>
      </c>
      <c r="P282" s="24">
        <v>2.108250833</v>
      </c>
    </row>
    <row r="283" spans="2:16" x14ac:dyDescent="0.2">
      <c r="B283" s="24">
        <v>3.1641526000000003E-2</v>
      </c>
      <c r="C283" s="24">
        <v>0.109468265</v>
      </c>
      <c r="D283" s="24">
        <v>0.34165010000000001</v>
      </c>
      <c r="E283" s="24">
        <v>0.41899407100000002</v>
      </c>
      <c r="F283" s="24">
        <v>0.64775101099999999</v>
      </c>
      <c r="G283" s="24">
        <v>0.709831565</v>
      </c>
      <c r="H283" s="24">
        <v>0.88640871099999996</v>
      </c>
      <c r="I283" s="24">
        <v>0.86874908500000003</v>
      </c>
      <c r="J283" s="24">
        <v>1.123543497</v>
      </c>
      <c r="K283" s="24">
        <v>1.2394238019999999</v>
      </c>
      <c r="L283" s="24">
        <v>1.268921352</v>
      </c>
      <c r="M283" s="24">
        <v>1.2846374949999999</v>
      </c>
      <c r="N283" s="24">
        <v>1.368588846</v>
      </c>
      <c r="O283" s="24">
        <v>1.7473205549999999</v>
      </c>
      <c r="P283" s="24">
        <v>1.780308386</v>
      </c>
    </row>
    <row r="284" spans="2:16" x14ac:dyDescent="0.2">
      <c r="B284" s="24">
        <v>3.4893860999999998E-2</v>
      </c>
      <c r="C284" s="24">
        <v>0.20228417500000001</v>
      </c>
      <c r="D284" s="24">
        <v>0.28382298</v>
      </c>
      <c r="E284" s="24">
        <v>0.515738276</v>
      </c>
      <c r="F284" s="24">
        <v>0.59500734600000005</v>
      </c>
      <c r="G284" s="24">
        <v>0.74977221500000002</v>
      </c>
      <c r="H284" s="24">
        <v>0.894926789</v>
      </c>
      <c r="I284" s="24">
        <v>0.93152991500000004</v>
      </c>
      <c r="J284" s="24">
        <v>1.1192201690000001</v>
      </c>
      <c r="K284" s="24">
        <v>1.0268399020000001</v>
      </c>
      <c r="L284" s="24">
        <v>1.278626643</v>
      </c>
      <c r="M284" s="24">
        <v>1.55157466</v>
      </c>
      <c r="N284" s="24">
        <v>1.5370601209999999</v>
      </c>
      <c r="O284" s="24">
        <v>2.3751729319999999</v>
      </c>
      <c r="P284" s="24">
        <v>1.7120054339999999</v>
      </c>
    </row>
    <row r="285" spans="2:16" x14ac:dyDescent="0.2">
      <c r="B285" s="24">
        <v>3.3687977000000001E-2</v>
      </c>
      <c r="C285" s="24">
        <v>0.112223371</v>
      </c>
      <c r="D285" s="24">
        <v>0.23066996000000001</v>
      </c>
      <c r="E285" s="24">
        <v>0.39415755600000002</v>
      </c>
      <c r="F285" s="24">
        <v>0.53936341200000004</v>
      </c>
      <c r="G285" s="24">
        <v>0.69834407499999995</v>
      </c>
      <c r="H285" s="24">
        <v>0.85853915800000002</v>
      </c>
      <c r="I285" s="24">
        <v>0.93055157499999996</v>
      </c>
      <c r="J285" s="24">
        <v>0.99254571800000002</v>
      </c>
      <c r="K285" s="24">
        <v>1.222539252</v>
      </c>
      <c r="L285" s="24">
        <v>1.383085522</v>
      </c>
      <c r="M285" s="24">
        <v>1.2291173950000001</v>
      </c>
      <c r="N285" s="24">
        <v>1.4006916009999999</v>
      </c>
      <c r="O285" s="24">
        <v>1.50443394</v>
      </c>
      <c r="P285" s="24">
        <v>1.6816574550000001</v>
      </c>
    </row>
    <row r="286" spans="2:16" x14ac:dyDescent="0.2">
      <c r="B286" s="24">
        <v>9.684458E-3</v>
      </c>
      <c r="C286" s="24">
        <v>8.6595626999999994E-2</v>
      </c>
      <c r="D286" s="24">
        <v>0.178795544</v>
      </c>
      <c r="E286" s="24">
        <v>0.45732725499999999</v>
      </c>
      <c r="F286" s="24">
        <v>0.60450921700000004</v>
      </c>
      <c r="G286" s="24">
        <v>0.67908782899999998</v>
      </c>
      <c r="H286" s="24">
        <v>0.78869011200000005</v>
      </c>
      <c r="I286" s="24">
        <v>0.86578217700000004</v>
      </c>
      <c r="J286" s="24">
        <v>1.057634269</v>
      </c>
      <c r="K286" s="24">
        <v>1.1711017029999999</v>
      </c>
      <c r="L286" s="24">
        <v>1.2787145660000001</v>
      </c>
      <c r="M286" s="24">
        <v>1.3363329930000001</v>
      </c>
      <c r="N286" s="24">
        <v>1.6686460350000001</v>
      </c>
      <c r="O286" s="24">
        <v>1.5188866889999999</v>
      </c>
      <c r="P286" s="24">
        <v>1.703814084</v>
      </c>
    </row>
    <row r="287" spans="2:16" x14ac:dyDescent="0.2">
      <c r="B287" s="24">
        <v>1.5099107000000001E-2</v>
      </c>
      <c r="C287" s="24">
        <v>9.9963123000000001E-2</v>
      </c>
      <c r="D287" s="24">
        <v>0.29449491500000002</v>
      </c>
      <c r="E287" s="24">
        <v>0.49299258800000001</v>
      </c>
      <c r="F287" s="24">
        <v>0.63747397500000003</v>
      </c>
      <c r="G287" s="24">
        <v>0.80954321799999995</v>
      </c>
      <c r="H287" s="24">
        <v>0.92833197000000001</v>
      </c>
      <c r="I287" s="24">
        <v>1.0595451090000001</v>
      </c>
      <c r="J287" s="24">
        <v>1.001947951</v>
      </c>
      <c r="K287" s="24">
        <v>1.3145017029999999</v>
      </c>
      <c r="L287" s="24">
        <v>1.3087060109999999</v>
      </c>
      <c r="M287" s="24">
        <v>1.268206704</v>
      </c>
      <c r="N287" s="24">
        <v>1.416606464</v>
      </c>
      <c r="O287" s="24">
        <v>1.367229721</v>
      </c>
      <c r="P287" s="24">
        <v>1.385353482</v>
      </c>
    </row>
    <row r="288" spans="2:16" x14ac:dyDescent="0.2">
      <c r="B288" s="24">
        <v>1.8576931000000001E-2</v>
      </c>
      <c r="C288" s="24">
        <v>5.9191821999999998E-2</v>
      </c>
      <c r="D288" s="24">
        <v>0.21983689000000001</v>
      </c>
      <c r="E288" s="24">
        <v>0.49112640299999999</v>
      </c>
      <c r="F288" s="24">
        <v>0.60091382199999999</v>
      </c>
      <c r="G288" s="24">
        <v>0.73042094800000001</v>
      </c>
      <c r="H288" s="24">
        <v>0.85730375400000003</v>
      </c>
      <c r="I288" s="24">
        <v>0.94602090999999999</v>
      </c>
      <c r="J288" s="24">
        <v>0.98745456899999995</v>
      </c>
      <c r="K288" s="24">
        <v>1.1535658799999999</v>
      </c>
      <c r="L288" s="24">
        <v>1.6395215620000001</v>
      </c>
      <c r="M288" s="24">
        <v>1.3723847069999999</v>
      </c>
      <c r="N288" s="24">
        <v>1.708225154</v>
      </c>
      <c r="O288" s="24">
        <v>1.5395053059999999</v>
      </c>
      <c r="P288" s="24">
        <v>1.6819426310000001</v>
      </c>
    </row>
    <row r="289" spans="2:41" x14ac:dyDescent="0.2">
      <c r="B289" s="24">
        <v>1.9493021999999999E-2</v>
      </c>
      <c r="C289" s="24">
        <v>7.0277159000000006E-2</v>
      </c>
      <c r="D289" s="24">
        <v>0.24136892600000001</v>
      </c>
      <c r="E289" s="24">
        <v>0.508742323</v>
      </c>
      <c r="F289" s="24">
        <v>0.68820102299999997</v>
      </c>
      <c r="G289" s="24">
        <v>0.81473383399999999</v>
      </c>
      <c r="H289" s="24">
        <v>1.0096718280000001</v>
      </c>
      <c r="I289" s="24">
        <v>1.067612671</v>
      </c>
      <c r="J289" s="24">
        <v>1.120889469</v>
      </c>
      <c r="K289" s="24">
        <v>1.3589986350000001</v>
      </c>
      <c r="L289" s="24">
        <v>1.449253661</v>
      </c>
      <c r="M289" s="24">
        <v>1.7689646910000001</v>
      </c>
      <c r="N289" s="24">
        <v>1.7666796499999999</v>
      </c>
      <c r="O289" s="24">
        <v>2.0491757509999999</v>
      </c>
      <c r="P289" s="24">
        <v>2.4859800729999999</v>
      </c>
    </row>
    <row r="290" spans="2:41" x14ac:dyDescent="0.2">
      <c r="B290" s="24">
        <v>2.2667518000000001E-2</v>
      </c>
      <c r="C290" s="24">
        <v>6.9353018000000002E-2</v>
      </c>
      <c r="D290" s="24">
        <v>0.244198637</v>
      </c>
      <c r="E290" s="24">
        <v>0.49573577200000002</v>
      </c>
      <c r="F290" s="24">
        <v>0.65744794699999998</v>
      </c>
      <c r="G290" s="24">
        <v>0.804058249</v>
      </c>
      <c r="H290" s="24">
        <v>1.09667581</v>
      </c>
      <c r="I290" s="24">
        <v>1.1397719989999999</v>
      </c>
      <c r="J290" s="24">
        <v>1.2597968690000001</v>
      </c>
      <c r="K290" s="24">
        <v>1.37646921</v>
      </c>
      <c r="L290" s="24">
        <v>1.1904527659999999</v>
      </c>
      <c r="M290" s="24">
        <v>1.3893020679999999</v>
      </c>
      <c r="N290" s="24">
        <v>1.62876289</v>
      </c>
      <c r="O290" s="24">
        <v>2.1606264340000001</v>
      </c>
      <c r="P290" s="24">
        <v>2.2212080670000001</v>
      </c>
    </row>
    <row r="291" spans="2:41" x14ac:dyDescent="0.2">
      <c r="B291" s="24">
        <v>1.8447313E-2</v>
      </c>
      <c r="C291" s="24">
        <v>8.1244716999999994E-2</v>
      </c>
      <c r="D291" s="24">
        <v>0.216207593</v>
      </c>
      <c r="E291" s="24">
        <v>0.51073933199999999</v>
      </c>
      <c r="F291" s="24">
        <v>0.65330639899999998</v>
      </c>
      <c r="G291" s="24">
        <v>0.78546271700000003</v>
      </c>
      <c r="H291" s="24">
        <v>0.90699279799999999</v>
      </c>
      <c r="I291" s="24">
        <v>1.0661712800000001</v>
      </c>
      <c r="J291" s="24">
        <v>1.1589078269999999</v>
      </c>
      <c r="K291" s="24">
        <v>1.2455917510000001</v>
      </c>
      <c r="L291" s="24">
        <v>1.358049866</v>
      </c>
      <c r="M291" s="24">
        <v>1.4192158290000001</v>
      </c>
      <c r="N291" s="24">
        <v>1.364557266</v>
      </c>
      <c r="O291" s="24">
        <v>1.496288037</v>
      </c>
      <c r="P291" s="24">
        <v>2.0158825980000001</v>
      </c>
    </row>
    <row r="292" spans="2:41" x14ac:dyDescent="0.2">
      <c r="B292" s="24">
        <v>1.7112088000000001E-2</v>
      </c>
      <c r="C292" s="24">
        <v>7.5935575000000005E-2</v>
      </c>
      <c r="D292" s="24">
        <v>0.28486993599999999</v>
      </c>
      <c r="E292" s="24">
        <v>0.409726058</v>
      </c>
      <c r="F292" s="24">
        <v>0.59167022199999997</v>
      </c>
      <c r="G292" s="24">
        <v>0.73827006799999995</v>
      </c>
      <c r="H292" s="24">
        <v>0.86517915599999995</v>
      </c>
      <c r="I292" s="24">
        <v>1.0083830300000001</v>
      </c>
      <c r="J292" s="24">
        <v>1.353602245</v>
      </c>
      <c r="K292" s="24">
        <v>1.2034331220000001</v>
      </c>
      <c r="L292" s="24">
        <v>1.340426967</v>
      </c>
      <c r="M292" s="24">
        <v>1.4243649030000001</v>
      </c>
      <c r="N292" s="24">
        <v>1.4996272319999999</v>
      </c>
      <c r="O292" s="24">
        <v>1.7109097609999999</v>
      </c>
      <c r="P292" s="24">
        <v>1.9809272229999999</v>
      </c>
    </row>
    <row r="293" spans="2:41" x14ac:dyDescent="0.2">
      <c r="B293" s="24">
        <v>2.0464732999999999E-2</v>
      </c>
      <c r="C293" s="24">
        <v>6.6533423999999994E-2</v>
      </c>
      <c r="D293" s="24">
        <v>0.22758485000000001</v>
      </c>
      <c r="E293" s="24">
        <v>0.51628940700000003</v>
      </c>
      <c r="F293" s="24">
        <v>0.57709029300000003</v>
      </c>
      <c r="G293" s="24">
        <v>0.72065388799999996</v>
      </c>
      <c r="H293" s="24">
        <v>0.97343170400000001</v>
      </c>
      <c r="I293" s="24">
        <v>1.172608503</v>
      </c>
      <c r="J293" s="24">
        <v>1.265149426</v>
      </c>
      <c r="K293" s="24">
        <v>1.4608533939999999</v>
      </c>
      <c r="L293" s="24">
        <v>1.513264588</v>
      </c>
      <c r="M293" s="24">
        <v>1.40364226</v>
      </c>
      <c r="N293" s="24">
        <v>1.7170717310000001</v>
      </c>
      <c r="O293" s="24">
        <v>1.8219655850000001</v>
      </c>
      <c r="P293" s="24">
        <v>1.9651281309999999</v>
      </c>
    </row>
    <row r="294" spans="2:41" x14ac:dyDescent="0.2">
      <c r="B294" s="24">
        <v>1.8601337999999999E-2</v>
      </c>
      <c r="C294" s="24">
        <v>0.112635311</v>
      </c>
      <c r="D294" s="24">
        <v>0.39270571500000001</v>
      </c>
      <c r="E294" s="24">
        <v>0.44526364000000002</v>
      </c>
      <c r="F294" s="24">
        <v>0.56732052099999997</v>
      </c>
      <c r="G294" s="24">
        <v>0.69324266899999998</v>
      </c>
      <c r="H294" s="24">
        <v>0.736620622</v>
      </c>
      <c r="I294" s="24">
        <v>0.97780711499999995</v>
      </c>
      <c r="J294" s="24">
        <v>1.1357337679999999</v>
      </c>
      <c r="K294" s="24">
        <v>1.335616095</v>
      </c>
      <c r="L294" s="24">
        <v>1.53386216</v>
      </c>
      <c r="M294" s="24">
        <v>1.483801887</v>
      </c>
      <c r="N294" s="24">
        <v>1.6376740540000001</v>
      </c>
      <c r="O294" s="24">
        <v>1.638323983</v>
      </c>
      <c r="P294" s="24">
        <v>2.0123992639999999</v>
      </c>
    </row>
    <row r="295" spans="2:41" x14ac:dyDescent="0.2">
      <c r="B295" s="24">
        <v>1.9863993999999999E-2</v>
      </c>
      <c r="C295" s="24">
        <v>9.0521102000000006E-2</v>
      </c>
      <c r="D295" s="24">
        <v>0.34692281600000002</v>
      </c>
      <c r="E295" s="24">
        <v>0.44218350000000001</v>
      </c>
      <c r="F295" s="24">
        <v>0.56648077299999999</v>
      </c>
      <c r="G295" s="24">
        <v>0.67539739600000004</v>
      </c>
      <c r="H295" s="24">
        <v>0.74183470100000004</v>
      </c>
      <c r="I295" s="24">
        <v>0.86418370899999997</v>
      </c>
      <c r="J295" s="24">
        <v>1.0637380080000001</v>
      </c>
      <c r="K295" s="24">
        <v>1.270077838</v>
      </c>
      <c r="L295" s="24">
        <v>1.5451939560000001</v>
      </c>
      <c r="M295" s="24">
        <v>1.4549897839999999</v>
      </c>
      <c r="N295" s="24">
        <v>1.44556212</v>
      </c>
      <c r="O295" s="24">
        <v>1.481606303</v>
      </c>
      <c r="P295" s="24">
        <v>1.595835914</v>
      </c>
    </row>
    <row r="296" spans="2:41" x14ac:dyDescent="0.2">
      <c r="B296" s="24">
        <v>2.1832755999999998E-2</v>
      </c>
      <c r="C296" s="24">
        <v>9.0403607999999996E-2</v>
      </c>
      <c r="D296" s="24">
        <v>0.278174174</v>
      </c>
      <c r="E296" s="24">
        <v>0.52399604300000002</v>
      </c>
      <c r="F296" s="24">
        <v>0.57384359900000004</v>
      </c>
      <c r="G296" s="24">
        <v>0.68766421700000002</v>
      </c>
      <c r="H296" s="24">
        <v>0.76449712700000005</v>
      </c>
      <c r="I296" s="24">
        <v>0.794738061</v>
      </c>
      <c r="J296" s="24">
        <v>0.88347306299999995</v>
      </c>
      <c r="K296" s="24">
        <v>0.91882444600000002</v>
      </c>
      <c r="L296" s="24">
        <v>1.1934595960000001</v>
      </c>
      <c r="M296" s="24">
        <v>1.846486896</v>
      </c>
      <c r="N296" s="24">
        <v>1.2435641209999999</v>
      </c>
      <c r="O296" s="24">
        <v>1.2283603249999999</v>
      </c>
      <c r="P296" s="24">
        <v>1.39272851</v>
      </c>
    </row>
    <row r="297" spans="2:41" x14ac:dyDescent="0.2">
      <c r="B297" s="24">
        <v>2.6187031999999999E-2</v>
      </c>
      <c r="C297" s="24">
        <v>9.6255671000000001E-2</v>
      </c>
      <c r="D297" s="24">
        <v>0.24168071899999999</v>
      </c>
      <c r="E297" s="24">
        <v>0.488023818</v>
      </c>
      <c r="F297" s="24">
        <v>0.62145012600000005</v>
      </c>
      <c r="G297" s="24">
        <v>0.64930780200000004</v>
      </c>
      <c r="H297" s="24">
        <v>0.73966623499999995</v>
      </c>
      <c r="I297" s="24">
        <v>0.78247270899999999</v>
      </c>
      <c r="J297" s="24">
        <v>0.88883602500000003</v>
      </c>
      <c r="K297" s="24">
        <v>0.92283076600000002</v>
      </c>
      <c r="L297" s="24">
        <v>0.99785922100000002</v>
      </c>
      <c r="M297" s="24">
        <v>1.012585791</v>
      </c>
      <c r="N297" s="24">
        <v>1.323337132</v>
      </c>
      <c r="O297" s="24">
        <v>1.02</v>
      </c>
      <c r="P297" s="24">
        <v>1.813203635</v>
      </c>
    </row>
    <row r="298" spans="2:41" x14ac:dyDescent="0.2">
      <c r="B298" s="24">
        <v>2.3780954999999999E-2</v>
      </c>
      <c r="C298" s="24">
        <v>0.10137905799999999</v>
      </c>
      <c r="D298" s="24">
        <v>0.20951737400000001</v>
      </c>
      <c r="E298" s="24">
        <v>0.44154918700000001</v>
      </c>
      <c r="F298" s="24">
        <v>0.57545548700000004</v>
      </c>
      <c r="G298" s="24">
        <v>0.66468271199999995</v>
      </c>
      <c r="H298" s="24">
        <v>0.75621935200000001</v>
      </c>
      <c r="I298" s="24">
        <v>0.75022213199999999</v>
      </c>
      <c r="J298" s="24">
        <v>0.84531409300000004</v>
      </c>
      <c r="K298" s="24">
        <v>0.88573799200000003</v>
      </c>
      <c r="L298" s="24">
        <v>0.72225717199999995</v>
      </c>
      <c r="M298" s="24">
        <v>0.83824616799999996</v>
      </c>
      <c r="N298" s="24">
        <v>0.876</v>
      </c>
      <c r="O298" s="24">
        <v>1.073925018</v>
      </c>
      <c r="P298" s="24">
        <v>0.96364492199999996</v>
      </c>
    </row>
    <row r="299" spans="2:41" x14ac:dyDescent="0.2">
      <c r="B299" s="24">
        <v>2.6255385999999999E-2</v>
      </c>
      <c r="C299" s="24">
        <v>0.111565442</v>
      </c>
      <c r="D299" s="24">
        <v>0.29226666800000001</v>
      </c>
      <c r="E299" s="24">
        <v>0.50546188599999997</v>
      </c>
      <c r="F299" s="24">
        <v>0.64191511300000004</v>
      </c>
      <c r="G299" s="24">
        <v>0.71473881399999994</v>
      </c>
      <c r="H299" s="24">
        <v>0.82308406999999995</v>
      </c>
      <c r="I299" s="24">
        <v>0.89860353500000001</v>
      </c>
      <c r="J299" s="24">
        <v>0.90103970099999997</v>
      </c>
      <c r="K299" s="24">
        <v>0.98917618100000004</v>
      </c>
      <c r="L299" s="24">
        <v>0.98556159099999996</v>
      </c>
      <c r="M299" s="24">
        <v>1.0428742849999999</v>
      </c>
      <c r="N299" s="24">
        <v>1.0677530959999999</v>
      </c>
      <c r="O299" s="24">
        <v>1.1200000000000001</v>
      </c>
      <c r="P299" s="24">
        <v>1.3898590230000001</v>
      </c>
    </row>
    <row r="300" spans="2:41" x14ac:dyDescent="0.2">
      <c r="B300" s="24">
        <v>2.3258416000000001E-2</v>
      </c>
      <c r="C300" s="24">
        <v>0.14836861600000001</v>
      </c>
      <c r="D300" s="24">
        <v>0.27794052800000002</v>
      </c>
      <c r="E300" s="24">
        <v>0.439964085</v>
      </c>
      <c r="F300" s="24">
        <v>0.58972634199999996</v>
      </c>
      <c r="G300" s="24">
        <v>0.695618089</v>
      </c>
      <c r="H300" s="24">
        <v>0.77438806400000004</v>
      </c>
      <c r="I300" s="24">
        <v>0.85426286200000001</v>
      </c>
      <c r="J300" s="24">
        <v>0.95997725899999997</v>
      </c>
      <c r="K300" s="24">
        <v>1.2331409760000001</v>
      </c>
      <c r="L300" s="24">
        <v>1.0225454199999999</v>
      </c>
      <c r="M300" s="24">
        <v>1.3499637579999999</v>
      </c>
      <c r="N300" s="24">
        <v>1.306771594</v>
      </c>
      <c r="O300" s="24">
        <v>0.92733974500000005</v>
      </c>
      <c r="P300" s="24">
        <v>1.3889025269999999</v>
      </c>
    </row>
    <row r="301" spans="2:41" x14ac:dyDescent="0.2">
      <c r="B301" s="24">
        <v>2.0477267E-2</v>
      </c>
      <c r="C301" s="24">
        <v>0.10411545899999999</v>
      </c>
      <c r="D301" s="24">
        <v>0.34738621200000003</v>
      </c>
      <c r="E301" s="24">
        <v>0.45208589599999999</v>
      </c>
      <c r="F301" s="24">
        <v>0.58267960600000002</v>
      </c>
      <c r="G301" s="24">
        <v>0.66819550900000002</v>
      </c>
      <c r="H301" s="24">
        <v>0.76391930100000005</v>
      </c>
      <c r="I301" s="24">
        <v>0.85268602900000001</v>
      </c>
      <c r="J301" s="24">
        <v>0.94489415600000004</v>
      </c>
      <c r="K301" s="24">
        <v>0.97167024999999996</v>
      </c>
      <c r="L301" s="24">
        <v>1.12161811</v>
      </c>
      <c r="M301" s="24">
        <v>1.4737532680000001</v>
      </c>
      <c r="N301" s="24">
        <v>1.2416626660000001</v>
      </c>
      <c r="O301" s="24">
        <v>0.89533596800000004</v>
      </c>
      <c r="P301" s="24">
        <v>1.247468824</v>
      </c>
    </row>
    <row r="302" spans="2:41" x14ac:dyDescent="0.2">
      <c r="B302" s="24" t="s">
        <v>36</v>
      </c>
    </row>
    <row r="303" spans="2:41" x14ac:dyDescent="0.2">
      <c r="B303" s="24">
        <v>14111.940350000001</v>
      </c>
      <c r="C303" s="24">
        <v>19731.2952</v>
      </c>
      <c r="D303" s="24">
        <v>10431.39111</v>
      </c>
      <c r="E303" s="24">
        <v>20832.387460000002</v>
      </c>
      <c r="F303" s="24">
        <v>12635.743549999999</v>
      </c>
      <c r="G303" s="24">
        <v>13298.68267</v>
      </c>
      <c r="H303" s="24">
        <v>20210.466990000001</v>
      </c>
      <c r="I303" s="24">
        <v>16808.33596</v>
      </c>
      <c r="J303" s="24">
        <v>18105.832689999999</v>
      </c>
      <c r="K303" s="24">
        <v>11671.254790000001</v>
      </c>
      <c r="L303" s="24">
        <v>9824.1674419999999</v>
      </c>
      <c r="M303" s="24">
        <v>12167.968580000001</v>
      </c>
      <c r="N303" s="24">
        <v>11754.658079999999</v>
      </c>
      <c r="O303" s="24">
        <v>15651.38747</v>
      </c>
      <c r="P303" s="24">
        <v>7164.9852899999996</v>
      </c>
      <c r="Q303" s="24">
        <v>10373.70565</v>
      </c>
      <c r="R303" s="24">
        <v>6805.9690179999998</v>
      </c>
      <c r="S303" s="24">
        <v>10275.00627</v>
      </c>
      <c r="T303" s="24">
        <v>12070.3436</v>
      </c>
      <c r="U303" s="24">
        <v>9976.7433700000001</v>
      </c>
      <c r="V303" s="24">
        <v>10154.81855</v>
      </c>
      <c r="W303" s="24">
        <v>16085.179169999999</v>
      </c>
      <c r="X303" s="24">
        <v>7150.1939650000004</v>
      </c>
      <c r="Y303" s="24">
        <v>9735.1952170000004</v>
      </c>
      <c r="Z303" s="24">
        <v>5934.8320560000002</v>
      </c>
      <c r="AA303" s="24">
        <v>9716.3641380000008</v>
      </c>
      <c r="AB303" s="24">
        <v>5164.8823629999997</v>
      </c>
      <c r="AC303" s="24">
        <v>4448.4994040000001</v>
      </c>
      <c r="AD303" s="24">
        <v>7544.3564939999997</v>
      </c>
      <c r="AE303" s="24">
        <v>6110.9039359999997</v>
      </c>
      <c r="AF303" s="24">
        <v>8504.1197800000009</v>
      </c>
      <c r="AG303" s="24">
        <v>10289.762129999999</v>
      </c>
      <c r="AH303" s="24">
        <v>16288.73573</v>
      </c>
      <c r="AI303" s="24">
        <v>14753.103139999999</v>
      </c>
      <c r="AJ303" s="24">
        <v>11394.55092</v>
      </c>
      <c r="AK303" s="24">
        <v>10916.31234</v>
      </c>
      <c r="AL303" s="24">
        <v>7885.1962380000004</v>
      </c>
      <c r="AM303" s="24">
        <v>12014.715819999999</v>
      </c>
      <c r="AN303" s="24">
        <v>12000</v>
      </c>
      <c r="AO303" s="24">
        <v>12000</v>
      </c>
    </row>
    <row r="304" spans="2:41" x14ac:dyDescent="0.2">
      <c r="B304" s="24" t="s">
        <v>37</v>
      </c>
      <c r="C304" s="24" t="s">
        <v>38</v>
      </c>
      <c r="D304" s="24" t="s">
        <v>39</v>
      </c>
      <c r="E304" s="24" t="s">
        <v>40</v>
      </c>
      <c r="F304" s="24" t="s">
        <v>41</v>
      </c>
    </row>
    <row r="305" spans="1:18" x14ac:dyDescent="0.2">
      <c r="A305" s="23">
        <v>1982</v>
      </c>
      <c r="B305" s="24">
        <v>10938308.449999999</v>
      </c>
      <c r="C305" s="24">
        <v>31926800.050000001</v>
      </c>
      <c r="D305" s="24">
        <v>35358341.649999999</v>
      </c>
      <c r="E305" s="24">
        <v>48077416.579999998</v>
      </c>
      <c r="F305" s="24">
        <v>15706090.050000001</v>
      </c>
      <c r="G305" s="24">
        <v>2027725.7290000001</v>
      </c>
      <c r="H305" s="24">
        <v>1279796.0319999999</v>
      </c>
      <c r="I305" s="24">
        <v>616640.46310000005</v>
      </c>
      <c r="J305" s="24">
        <v>377636.42540000001</v>
      </c>
      <c r="K305" s="24">
        <v>237143.2567</v>
      </c>
      <c r="L305" s="24">
        <v>145328.65210000001</v>
      </c>
      <c r="M305" s="24">
        <v>87228.382230000003</v>
      </c>
      <c r="N305" s="24">
        <v>31987.46946</v>
      </c>
      <c r="O305" s="24">
        <v>13500.922119999999</v>
      </c>
      <c r="P305" s="24">
        <v>13806.912259999999</v>
      </c>
      <c r="Q305" s="24" t="s">
        <v>42</v>
      </c>
      <c r="R305" s="24">
        <v>146837751</v>
      </c>
    </row>
    <row r="306" spans="1:18" x14ac:dyDescent="0.2">
      <c r="A306" s="23">
        <v>1983</v>
      </c>
      <c r="B306" s="24">
        <v>43542372.310000002</v>
      </c>
      <c r="C306" s="24">
        <v>10113297.300000001</v>
      </c>
      <c r="D306" s="24">
        <v>29056326.420000002</v>
      </c>
      <c r="E306" s="24">
        <v>46652774.200000003</v>
      </c>
      <c r="F306" s="24">
        <v>94887721.069999993</v>
      </c>
      <c r="G306" s="24">
        <v>27258759.579999998</v>
      </c>
      <c r="H306" s="24">
        <v>4572542.5470000003</v>
      </c>
      <c r="I306" s="24">
        <v>2034643.0279999999</v>
      </c>
      <c r="J306" s="24">
        <v>933792.71129999997</v>
      </c>
      <c r="K306" s="24">
        <v>843440.70869999996</v>
      </c>
      <c r="L306" s="24">
        <v>609971.32660000003</v>
      </c>
      <c r="M306" s="24">
        <v>217519.83559999999</v>
      </c>
      <c r="N306" s="24">
        <v>81745.846210000003</v>
      </c>
      <c r="O306" s="24">
        <v>72445.994219999993</v>
      </c>
      <c r="P306" s="24">
        <v>34104.648840000002</v>
      </c>
      <c r="Q306" s="24" t="s">
        <v>42</v>
      </c>
      <c r="R306" s="24">
        <v>260911457.5</v>
      </c>
    </row>
    <row r="307" spans="1:18" x14ac:dyDescent="0.2">
      <c r="A307" s="23">
        <v>1984</v>
      </c>
      <c r="B307" s="24">
        <v>4386944.1349999998</v>
      </c>
      <c r="C307" s="24">
        <v>4185145.8960000002</v>
      </c>
      <c r="D307" s="24">
        <v>7724329.8339999998</v>
      </c>
      <c r="E307" s="24">
        <v>21517411</v>
      </c>
      <c r="F307" s="24">
        <v>26201977.559999999</v>
      </c>
      <c r="G307" s="24">
        <v>59413937.890000001</v>
      </c>
      <c r="H307" s="24">
        <v>10404358.07</v>
      </c>
      <c r="I307" s="24">
        <v>2104630.7179999999</v>
      </c>
      <c r="J307" s="24">
        <v>910610.40139999997</v>
      </c>
      <c r="K307" s="24">
        <v>305941.09220000001</v>
      </c>
      <c r="L307" s="24">
        <v>204414.12789999999</v>
      </c>
      <c r="M307" s="24">
        <v>76627.106570000004</v>
      </c>
      <c r="N307" s="24">
        <v>46356.726040000001</v>
      </c>
      <c r="O307" s="24">
        <v>55697.813770000001</v>
      </c>
      <c r="P307" s="24">
        <v>28661.534479999998</v>
      </c>
      <c r="Q307" s="24" t="s">
        <v>42</v>
      </c>
      <c r="R307" s="24">
        <v>137567043.90000001</v>
      </c>
    </row>
    <row r="308" spans="1:18" x14ac:dyDescent="0.2">
      <c r="A308" s="23">
        <v>1985</v>
      </c>
      <c r="B308" s="24">
        <v>46605279.350000001</v>
      </c>
      <c r="C308" s="24">
        <v>7445397.0180000002</v>
      </c>
      <c r="D308" s="24">
        <v>30475683.059999999</v>
      </c>
      <c r="E308" s="24">
        <v>12646623.960000001</v>
      </c>
      <c r="F308" s="24">
        <v>45702829.969999999</v>
      </c>
      <c r="G308" s="24">
        <v>30335520.699999999</v>
      </c>
      <c r="H308" s="24">
        <v>20155052.140000001</v>
      </c>
      <c r="I308" s="24">
        <v>3718874.1359999999</v>
      </c>
      <c r="J308" s="24">
        <v>885327.93440000003</v>
      </c>
      <c r="K308" s="24">
        <v>743405.68130000005</v>
      </c>
      <c r="L308" s="24">
        <v>257486.4062</v>
      </c>
      <c r="M308" s="24">
        <v>81165.320170000006</v>
      </c>
      <c r="N308" s="24">
        <v>85311.966839999994</v>
      </c>
      <c r="O308" s="24">
        <v>7010.9040329999998</v>
      </c>
      <c r="P308" s="24">
        <v>6583.4574560000001</v>
      </c>
      <c r="Q308" s="24" t="s">
        <v>42</v>
      </c>
      <c r="R308" s="24">
        <v>199151552</v>
      </c>
    </row>
    <row r="309" spans="1:18" x14ac:dyDescent="0.2">
      <c r="A309" s="23">
        <v>1986</v>
      </c>
      <c r="B309" s="24">
        <v>28218719.02</v>
      </c>
      <c r="C309" s="24">
        <v>10806468.27</v>
      </c>
      <c r="D309" s="24">
        <v>9317629.2229999993</v>
      </c>
      <c r="E309" s="24">
        <v>37892316.609999999</v>
      </c>
      <c r="F309" s="24">
        <v>18543395.260000002</v>
      </c>
      <c r="G309" s="24">
        <v>27977556.66</v>
      </c>
      <c r="H309" s="24">
        <v>22563724.57</v>
      </c>
      <c r="I309" s="24">
        <v>18470175.030000001</v>
      </c>
      <c r="J309" s="24">
        <v>5342821.1780000003</v>
      </c>
      <c r="K309" s="24">
        <v>815508.96160000004</v>
      </c>
      <c r="L309" s="24">
        <v>374256.47440000001</v>
      </c>
      <c r="M309" s="24">
        <v>162313.31959999999</v>
      </c>
      <c r="N309" s="24">
        <v>16197.961230000001</v>
      </c>
      <c r="O309" s="24">
        <v>45358.559829999998</v>
      </c>
      <c r="P309" s="24">
        <v>16667.785970000001</v>
      </c>
      <c r="Q309" s="24" t="s">
        <v>42</v>
      </c>
      <c r="R309" s="24">
        <v>180563108.90000001</v>
      </c>
    </row>
    <row r="310" spans="1:18" x14ac:dyDescent="0.2">
      <c r="A310" s="23">
        <v>1987</v>
      </c>
      <c r="B310" s="24">
        <v>4479476.5209999997</v>
      </c>
      <c r="C310" s="24">
        <v>6974735.2450000001</v>
      </c>
      <c r="D310" s="24">
        <v>12882185.029999999</v>
      </c>
      <c r="E310" s="24">
        <v>10223568.310000001</v>
      </c>
      <c r="F310" s="24">
        <v>62549075.030000001</v>
      </c>
      <c r="G310" s="24">
        <v>15587885.68</v>
      </c>
      <c r="H310" s="24">
        <v>13896384.84</v>
      </c>
      <c r="I310" s="24">
        <v>5274869.1390000004</v>
      </c>
      <c r="J310" s="24">
        <v>16353637.720000001</v>
      </c>
      <c r="K310" s="24">
        <v>2565253.3190000001</v>
      </c>
      <c r="L310" s="24">
        <v>787167.12329999998</v>
      </c>
      <c r="M310" s="24">
        <v>302341.50290000002</v>
      </c>
      <c r="N310" s="24">
        <v>58509.960079999997</v>
      </c>
      <c r="O310" s="24">
        <v>29613.569080000001</v>
      </c>
      <c r="P310" s="24">
        <v>26475.731400000001</v>
      </c>
      <c r="Q310" s="24" t="s">
        <v>42</v>
      </c>
      <c r="R310" s="24">
        <v>151991178.69999999</v>
      </c>
    </row>
    <row r="311" spans="1:18" x14ac:dyDescent="0.2">
      <c r="A311" s="23">
        <v>1988</v>
      </c>
      <c r="B311" s="24">
        <v>15094829.93</v>
      </c>
      <c r="C311" s="24">
        <v>8208885.0590000004</v>
      </c>
      <c r="D311" s="24">
        <v>21360382.789999999</v>
      </c>
      <c r="E311" s="24">
        <v>42455231.149999999</v>
      </c>
      <c r="F311" s="24">
        <v>20885969.789999999</v>
      </c>
      <c r="G311" s="24">
        <v>63991696.869999997</v>
      </c>
      <c r="H311" s="24">
        <v>17978334.07</v>
      </c>
      <c r="I311" s="24">
        <v>12970469.140000001</v>
      </c>
      <c r="J311" s="24">
        <v>7227451.1780000003</v>
      </c>
      <c r="K311" s="24">
        <v>16926031.859999999</v>
      </c>
      <c r="L311" s="24">
        <v>1590142.0149999999</v>
      </c>
      <c r="M311" s="24">
        <v>924841.25970000005</v>
      </c>
      <c r="N311" s="24">
        <v>209090.18919999999</v>
      </c>
      <c r="O311" s="24">
        <v>251277.52559999999</v>
      </c>
      <c r="P311" s="24">
        <v>147568.89679999999</v>
      </c>
      <c r="Q311" s="24" t="s">
        <v>42</v>
      </c>
      <c r="R311" s="24">
        <v>230222201.69999999</v>
      </c>
    </row>
    <row r="312" spans="1:18" x14ac:dyDescent="0.2">
      <c r="A312" s="23">
        <v>1989</v>
      </c>
      <c r="B312" s="24">
        <v>10226411.439999999</v>
      </c>
      <c r="C312" s="24">
        <v>5043492.3909999998</v>
      </c>
      <c r="D312" s="24">
        <v>7225136.0539999995</v>
      </c>
      <c r="E312" s="24">
        <v>29183433.149999999</v>
      </c>
      <c r="F312" s="24">
        <v>68828510.290000007</v>
      </c>
      <c r="G312" s="24">
        <v>13053011.109999999</v>
      </c>
      <c r="H312" s="24">
        <v>44939576.200000003</v>
      </c>
      <c r="I312" s="24">
        <v>6313127.2419999996</v>
      </c>
      <c r="J312" s="24">
        <v>7247723.4069999997</v>
      </c>
      <c r="K312" s="24">
        <v>2721824.4890000001</v>
      </c>
      <c r="L312" s="24">
        <v>8569372.2449999992</v>
      </c>
      <c r="M312" s="24">
        <v>1465397.199</v>
      </c>
      <c r="N312" s="24">
        <v>1296705.1969999999</v>
      </c>
      <c r="O312" s="24">
        <v>604008.59409999999</v>
      </c>
      <c r="P312" s="24">
        <v>958708.62159999995</v>
      </c>
      <c r="Q312" s="24" t="s">
        <v>42</v>
      </c>
      <c r="R312" s="24">
        <v>207676437.59999999</v>
      </c>
    </row>
    <row r="313" spans="1:18" x14ac:dyDescent="0.2">
      <c r="A313" s="23">
        <v>1990</v>
      </c>
      <c r="B313" s="24">
        <v>23797056.030000001</v>
      </c>
      <c r="C313" s="24">
        <v>3002955.4750000001</v>
      </c>
      <c r="D313" s="24">
        <v>1171364.4739999999</v>
      </c>
      <c r="E313" s="24">
        <v>11661915.539999999</v>
      </c>
      <c r="F313" s="24">
        <v>26655796.530000001</v>
      </c>
      <c r="G313" s="24">
        <v>85663789.310000002</v>
      </c>
      <c r="H313" s="24">
        <v>15374936.130000001</v>
      </c>
      <c r="I313" s="24">
        <v>34403111.100000001</v>
      </c>
      <c r="J313" s="24">
        <v>3250085.1630000002</v>
      </c>
      <c r="K313" s="24">
        <v>5589374.5360000003</v>
      </c>
      <c r="L313" s="24">
        <v>851971.08499999996</v>
      </c>
      <c r="M313" s="24">
        <v>7959423.432</v>
      </c>
      <c r="N313" s="24">
        <v>689319.84069999994</v>
      </c>
      <c r="O313" s="24">
        <v>507599.64909999998</v>
      </c>
      <c r="P313" s="24">
        <v>679726.71409999998</v>
      </c>
      <c r="Q313" s="24" t="s">
        <v>42</v>
      </c>
      <c r="R313" s="24">
        <v>221258425</v>
      </c>
    </row>
    <row r="314" spans="1:18" x14ac:dyDescent="0.2">
      <c r="A314" s="23">
        <v>1991</v>
      </c>
      <c r="B314" s="24">
        <v>28826351.32</v>
      </c>
      <c r="C314" s="24">
        <v>8112504.5750000002</v>
      </c>
      <c r="D314" s="24">
        <v>3563174.8930000002</v>
      </c>
      <c r="E314" s="24">
        <v>1392326.2509999999</v>
      </c>
      <c r="F314" s="24">
        <v>8866365.6239999998</v>
      </c>
      <c r="G314" s="24">
        <v>8018823.7929999996</v>
      </c>
      <c r="H314" s="24">
        <v>24186723.640000001</v>
      </c>
      <c r="I314" s="24">
        <v>8650870.6970000006</v>
      </c>
      <c r="J314" s="24">
        <v>17491173.23</v>
      </c>
      <c r="K314" s="24">
        <v>4369077.1909999996</v>
      </c>
      <c r="L314" s="24">
        <v>5871208.182</v>
      </c>
      <c r="M314" s="24">
        <v>1194768.9779999999</v>
      </c>
      <c r="N314" s="24">
        <v>3496592.0490000001</v>
      </c>
      <c r="O314" s="24">
        <v>518151.32030000002</v>
      </c>
      <c r="P314" s="24">
        <v>594591.78489999997</v>
      </c>
      <c r="Q314" s="24" t="s">
        <v>42</v>
      </c>
      <c r="R314" s="24">
        <v>125152703.5</v>
      </c>
    </row>
    <row r="315" spans="1:18" x14ac:dyDescent="0.2">
      <c r="A315" s="23">
        <v>1992</v>
      </c>
      <c r="B315" s="24">
        <v>15201406.949999999</v>
      </c>
      <c r="C315" s="24">
        <v>5157356.3430000003</v>
      </c>
      <c r="D315" s="24">
        <v>35408016.119999997</v>
      </c>
      <c r="E315" s="24">
        <v>4705625.8480000002</v>
      </c>
      <c r="F315" s="24">
        <v>6168529.3080000002</v>
      </c>
      <c r="G315" s="24">
        <v>9980429.8849999998</v>
      </c>
      <c r="H315" s="24">
        <v>7952061.2410000004</v>
      </c>
      <c r="I315" s="24">
        <v>10616110.890000001</v>
      </c>
      <c r="J315" s="24">
        <v>4467886.9800000004</v>
      </c>
      <c r="K315" s="24">
        <v>8127104.733</v>
      </c>
      <c r="L315" s="24">
        <v>2777594.764</v>
      </c>
      <c r="M315" s="24">
        <v>3524445.0469999998</v>
      </c>
      <c r="N315" s="24">
        <v>1506891.71</v>
      </c>
      <c r="O315" s="24">
        <v>1186358.4890000001</v>
      </c>
      <c r="P315" s="24">
        <v>949767.08010000002</v>
      </c>
      <c r="Q315" s="24" t="s">
        <v>42</v>
      </c>
      <c r="R315" s="24">
        <v>117729585.40000001</v>
      </c>
    </row>
    <row r="316" spans="1:18" x14ac:dyDescent="0.2">
      <c r="A316" s="23">
        <v>1993</v>
      </c>
      <c r="B316" s="24">
        <v>25302801.73</v>
      </c>
      <c r="C316" s="24">
        <v>4259579.7130000005</v>
      </c>
      <c r="D316" s="24">
        <v>11626775.060000001</v>
      </c>
      <c r="E316" s="24">
        <v>49990769.049999997</v>
      </c>
      <c r="F316" s="24">
        <v>11126736.48</v>
      </c>
      <c r="G316" s="24">
        <v>8361708.7470000004</v>
      </c>
      <c r="H316" s="24">
        <v>4258792.63</v>
      </c>
      <c r="I316" s="24">
        <v>5692050.5060000001</v>
      </c>
      <c r="J316" s="24">
        <v>7176133.9819999998</v>
      </c>
      <c r="K316" s="24">
        <v>4347262.91</v>
      </c>
      <c r="L316" s="24">
        <v>3722297.2250000001</v>
      </c>
      <c r="M316" s="24">
        <v>2660373.4909999999</v>
      </c>
      <c r="N316" s="24">
        <v>2078784.558</v>
      </c>
      <c r="O316" s="24">
        <v>1130050.0149999999</v>
      </c>
      <c r="P316" s="24">
        <v>1365657.1270000001</v>
      </c>
      <c r="Q316" s="24" t="s">
        <v>42</v>
      </c>
      <c r="R316" s="24">
        <v>143099773.19999999</v>
      </c>
    </row>
    <row r="317" spans="1:18" x14ac:dyDescent="0.2">
      <c r="A317" s="23">
        <v>1994</v>
      </c>
      <c r="B317" s="24">
        <v>14644359.65</v>
      </c>
      <c r="C317" s="24">
        <v>5637764.0580000002</v>
      </c>
      <c r="D317" s="24">
        <v>4915278.7819999997</v>
      </c>
      <c r="E317" s="24">
        <v>18634688.629999999</v>
      </c>
      <c r="F317" s="24">
        <v>52776405.649999999</v>
      </c>
      <c r="G317" s="24">
        <v>8674777.1720000003</v>
      </c>
      <c r="H317" s="24">
        <v>2163727.1719999998</v>
      </c>
      <c r="I317" s="24">
        <v>1788277.175</v>
      </c>
      <c r="J317" s="24">
        <v>2004074.064</v>
      </c>
      <c r="K317" s="24">
        <v>3681591.58</v>
      </c>
      <c r="L317" s="24">
        <v>2253886.1170000001</v>
      </c>
      <c r="M317" s="24">
        <v>3119726.8450000002</v>
      </c>
      <c r="N317" s="24">
        <v>1173622.8600000001</v>
      </c>
      <c r="O317" s="24">
        <v>1140381.4709999999</v>
      </c>
      <c r="P317" s="24">
        <v>1923196.878</v>
      </c>
      <c r="Q317" s="24" t="s">
        <v>42</v>
      </c>
      <c r="R317" s="24">
        <v>124531758.09999999</v>
      </c>
    </row>
    <row r="318" spans="1:18" x14ac:dyDescent="0.2">
      <c r="A318" s="23">
        <v>1995</v>
      </c>
      <c r="B318" s="24">
        <v>15451542.65</v>
      </c>
      <c r="C318" s="24">
        <v>1914308.514</v>
      </c>
      <c r="D318" s="24">
        <v>5126518.5379999997</v>
      </c>
      <c r="E318" s="24">
        <v>22859136.649999999</v>
      </c>
      <c r="F318" s="24">
        <v>27784240.129999999</v>
      </c>
      <c r="G318" s="24">
        <v>47506292.829999998</v>
      </c>
      <c r="H318" s="24">
        <v>17696159.989999998</v>
      </c>
      <c r="I318" s="24">
        <v>4040056.6690000002</v>
      </c>
      <c r="J318" s="24">
        <v>2363248.6549999998</v>
      </c>
      <c r="K318" s="24">
        <v>1522112.939</v>
      </c>
      <c r="L318" s="24">
        <v>2775353.4730000002</v>
      </c>
      <c r="M318" s="24">
        <v>1101811.291</v>
      </c>
      <c r="N318" s="24">
        <v>2018716.754</v>
      </c>
      <c r="O318" s="24">
        <v>810317.81830000004</v>
      </c>
      <c r="P318" s="24">
        <v>1301586.064</v>
      </c>
      <c r="Q318" s="24" t="s">
        <v>42</v>
      </c>
      <c r="R318" s="24">
        <v>154271403</v>
      </c>
    </row>
    <row r="319" spans="1:18" x14ac:dyDescent="0.2">
      <c r="A319" s="23">
        <v>1996</v>
      </c>
      <c r="B319" s="24">
        <v>18239189.960000001</v>
      </c>
      <c r="C319" s="24">
        <v>4272679.2869999995</v>
      </c>
      <c r="D319" s="24">
        <v>1955490.0789999999</v>
      </c>
      <c r="E319" s="24">
        <v>4244295.7450000001</v>
      </c>
      <c r="F319" s="24">
        <v>11510227.470000001</v>
      </c>
      <c r="G319" s="24">
        <v>14664348.66</v>
      </c>
      <c r="H319" s="24">
        <v>12672835.560000001</v>
      </c>
      <c r="I319" s="24">
        <v>4242740.5140000004</v>
      </c>
      <c r="J319" s="24">
        <v>1061038.5049999999</v>
      </c>
      <c r="K319" s="24">
        <v>1151440.4129999999</v>
      </c>
      <c r="L319" s="24">
        <v>772615.76229999994</v>
      </c>
      <c r="M319" s="24">
        <v>1484572.2139999999</v>
      </c>
      <c r="N319" s="24">
        <v>488633.82209999999</v>
      </c>
      <c r="O319" s="24">
        <v>863231.4987</v>
      </c>
      <c r="P319" s="24">
        <v>1258738.615</v>
      </c>
      <c r="Q319" s="24" t="s">
        <v>42</v>
      </c>
      <c r="R319" s="24">
        <v>78882078.099999994</v>
      </c>
    </row>
    <row r="320" spans="1:18" x14ac:dyDescent="0.2">
      <c r="A320" s="23">
        <v>1997</v>
      </c>
      <c r="B320" s="24">
        <v>22540435.66</v>
      </c>
      <c r="C320" s="24">
        <v>3707099.5469999998</v>
      </c>
      <c r="D320" s="24">
        <v>1852390.257</v>
      </c>
      <c r="E320" s="24">
        <v>2565812.6129999999</v>
      </c>
      <c r="F320" s="24">
        <v>27973520.879999999</v>
      </c>
      <c r="G320" s="24">
        <v>15416726.68</v>
      </c>
      <c r="H320" s="24">
        <v>9536058.3870000001</v>
      </c>
      <c r="I320" s="24">
        <v>11420958.859999999</v>
      </c>
      <c r="J320" s="24">
        <v>1910793.135</v>
      </c>
      <c r="K320" s="24">
        <v>987669.06460000004</v>
      </c>
      <c r="L320" s="24">
        <v>704923.67009999999</v>
      </c>
      <c r="M320" s="24">
        <v>756117.81270000001</v>
      </c>
      <c r="N320" s="24">
        <v>1275395.3489999999</v>
      </c>
      <c r="O320" s="24">
        <v>401653.95699999999</v>
      </c>
      <c r="P320" s="24">
        <v>1514333.291</v>
      </c>
      <c r="Q320" s="24" t="s">
        <v>42</v>
      </c>
      <c r="R320" s="24">
        <v>102563889.2</v>
      </c>
    </row>
    <row r="321" spans="1:18" x14ac:dyDescent="0.2">
      <c r="A321" s="23">
        <v>1998</v>
      </c>
      <c r="B321" s="24">
        <v>8917368.4360000007</v>
      </c>
      <c r="C321" s="24">
        <v>6971464.1950000003</v>
      </c>
      <c r="D321" s="24">
        <v>3966964.7960000001</v>
      </c>
      <c r="E321" s="24">
        <v>2620358.4240000001</v>
      </c>
      <c r="F321" s="24">
        <v>4973133.42</v>
      </c>
      <c r="G321" s="24">
        <v>27282752.52</v>
      </c>
      <c r="H321" s="24">
        <v>7304033.7450000001</v>
      </c>
      <c r="I321" s="24">
        <v>4597391.8499999996</v>
      </c>
      <c r="J321" s="24">
        <v>3533750.1690000002</v>
      </c>
      <c r="K321" s="24">
        <v>900604.58539999998</v>
      </c>
      <c r="L321" s="24">
        <v>409985.65399999998</v>
      </c>
      <c r="M321" s="24">
        <v>140409.4111</v>
      </c>
      <c r="N321" s="24">
        <v>310624.73149999999</v>
      </c>
      <c r="O321" s="24">
        <v>332203.38390000002</v>
      </c>
      <c r="P321" s="24">
        <v>818880.45680000004</v>
      </c>
      <c r="Q321" s="24" t="s">
        <v>42</v>
      </c>
      <c r="R321" s="24">
        <v>73079925.780000001</v>
      </c>
    </row>
    <row r="322" spans="1:18" x14ac:dyDescent="0.2">
      <c r="A322" s="23">
        <v>1999</v>
      </c>
      <c r="B322" s="24">
        <v>10078917.9</v>
      </c>
      <c r="C322" s="24">
        <v>9582515</v>
      </c>
      <c r="D322" s="24">
        <v>10623326.050000001</v>
      </c>
      <c r="E322" s="24">
        <v>15287374.550000001</v>
      </c>
      <c r="F322" s="24">
        <v>8820340.8019999992</v>
      </c>
      <c r="G322" s="24">
        <v>14514730.470000001</v>
      </c>
      <c r="H322" s="24">
        <v>33457939.960000001</v>
      </c>
      <c r="I322" s="24">
        <v>8127570.1150000002</v>
      </c>
      <c r="J322" s="24">
        <v>3788632.6719999998</v>
      </c>
      <c r="K322" s="24">
        <v>3489738.4720000001</v>
      </c>
      <c r="L322" s="24">
        <v>1290807.156</v>
      </c>
      <c r="M322" s="24">
        <v>544497.07869999995</v>
      </c>
      <c r="N322" s="24">
        <v>214605.09729999999</v>
      </c>
      <c r="O322" s="24">
        <v>312638.50679999997</v>
      </c>
      <c r="P322" s="24">
        <v>1142860.8959999999</v>
      </c>
      <c r="Q322" s="24" t="s">
        <v>42</v>
      </c>
      <c r="R322" s="24">
        <v>121276494.7</v>
      </c>
    </row>
    <row r="323" spans="1:18" x14ac:dyDescent="0.2">
      <c r="A323" s="23">
        <v>2000</v>
      </c>
      <c r="B323" s="24">
        <v>10052605.720000001</v>
      </c>
      <c r="C323" s="24">
        <v>3758003.2659999998</v>
      </c>
      <c r="D323" s="24">
        <v>6567564.892</v>
      </c>
      <c r="E323" s="24">
        <v>19397695.510000002</v>
      </c>
      <c r="F323" s="24">
        <v>20039028.350000001</v>
      </c>
      <c r="G323" s="24">
        <v>10990005.27</v>
      </c>
      <c r="H323" s="24">
        <v>9637830.5690000001</v>
      </c>
      <c r="I323" s="24">
        <v>30411457.420000002</v>
      </c>
      <c r="J323" s="24">
        <v>11654355.67</v>
      </c>
      <c r="K323" s="24">
        <v>6044019.3949999996</v>
      </c>
      <c r="L323" s="24">
        <v>2545932.3820000002</v>
      </c>
      <c r="M323" s="24">
        <v>1625492.3970000001</v>
      </c>
      <c r="N323" s="24">
        <v>500968.84700000001</v>
      </c>
      <c r="O323" s="24">
        <v>226408.68340000001</v>
      </c>
      <c r="P323" s="24">
        <v>997897.59510000004</v>
      </c>
      <c r="Q323" s="24" t="s">
        <v>42</v>
      </c>
      <c r="R323" s="24">
        <v>134449266</v>
      </c>
    </row>
    <row r="324" spans="1:18" x14ac:dyDescent="0.2">
      <c r="A324" s="23">
        <v>2001</v>
      </c>
      <c r="B324" s="24">
        <v>19279475.140000001</v>
      </c>
      <c r="C324" s="24">
        <v>12357856.199999999</v>
      </c>
      <c r="D324" s="24">
        <v>7279771.7039999999</v>
      </c>
      <c r="E324" s="24">
        <v>6910211.2620000001</v>
      </c>
      <c r="F324" s="24">
        <v>16561234.35</v>
      </c>
      <c r="G324" s="24">
        <v>16851757.5</v>
      </c>
      <c r="H324" s="24">
        <v>7150428.5559999999</v>
      </c>
      <c r="I324" s="24">
        <v>3481964.352</v>
      </c>
      <c r="J324" s="24">
        <v>10185735.470000001</v>
      </c>
      <c r="K324" s="24">
        <v>7198874.3200000003</v>
      </c>
      <c r="L324" s="24">
        <v>2749033.7779999999</v>
      </c>
      <c r="M324" s="24">
        <v>2131484.1609999998</v>
      </c>
      <c r="N324" s="24">
        <v>814736.58479999995</v>
      </c>
      <c r="O324" s="24">
        <v>295158.11680000002</v>
      </c>
      <c r="P324" s="24">
        <v>818730.05989999999</v>
      </c>
      <c r="Q324" s="24" t="s">
        <v>42</v>
      </c>
      <c r="R324" s="24">
        <v>114066451.59999999</v>
      </c>
    </row>
    <row r="325" spans="1:18" x14ac:dyDescent="0.2">
      <c r="A325" s="23">
        <v>2002</v>
      </c>
      <c r="B325" s="24">
        <v>12739833.32</v>
      </c>
      <c r="C325" s="24">
        <v>4153071.2080000001</v>
      </c>
      <c r="D325" s="24">
        <v>8197006.8459999999</v>
      </c>
      <c r="E325" s="24">
        <v>11903261.35</v>
      </c>
      <c r="F325" s="24">
        <v>13482430.35</v>
      </c>
      <c r="G325" s="24">
        <v>18160165.57</v>
      </c>
      <c r="H325" s="24">
        <v>9334902.2640000004</v>
      </c>
      <c r="I325" s="24">
        <v>4596847.3969999999</v>
      </c>
      <c r="J325" s="24">
        <v>6098333.2589999996</v>
      </c>
      <c r="K325" s="24">
        <v>11419781.970000001</v>
      </c>
      <c r="L325" s="24">
        <v>5605018.1390000004</v>
      </c>
      <c r="M325" s="24">
        <v>2585238.773</v>
      </c>
      <c r="N325" s="24">
        <v>1505958.946</v>
      </c>
      <c r="O325" s="24">
        <v>470098.56679999997</v>
      </c>
      <c r="P325" s="24">
        <v>545632.32909999997</v>
      </c>
      <c r="Q325" s="24" t="s">
        <v>42</v>
      </c>
      <c r="R325" s="24">
        <v>110797580.3</v>
      </c>
    </row>
    <row r="326" spans="1:18" x14ac:dyDescent="0.2">
      <c r="A326" s="23">
        <v>2003</v>
      </c>
      <c r="B326" s="24">
        <v>5624121.2999999998</v>
      </c>
      <c r="C326" s="24">
        <v>1612097.6780000001</v>
      </c>
      <c r="D326" s="24">
        <v>10476190.49</v>
      </c>
      <c r="E326" s="24">
        <v>18054023.59</v>
      </c>
      <c r="F326" s="24">
        <v>22744915.469999999</v>
      </c>
      <c r="G326" s="24">
        <v>19554044.620000001</v>
      </c>
      <c r="H326" s="24">
        <v>24322619.98</v>
      </c>
      <c r="I326" s="24">
        <v>12107253.77</v>
      </c>
      <c r="J326" s="24">
        <v>4987815.5719999997</v>
      </c>
      <c r="K326" s="24">
        <v>6369865.5630000001</v>
      </c>
      <c r="L326" s="24">
        <v>12397205.890000001</v>
      </c>
      <c r="M326" s="24">
        <v>5526028.8329999996</v>
      </c>
      <c r="N326" s="24">
        <v>2266807.02</v>
      </c>
      <c r="O326" s="24">
        <v>910830.39540000004</v>
      </c>
      <c r="P326" s="24">
        <v>984466.36679999996</v>
      </c>
      <c r="Q326" s="24" t="s">
        <v>42</v>
      </c>
      <c r="R326" s="24">
        <v>147938286.5</v>
      </c>
    </row>
    <row r="327" spans="1:18" x14ac:dyDescent="0.2">
      <c r="A327" s="23">
        <v>2004</v>
      </c>
      <c r="B327" s="24">
        <v>4149174.6209999998</v>
      </c>
      <c r="C327" s="24">
        <v>2743086.07</v>
      </c>
      <c r="D327" s="24">
        <v>2025724.656</v>
      </c>
      <c r="E327" s="24">
        <v>16863155.52</v>
      </c>
      <c r="F327" s="24">
        <v>16876533.690000001</v>
      </c>
      <c r="G327" s="24">
        <v>12322169.73</v>
      </c>
      <c r="H327" s="24">
        <v>6889282.2029999997</v>
      </c>
      <c r="I327" s="24">
        <v>7305187.1430000002</v>
      </c>
      <c r="J327" s="24">
        <v>3615309.3820000002</v>
      </c>
      <c r="K327" s="24">
        <v>2260762.7340000002</v>
      </c>
      <c r="L327" s="24">
        <v>2262986.7570000002</v>
      </c>
      <c r="M327" s="24">
        <v>4125076.8820000002</v>
      </c>
      <c r="N327" s="24">
        <v>1808582.3419999999</v>
      </c>
      <c r="O327" s="24">
        <v>458060.29830000002</v>
      </c>
      <c r="P327" s="24">
        <v>383137.70919999998</v>
      </c>
      <c r="Q327" s="24" t="s">
        <v>42</v>
      </c>
      <c r="R327" s="24">
        <v>84088229.739999995</v>
      </c>
    </row>
    <row r="328" spans="1:18" x14ac:dyDescent="0.2">
      <c r="A328" s="23">
        <v>2005</v>
      </c>
      <c r="B328" s="24">
        <v>3992691.24</v>
      </c>
      <c r="C328" s="24">
        <v>1463787.4650000001</v>
      </c>
      <c r="D328" s="24">
        <v>2421613.6179999998</v>
      </c>
      <c r="E328" s="24">
        <v>11892534.41</v>
      </c>
      <c r="F328" s="24">
        <v>34301691.119999997</v>
      </c>
      <c r="G328" s="24">
        <v>21957493.920000002</v>
      </c>
      <c r="H328" s="24">
        <v>11028948.699999999</v>
      </c>
      <c r="I328" s="24">
        <v>5032122.4529999997</v>
      </c>
      <c r="J328" s="24">
        <v>3825771.2779999999</v>
      </c>
      <c r="K328" s="24">
        <v>2781793.0449999999</v>
      </c>
      <c r="L328" s="24">
        <v>773073.41390000004</v>
      </c>
      <c r="M328" s="24">
        <v>1600679.419</v>
      </c>
      <c r="N328" s="24">
        <v>2651100.0440000002</v>
      </c>
      <c r="O328" s="24">
        <v>1072131.5290000001</v>
      </c>
      <c r="P328" s="24">
        <v>1212862.926</v>
      </c>
      <c r="Q328" s="24" t="s">
        <v>42</v>
      </c>
      <c r="R328" s="24">
        <v>106008294.59999999</v>
      </c>
    </row>
    <row r="329" spans="1:18" x14ac:dyDescent="0.2">
      <c r="A329" s="23">
        <v>2006</v>
      </c>
      <c r="B329" s="24">
        <v>8095563.4210000001</v>
      </c>
      <c r="C329" s="24">
        <v>866688.72620000003</v>
      </c>
      <c r="D329" s="24">
        <v>1289494.591</v>
      </c>
      <c r="E329" s="24">
        <v>5305666.18</v>
      </c>
      <c r="F329" s="24">
        <v>14285317.939999999</v>
      </c>
      <c r="G329" s="24">
        <v>17277833.030000001</v>
      </c>
      <c r="H329" s="24">
        <v>10269974.460000001</v>
      </c>
      <c r="I329" s="24">
        <v>4634176.1040000003</v>
      </c>
      <c r="J329" s="24">
        <v>2550166.247</v>
      </c>
      <c r="K329" s="24">
        <v>2124702.2749999999</v>
      </c>
      <c r="L329" s="24">
        <v>1012695.357</v>
      </c>
      <c r="M329" s="24">
        <v>627701.19799999997</v>
      </c>
      <c r="N329" s="24">
        <v>898895.41870000004</v>
      </c>
      <c r="O329" s="24">
        <v>1203910.7790000001</v>
      </c>
      <c r="P329" s="24">
        <v>1234705.7520000001</v>
      </c>
      <c r="Q329" s="24" t="s">
        <v>42</v>
      </c>
      <c r="R329" s="24">
        <v>71677491.480000004</v>
      </c>
    </row>
    <row r="330" spans="1:18" x14ac:dyDescent="0.2">
      <c r="A330" s="23">
        <v>2007</v>
      </c>
      <c r="B330" s="24">
        <v>24647433.059999999</v>
      </c>
      <c r="C330" s="24">
        <v>649122.36109999998</v>
      </c>
      <c r="D330" s="24">
        <v>2264637.1669999999</v>
      </c>
      <c r="E330" s="24">
        <v>7169468.0810000002</v>
      </c>
      <c r="F330" s="24">
        <v>23065394.199999999</v>
      </c>
      <c r="G330" s="24">
        <v>26701298.989999998</v>
      </c>
      <c r="H330" s="24">
        <v>17477050.350000001</v>
      </c>
      <c r="I330" s="24">
        <v>12252217.66</v>
      </c>
      <c r="J330" s="24">
        <v>4797242.8210000005</v>
      </c>
      <c r="K330" s="24">
        <v>2089284.723</v>
      </c>
      <c r="L330" s="24">
        <v>1961336.2279999999</v>
      </c>
      <c r="M330" s="24">
        <v>1665150.7</v>
      </c>
      <c r="N330" s="24">
        <v>767432.36930000002</v>
      </c>
      <c r="O330" s="24">
        <v>943384.89399999997</v>
      </c>
      <c r="P330" s="24">
        <v>1978619.004</v>
      </c>
      <c r="Q330" s="24" t="s">
        <v>42</v>
      </c>
      <c r="R330" s="24">
        <v>128429072.59999999</v>
      </c>
    </row>
    <row r="331" spans="1:18" x14ac:dyDescent="0.2">
      <c r="A331" s="23">
        <v>2008</v>
      </c>
      <c r="B331" s="24">
        <v>4812064.4330000002</v>
      </c>
      <c r="C331" s="24">
        <v>1351652.3</v>
      </c>
      <c r="D331" s="24">
        <v>1484724.97</v>
      </c>
      <c r="E331" s="24">
        <v>2867252.5819999999</v>
      </c>
      <c r="F331" s="24">
        <v>9047382.4149999991</v>
      </c>
      <c r="G331" s="24">
        <v>19589942.579999998</v>
      </c>
      <c r="H331" s="24">
        <v>14114051.34</v>
      </c>
      <c r="I331" s="24">
        <v>8703087.1940000001</v>
      </c>
      <c r="J331" s="24">
        <v>5091918.4440000001</v>
      </c>
      <c r="K331" s="24">
        <v>1813307.4650000001</v>
      </c>
      <c r="L331" s="24">
        <v>1490284.8929999999</v>
      </c>
      <c r="M331" s="24">
        <v>1118733.054</v>
      </c>
      <c r="N331" s="24">
        <v>491665.46370000002</v>
      </c>
      <c r="O331" s="24">
        <v>264954.24699999997</v>
      </c>
      <c r="P331" s="24">
        <v>1759014.602</v>
      </c>
      <c r="Q331" s="24" t="s">
        <v>42</v>
      </c>
      <c r="R331" s="24">
        <v>74000035.980000004</v>
      </c>
    </row>
    <row r="332" spans="1:18" x14ac:dyDescent="0.2">
      <c r="A332" s="23">
        <v>2009</v>
      </c>
      <c r="B332" s="24">
        <v>7908539.1689999998</v>
      </c>
      <c r="C332" s="24">
        <v>2096984.429</v>
      </c>
      <c r="D332" s="24">
        <v>4482158.909</v>
      </c>
      <c r="E332" s="24">
        <v>5223773.3959999997</v>
      </c>
      <c r="F332" s="24">
        <v>3515457.7719999999</v>
      </c>
      <c r="G332" s="24">
        <v>4999069.7680000002</v>
      </c>
      <c r="H332" s="24">
        <v>6635937.6600000001</v>
      </c>
      <c r="I332" s="24">
        <v>5058830.1349999998</v>
      </c>
      <c r="J332" s="24">
        <v>3616028.74</v>
      </c>
      <c r="K332" s="24">
        <v>1693171.166</v>
      </c>
      <c r="L332" s="24">
        <v>1087019.4410000001</v>
      </c>
      <c r="M332" s="24">
        <v>356190.62849999999</v>
      </c>
      <c r="N332" s="24">
        <v>360630.1667</v>
      </c>
      <c r="O332" s="24">
        <v>180711.67379999999</v>
      </c>
      <c r="P332" s="24">
        <v>820683.92460000003</v>
      </c>
      <c r="Q332" s="24" t="s">
        <v>42</v>
      </c>
      <c r="R332" s="24">
        <v>48035186.979999997</v>
      </c>
    </row>
    <row r="333" spans="1:18" x14ac:dyDescent="0.2">
      <c r="A333" s="23">
        <v>2010</v>
      </c>
      <c r="B333" s="24">
        <v>4950804.6229999997</v>
      </c>
      <c r="C333" s="24">
        <v>1284717.6569999999</v>
      </c>
      <c r="D333" s="24">
        <v>3122258.2969999998</v>
      </c>
      <c r="E333" s="24">
        <v>44149977.270000003</v>
      </c>
      <c r="F333" s="24">
        <v>19683491.739999998</v>
      </c>
      <c r="G333" s="24">
        <v>5617869.1529999999</v>
      </c>
      <c r="H333" s="24">
        <v>4113232.568</v>
      </c>
      <c r="I333" s="24">
        <v>4082930.389</v>
      </c>
      <c r="J333" s="24">
        <v>4063161.9559999998</v>
      </c>
      <c r="K333" s="24">
        <v>2757029.0630000001</v>
      </c>
      <c r="L333" s="24">
        <v>2339013.415</v>
      </c>
      <c r="M333" s="24">
        <v>844653.99199999997</v>
      </c>
      <c r="N333" s="24">
        <v>503938.15889999998</v>
      </c>
      <c r="O333" s="24">
        <v>299398.00719999999</v>
      </c>
      <c r="P333" s="24">
        <v>708097.77910000004</v>
      </c>
      <c r="Q333" s="24" t="s">
        <v>42</v>
      </c>
      <c r="R333" s="24">
        <v>98520574.060000002</v>
      </c>
    </row>
    <row r="334" spans="1:18" x14ac:dyDescent="0.2">
      <c r="A334" s="23">
        <v>2011</v>
      </c>
      <c r="B334" s="24">
        <v>12926372.93</v>
      </c>
      <c r="C334" s="24">
        <v>1349908.118</v>
      </c>
      <c r="D334" s="24">
        <v>2915708.81</v>
      </c>
      <c r="E334" s="24">
        <v>4342058.1770000001</v>
      </c>
      <c r="F334" s="24">
        <v>22718082.690000001</v>
      </c>
      <c r="G334" s="24">
        <v>11117162.439999999</v>
      </c>
      <c r="H334" s="24">
        <v>3111113.7820000001</v>
      </c>
      <c r="I334" s="24">
        <v>1700605.8219999999</v>
      </c>
      <c r="J334" s="24">
        <v>2576298.4249999998</v>
      </c>
      <c r="K334" s="24">
        <v>2535383.9029999999</v>
      </c>
      <c r="L334" s="24">
        <v>2146337.6749999998</v>
      </c>
      <c r="M334" s="24">
        <v>1639011.88</v>
      </c>
      <c r="N334" s="24">
        <v>707660.29709999997</v>
      </c>
      <c r="O334" s="24">
        <v>334135.79399999999</v>
      </c>
      <c r="P334" s="24">
        <v>968332.00199999998</v>
      </c>
      <c r="Q334" s="24" t="s">
        <v>42</v>
      </c>
      <c r="R334" s="24">
        <v>71088172.739999995</v>
      </c>
    </row>
    <row r="335" spans="1:18" x14ac:dyDescent="0.2">
      <c r="A335" s="23">
        <v>2012</v>
      </c>
      <c r="B335" s="24">
        <v>11762361.289999999</v>
      </c>
      <c r="C335" s="24">
        <v>2212711.7050000001</v>
      </c>
      <c r="D335" s="24">
        <v>4484050.4610000001</v>
      </c>
      <c r="E335" s="24">
        <v>38136430.850000001</v>
      </c>
      <c r="F335" s="24">
        <v>11385119.630000001</v>
      </c>
      <c r="G335" s="24">
        <v>16801550.739999998</v>
      </c>
      <c r="H335" s="24">
        <v>5025828.0870000003</v>
      </c>
      <c r="I335" s="24">
        <v>1815585.7879999999</v>
      </c>
      <c r="J335" s="24">
        <v>1191417.085</v>
      </c>
      <c r="K335" s="24">
        <v>1600300.3319999999</v>
      </c>
      <c r="L335" s="24">
        <v>1282196.5959999999</v>
      </c>
      <c r="M335" s="24">
        <v>1111957.4609999999</v>
      </c>
      <c r="N335" s="24">
        <v>947963.55209999997</v>
      </c>
      <c r="O335" s="24">
        <v>336909.36320000002</v>
      </c>
      <c r="P335" s="24">
        <v>643044.76439999999</v>
      </c>
      <c r="Q335" s="24" t="s">
        <v>42</v>
      </c>
      <c r="R335" s="24">
        <v>98737427.709999993</v>
      </c>
    </row>
    <row r="336" spans="1:18" x14ac:dyDescent="0.2">
      <c r="A336" s="23">
        <v>2013</v>
      </c>
      <c r="B336" s="24">
        <v>12412556.15</v>
      </c>
      <c r="C336" s="24">
        <v>1272488.852</v>
      </c>
      <c r="D336" s="24">
        <v>2817770.4569999999</v>
      </c>
      <c r="E336" s="24">
        <v>13606263.57</v>
      </c>
      <c r="F336" s="24">
        <v>69984403.340000004</v>
      </c>
      <c r="G336" s="24">
        <v>14632417.85</v>
      </c>
      <c r="H336" s="24">
        <v>8147440.4709999999</v>
      </c>
      <c r="I336" s="24">
        <v>2764327.0950000002</v>
      </c>
      <c r="J336" s="24">
        <v>923215.5919</v>
      </c>
      <c r="K336" s="24">
        <v>812910.76710000006</v>
      </c>
      <c r="L336" s="24">
        <v>1063534.243</v>
      </c>
      <c r="M336" s="24">
        <v>802476.47939999995</v>
      </c>
      <c r="N336" s="24">
        <v>755755.31090000004</v>
      </c>
      <c r="O336" s="24">
        <v>429510.07659999997</v>
      </c>
      <c r="P336" s="24">
        <v>603966.19420000003</v>
      </c>
      <c r="Q336" s="24" t="s">
        <v>42</v>
      </c>
      <c r="R336" s="24">
        <v>131029036.40000001</v>
      </c>
    </row>
    <row r="337" spans="1:19" x14ac:dyDescent="0.2">
      <c r="A337" s="23">
        <v>2014</v>
      </c>
      <c r="B337" s="25">
        <v>0.22077185017026107</v>
      </c>
      <c r="C337" s="25">
        <v>2.6106696935300794E-2</v>
      </c>
      <c r="D337" s="25">
        <v>9.6481271282633368E-3</v>
      </c>
      <c r="E337" s="25">
        <v>9.6481271282633368E-3</v>
      </c>
      <c r="F337" s="25">
        <v>4.8808172531214528E-2</v>
      </c>
      <c r="G337" s="25">
        <v>0.27752553916004541</v>
      </c>
      <c r="H337" s="25">
        <v>0.16572077185017026</v>
      </c>
      <c r="I337" s="25">
        <v>6.9807037457434731E-2</v>
      </c>
      <c r="J337" s="25">
        <v>4.5970488081725311E-2</v>
      </c>
      <c r="K337" s="25">
        <v>2.383654937570942E-2</v>
      </c>
      <c r="L337" s="25">
        <v>1.2485811577752554E-2</v>
      </c>
      <c r="M337" s="25">
        <v>1.872871736662883E-2</v>
      </c>
      <c r="N337" s="25">
        <v>1.9863791146424517E-2</v>
      </c>
      <c r="O337" s="25">
        <v>1.191827468785471E-2</v>
      </c>
      <c r="P337" s="25">
        <v>3.9160045402951191E-2</v>
      </c>
      <c r="Q337" s="24" t="s">
        <v>42</v>
      </c>
      <c r="R337" s="24">
        <v>187847546.30000001</v>
      </c>
    </row>
    <row r="338" spans="1:19" x14ac:dyDescent="0.2">
      <c r="A338" s="23">
        <v>2015</v>
      </c>
      <c r="B338" s="25">
        <v>0.18383440118284869</v>
      </c>
      <c r="C338" s="25">
        <v>4.3371118777723018E-2</v>
      </c>
      <c r="D338" s="25">
        <v>7.9842286840808283E-2</v>
      </c>
      <c r="E338" s="25">
        <v>1.7742730409068506E-2</v>
      </c>
      <c r="F338" s="25">
        <v>5.1256776737309016E-2</v>
      </c>
      <c r="G338" s="25">
        <v>0.10793494332183341</v>
      </c>
      <c r="H338" s="25">
        <v>0.30901922129127651</v>
      </c>
      <c r="I338" s="25">
        <v>0.10892065056678167</v>
      </c>
      <c r="J338" s="25">
        <v>4.386397240019714E-2</v>
      </c>
      <c r="K338" s="25">
        <v>2.3164120256283883E-2</v>
      </c>
      <c r="L338" s="25">
        <v>3.9428289797930017E-3</v>
      </c>
      <c r="M338" s="25">
        <v>4.4356826022671266E-3</v>
      </c>
      <c r="N338" s="25">
        <v>7.3928043371118777E-3</v>
      </c>
      <c r="O338" s="25">
        <v>4.9285362247412515E-3</v>
      </c>
      <c r="P338" s="25">
        <v>1.0349926071956629E-2</v>
      </c>
      <c r="Q338" s="24" t="s">
        <v>42</v>
      </c>
      <c r="R338" s="24">
        <v>178425687.59999999</v>
      </c>
    </row>
    <row r="339" spans="1:19" x14ac:dyDescent="0.2">
      <c r="A339" s="23">
        <v>2016</v>
      </c>
      <c r="B339" s="25">
        <v>0.1051255230125523</v>
      </c>
      <c r="C339" s="25">
        <v>3.7133891213389121E-2</v>
      </c>
      <c r="D339" s="25">
        <v>7.2698744769874479E-2</v>
      </c>
      <c r="E339" s="25">
        <v>0.22332635983263599</v>
      </c>
      <c r="F339" s="25">
        <v>8.6820083682008373E-2</v>
      </c>
      <c r="G339" s="25">
        <v>7.1129707112970716E-2</v>
      </c>
      <c r="H339" s="25">
        <v>0.11976987447698745</v>
      </c>
      <c r="I339" s="25">
        <v>0.20554393305439331</v>
      </c>
      <c r="J339" s="25">
        <v>4.2364016736401673E-2</v>
      </c>
      <c r="K339" s="25">
        <v>2.1443514644351465E-2</v>
      </c>
      <c r="L339" s="25">
        <v>7.3221757322175732E-3</v>
      </c>
      <c r="M339" s="25">
        <v>1.5690376569037657E-3</v>
      </c>
      <c r="N339" s="25">
        <v>1.5690376569037657E-3</v>
      </c>
      <c r="O339" s="25">
        <v>1.5690376569037657E-3</v>
      </c>
      <c r="P339" s="25">
        <v>2.615062761506276E-3</v>
      </c>
      <c r="Q339" s="24" t="s">
        <v>42</v>
      </c>
      <c r="R339" s="24">
        <v>144659283.30000001</v>
      </c>
    </row>
    <row r="340" spans="1:19" x14ac:dyDescent="0.2">
      <c r="A340" s="23">
        <v>2017</v>
      </c>
      <c r="B340" s="25">
        <v>0.11487889273356401</v>
      </c>
      <c r="C340" s="25">
        <v>2.6297577854671281E-2</v>
      </c>
      <c r="D340" s="25">
        <v>3.1833910034602078E-2</v>
      </c>
      <c r="E340" s="25">
        <v>0.14186851211072665</v>
      </c>
      <c r="F340" s="25">
        <v>0.1972318339100346</v>
      </c>
      <c r="G340" s="25">
        <v>0.10380622837370242</v>
      </c>
      <c r="H340" s="25">
        <v>8.8581314878892731E-2</v>
      </c>
      <c r="I340" s="25">
        <v>9.5501730103806234E-2</v>
      </c>
      <c r="J340" s="25">
        <v>0.13356401384083044</v>
      </c>
      <c r="K340" s="25">
        <v>3.7370242214532869E-2</v>
      </c>
      <c r="L340" s="25">
        <v>2.0069204152249134E-2</v>
      </c>
      <c r="M340" s="25">
        <v>3.4602076124567475E-3</v>
      </c>
      <c r="N340" s="25">
        <v>1.3840830449826989E-3</v>
      </c>
      <c r="O340" s="25">
        <v>6.9204152249134946E-4</v>
      </c>
      <c r="P340" s="25">
        <v>3.4602076124567475E-3</v>
      </c>
      <c r="Q340" s="24" t="s">
        <v>42</v>
      </c>
      <c r="R340" s="24">
        <v>143250320.40000001</v>
      </c>
    </row>
    <row r="341" spans="1:19" x14ac:dyDescent="0.2">
      <c r="A341" s="23">
        <v>2018</v>
      </c>
      <c r="B341" s="25">
        <v>8.9176310415248469E-2</v>
      </c>
      <c r="C341" s="25">
        <v>4.084411164057182E-2</v>
      </c>
      <c r="D341" s="25">
        <v>2.7910142954390742E-2</v>
      </c>
      <c r="E341" s="25">
        <v>3.0633083730428862E-2</v>
      </c>
      <c r="F341" s="25">
        <v>0.23961878829135466</v>
      </c>
      <c r="G341" s="25">
        <v>0.20422055820285909</v>
      </c>
      <c r="H341" s="25">
        <v>9.0537780803267534E-2</v>
      </c>
      <c r="I341" s="25">
        <v>7.4200136147038798E-2</v>
      </c>
      <c r="J341" s="25">
        <v>9.1899251191286585E-2</v>
      </c>
      <c r="K341" s="25">
        <v>7.6242341729067395E-2</v>
      </c>
      <c r="L341" s="25">
        <v>2.9271613342409804E-2</v>
      </c>
      <c r="M341" s="25">
        <v>2.722940776038121E-3</v>
      </c>
      <c r="N341" s="25">
        <v>6.8073519400953025E-4</v>
      </c>
      <c r="O341" s="25">
        <v>0</v>
      </c>
      <c r="P341" s="25">
        <v>2.0422055820285907E-3</v>
      </c>
      <c r="Q341" s="24" t="s">
        <v>42</v>
      </c>
      <c r="R341" s="24">
        <v>79955482.450000003</v>
      </c>
    </row>
    <row r="342" spans="1:19" x14ac:dyDescent="0.2">
      <c r="A342" s="23">
        <v>2019</v>
      </c>
      <c r="B342" s="24">
        <v>26475756.989999998</v>
      </c>
      <c r="C342" s="24">
        <v>8543176.4379999992</v>
      </c>
      <c r="D342" s="24">
        <v>5317258.2249999996</v>
      </c>
      <c r="E342" s="24">
        <v>6158316.2429999998</v>
      </c>
      <c r="F342" s="24">
        <v>18550466.710000001</v>
      </c>
      <c r="G342" s="24">
        <v>66360843.909999996</v>
      </c>
      <c r="H342" s="24">
        <v>26403567.27</v>
      </c>
      <c r="I342" s="24">
        <v>6246289.1409999998</v>
      </c>
      <c r="J342" s="24">
        <v>4452022.0530000003</v>
      </c>
      <c r="K342" s="24">
        <v>2614670.7110000001</v>
      </c>
      <c r="L342" s="24">
        <v>1381211.571</v>
      </c>
      <c r="M342" s="24">
        <v>627075.33600000001</v>
      </c>
      <c r="N342" s="24">
        <v>243482.24280000001</v>
      </c>
      <c r="O342" s="24">
        <v>69590.86318</v>
      </c>
      <c r="P342" s="24">
        <v>28750.495879999999</v>
      </c>
      <c r="Q342" s="24" t="s">
        <v>42</v>
      </c>
      <c r="R342" s="24">
        <v>173472478.19999999</v>
      </c>
    </row>
    <row r="343" spans="1:19" x14ac:dyDescent="0.2">
      <c r="A343" s="23">
        <v>2021</v>
      </c>
      <c r="B343" s="24">
        <v>9582882.2640000004</v>
      </c>
      <c r="C343" s="24">
        <v>5959562.6699999999</v>
      </c>
      <c r="D343" s="24">
        <v>11846579.789999999</v>
      </c>
      <c r="E343" s="24">
        <v>7277983.8049999997</v>
      </c>
      <c r="F343" s="24">
        <v>7632201.6459999997</v>
      </c>
      <c r="G343" s="24">
        <v>5048415.3990000002</v>
      </c>
      <c r="H343" s="24">
        <v>13136489.08</v>
      </c>
      <c r="I343" s="24">
        <v>16830940.949999999</v>
      </c>
      <c r="J343" s="24">
        <v>3617239.8309999998</v>
      </c>
      <c r="K343" s="24">
        <v>1348237.625</v>
      </c>
      <c r="L343" s="24">
        <v>878915.84569999995</v>
      </c>
      <c r="M343" s="24">
        <v>579351.56440000003</v>
      </c>
      <c r="N343" s="24">
        <v>115514.82919999999</v>
      </c>
      <c r="O343" s="24">
        <v>67596.036309999996</v>
      </c>
      <c r="P343" s="24">
        <v>39030.128960000002</v>
      </c>
      <c r="Q343" s="24" t="s">
        <v>42</v>
      </c>
      <c r="R343" s="24">
        <v>83960941.469999999</v>
      </c>
    </row>
    <row r="344" spans="1:19" x14ac:dyDescent="0.2">
      <c r="A344" s="23">
        <v>2022</v>
      </c>
      <c r="B344" s="24">
        <v>7871937.2659999998</v>
      </c>
      <c r="C344" s="24">
        <v>3905945.1869999999</v>
      </c>
      <c r="D344" s="24">
        <v>6500593.9550000001</v>
      </c>
      <c r="E344" s="24">
        <v>40228833.939999998</v>
      </c>
      <c r="F344" s="24">
        <v>19248027.52</v>
      </c>
      <c r="G344" s="24">
        <v>7732673.1140000001</v>
      </c>
      <c r="H344" s="24">
        <v>8567032.0869999994</v>
      </c>
      <c r="I344" s="24">
        <v>11257799.199999999</v>
      </c>
      <c r="J344" s="24">
        <v>8736115.9869999997</v>
      </c>
      <c r="K344" s="24">
        <v>2632694.1329999999</v>
      </c>
      <c r="L344" s="24">
        <v>1003785.8590000001</v>
      </c>
      <c r="M344" s="24">
        <v>836735.54399999999</v>
      </c>
      <c r="N344" s="24">
        <v>332987.39230000001</v>
      </c>
      <c r="O344" s="24">
        <v>153527.55729999999</v>
      </c>
      <c r="P344" s="24">
        <v>20745.382900000001</v>
      </c>
      <c r="Q344" s="24" t="s">
        <v>42</v>
      </c>
      <c r="R344" s="24">
        <v>119029434.09999999</v>
      </c>
    </row>
    <row r="345" spans="1:19" x14ac:dyDescent="0.2">
      <c r="B345" s="24" t="s">
        <v>43</v>
      </c>
    </row>
    <row r="346" spans="1:19" x14ac:dyDescent="0.2">
      <c r="B346" s="24">
        <v>1756.207762</v>
      </c>
      <c r="C346" s="24">
        <v>886.35983810000005</v>
      </c>
      <c r="D346" s="24">
        <v>956.99326880000001</v>
      </c>
      <c r="E346" s="24">
        <v>2135.987298</v>
      </c>
      <c r="F346" s="24">
        <v>965.49670400000002</v>
      </c>
      <c r="G346" s="24">
        <v>1466.768941</v>
      </c>
      <c r="H346" s="24">
        <v>1032.597546</v>
      </c>
      <c r="I346" s="24">
        <v>469.30041440000002</v>
      </c>
      <c r="J346" s="24">
        <v>666.37823470000001</v>
      </c>
      <c r="K346" s="24">
        <v>1459.2904129999999</v>
      </c>
      <c r="L346" s="24">
        <v>1033.5853959999999</v>
      </c>
      <c r="M346" s="24">
        <v>2461.3636550000001</v>
      </c>
      <c r="N346" s="24">
        <v>1650.0997709999999</v>
      </c>
      <c r="O346" s="24">
        <v>3236.3082220000001</v>
      </c>
      <c r="P346" s="24">
        <v>3054.0310439999998</v>
      </c>
      <c r="Q346" s="24">
        <v>1500</v>
      </c>
      <c r="R346" s="24">
        <v>4000</v>
      </c>
      <c r="S346" s="24">
        <v>4000</v>
      </c>
    </row>
    <row r="347" spans="1:19" x14ac:dyDescent="0.2">
      <c r="B347" s="24" t="s">
        <v>44</v>
      </c>
    </row>
    <row r="348" spans="1:19" x14ac:dyDescent="0.2">
      <c r="B348" s="24">
        <v>1140.0851399999999</v>
      </c>
      <c r="C348" s="24">
        <v>4969.0522559999999</v>
      </c>
      <c r="D348" s="24">
        <v>1424.4732690000001</v>
      </c>
      <c r="E348" s="24">
        <v>1818.5809260000001</v>
      </c>
      <c r="F348" s="24">
        <v>2251.768172</v>
      </c>
      <c r="G348" s="24">
        <v>389.1130852</v>
      </c>
      <c r="H348" s="24">
        <v>108.5917858</v>
      </c>
      <c r="I348" s="24">
        <v>95.88827757</v>
      </c>
      <c r="J348" s="24">
        <v>56.201938560000002</v>
      </c>
      <c r="K348" s="24">
        <v>67.125239690000001</v>
      </c>
      <c r="L348" s="24">
        <v>30.325586779999998</v>
      </c>
      <c r="M348" s="24">
        <v>51.13689729</v>
      </c>
      <c r="N348" s="24">
        <v>20.633513789999999</v>
      </c>
      <c r="O348" s="24">
        <v>17.628238899999999</v>
      </c>
      <c r="P348" s="24">
        <v>34.356061230000002</v>
      </c>
    </row>
    <row r="349" spans="1:19" x14ac:dyDescent="0.2">
      <c r="B349" s="24">
        <v>1800.2540550000001</v>
      </c>
      <c r="C349" s="24">
        <v>566.66512890000001</v>
      </c>
      <c r="D349" s="24">
        <v>552.1605677</v>
      </c>
      <c r="E349" s="24">
        <v>2741.05969</v>
      </c>
      <c r="F349" s="24">
        <v>914.96275760000003</v>
      </c>
      <c r="G349" s="24">
        <v>633.53149229999997</v>
      </c>
      <c r="H349" s="24">
        <v>585.04104989999996</v>
      </c>
      <c r="I349" s="24">
        <v>141.69026349999999</v>
      </c>
      <c r="J349" s="24">
        <v>38.61581297</v>
      </c>
      <c r="K349" s="24">
        <v>28.170044690000001</v>
      </c>
      <c r="L349" s="24">
        <v>22.42098893</v>
      </c>
      <c r="M349" s="24">
        <v>39.471901750000001</v>
      </c>
      <c r="N349" s="24">
        <v>13.931626980000001</v>
      </c>
      <c r="O349" s="24">
        <v>24.815192199999998</v>
      </c>
      <c r="P349" s="24">
        <v>35.758686900000001</v>
      </c>
    </row>
    <row r="350" spans="1:19" x14ac:dyDescent="0.2">
      <c r="B350" s="24">
        <v>13226.7894</v>
      </c>
      <c r="C350" s="24">
        <v>2881.0381910000001</v>
      </c>
      <c r="D350" s="24">
        <v>440.49410610000001</v>
      </c>
      <c r="E350" s="24">
        <v>535.64101100000005</v>
      </c>
      <c r="F350" s="24">
        <v>2330.3172880000002</v>
      </c>
      <c r="G350" s="24">
        <v>546.44430469999998</v>
      </c>
      <c r="H350" s="24">
        <v>313.01169629999998</v>
      </c>
      <c r="I350" s="24">
        <v>290.36236860000002</v>
      </c>
      <c r="J350" s="24">
        <v>75.110043140000002</v>
      </c>
      <c r="K350" s="24">
        <v>27.829137540000001</v>
      </c>
      <c r="L350" s="24">
        <v>30.8666707</v>
      </c>
      <c r="M350" s="24">
        <v>35.150965890000002</v>
      </c>
      <c r="N350" s="24">
        <v>38.921928800000003</v>
      </c>
      <c r="O350" s="24">
        <v>18.714737329999998</v>
      </c>
      <c r="P350" s="24">
        <v>68.921656049999996</v>
      </c>
    </row>
    <row r="351" spans="1:19" x14ac:dyDescent="0.2">
      <c r="B351" s="24">
        <v>607.20365200000003</v>
      </c>
      <c r="C351" s="24">
        <v>1779.9949570000001</v>
      </c>
      <c r="D351" s="24">
        <v>3717.060555</v>
      </c>
      <c r="E351" s="24">
        <v>1809.6749420000001</v>
      </c>
      <c r="F351" s="24">
        <v>651.86233589999995</v>
      </c>
      <c r="G351" s="24">
        <v>397.52067219999998</v>
      </c>
      <c r="H351" s="24">
        <v>1548.0324539999999</v>
      </c>
      <c r="I351" s="24">
        <v>526.25221790000001</v>
      </c>
      <c r="J351" s="24">
        <v>180.02083870000001</v>
      </c>
      <c r="K351" s="24">
        <v>141.64589910000001</v>
      </c>
      <c r="L351" s="24">
        <v>48.242948499999997</v>
      </c>
      <c r="M351" s="24">
        <v>20.49954722</v>
      </c>
      <c r="N351" s="24">
        <v>10.26681262</v>
      </c>
      <c r="O351" s="24">
        <v>7.7953667949999996</v>
      </c>
      <c r="P351" s="24">
        <v>20.08813323</v>
      </c>
    </row>
    <row r="352" spans="1:19" x14ac:dyDescent="0.2">
      <c r="B352" s="24">
        <v>460.36640310000001</v>
      </c>
      <c r="C352" s="24">
        <v>1322.0302790000001</v>
      </c>
      <c r="D352" s="24">
        <v>1230.0548590000001</v>
      </c>
      <c r="E352" s="24">
        <v>2588.0272890000001</v>
      </c>
      <c r="F352" s="24">
        <v>1011.827791</v>
      </c>
      <c r="G352" s="24">
        <v>326.61534289999997</v>
      </c>
      <c r="H352" s="24">
        <v>308.36422210000001</v>
      </c>
      <c r="I352" s="24">
        <v>949.55203489999997</v>
      </c>
      <c r="J352" s="24">
        <v>277.58517160000002</v>
      </c>
      <c r="K352" s="24">
        <v>134.09810970000001</v>
      </c>
      <c r="L352" s="24">
        <v>60.258588899999999</v>
      </c>
      <c r="M352" s="24">
        <v>35.599602249999997</v>
      </c>
      <c r="N352" s="24">
        <v>6.9873676480000002</v>
      </c>
      <c r="O352" s="24">
        <v>4.555128345</v>
      </c>
      <c r="P352" s="24">
        <v>10.210465579999999</v>
      </c>
    </row>
    <row r="353" spans="2:23" x14ac:dyDescent="0.2">
      <c r="B353" s="24">
        <v>796.39685029999998</v>
      </c>
      <c r="C353" s="24">
        <v>4943.941366</v>
      </c>
      <c r="D353" s="24">
        <v>3385.1004800000001</v>
      </c>
      <c r="E353" s="24">
        <v>1294.9325980000001</v>
      </c>
      <c r="F353" s="24">
        <v>660.61841949999996</v>
      </c>
      <c r="G353" s="24">
        <v>935.29347289999998</v>
      </c>
      <c r="H353" s="24">
        <v>538.44206770000005</v>
      </c>
      <c r="I353" s="24">
        <v>140.35786479999999</v>
      </c>
      <c r="J353" s="24">
        <v>162.4464571</v>
      </c>
      <c r="K353" s="24">
        <v>304.46125019999999</v>
      </c>
      <c r="L353" s="24">
        <v>103.61153</v>
      </c>
      <c r="M353" s="24">
        <v>45.372169960000001</v>
      </c>
      <c r="N353" s="24">
        <v>20.195607760000001</v>
      </c>
      <c r="O353" s="24">
        <v>12.17925292</v>
      </c>
      <c r="P353" s="24">
        <v>7.2811632319999999</v>
      </c>
    </row>
    <row r="354" spans="2:23" x14ac:dyDescent="0.2">
      <c r="B354" s="24">
        <v>83.054497420000004</v>
      </c>
      <c r="C354" s="24">
        <v>313.46852799999999</v>
      </c>
      <c r="D354" s="24">
        <v>1216.887645</v>
      </c>
      <c r="E354" s="24">
        <v>3122.587708</v>
      </c>
      <c r="F354" s="24">
        <v>1634.3134190000001</v>
      </c>
      <c r="G354" s="24">
        <v>567.11590469999999</v>
      </c>
      <c r="H354" s="24">
        <v>287.70947890000002</v>
      </c>
      <c r="I354" s="24">
        <v>282.71122029999998</v>
      </c>
      <c r="J354" s="24">
        <v>120.9099574</v>
      </c>
      <c r="K354" s="24">
        <v>68.490474460000001</v>
      </c>
      <c r="L354" s="24">
        <v>58.851892059999997</v>
      </c>
      <c r="M354" s="24">
        <v>77.005276300000006</v>
      </c>
      <c r="N354" s="24">
        <v>37.421352769999999</v>
      </c>
      <c r="O354" s="24">
        <v>12.53381701</v>
      </c>
      <c r="P354" s="24">
        <v>10.630835129999999</v>
      </c>
    </row>
    <row r="355" spans="2:23" x14ac:dyDescent="0.2">
      <c r="B355" s="24">
        <v>524.71095969999999</v>
      </c>
      <c r="C355" s="24">
        <v>216.99598520000001</v>
      </c>
      <c r="D355" s="24">
        <v>291.2456803</v>
      </c>
      <c r="E355" s="24">
        <v>654.09685420000005</v>
      </c>
      <c r="F355" s="24">
        <v>783.37609299999997</v>
      </c>
      <c r="G355" s="24">
        <v>658.55630099999996</v>
      </c>
      <c r="H355" s="24">
        <v>390.20024899999999</v>
      </c>
      <c r="I355" s="24">
        <v>144.88895460000001</v>
      </c>
      <c r="J355" s="24">
        <v>74.79552563</v>
      </c>
      <c r="K355" s="24">
        <v>58.553903579999997</v>
      </c>
      <c r="L355" s="24">
        <v>32.824918349999997</v>
      </c>
      <c r="M355" s="24">
        <v>21.719213159999999</v>
      </c>
      <c r="N355" s="24">
        <v>16.492805369999999</v>
      </c>
      <c r="O355" s="24">
        <v>19.794140970000001</v>
      </c>
      <c r="P355" s="24">
        <v>22.04510144</v>
      </c>
    </row>
    <row r="356" spans="2:23" x14ac:dyDescent="0.2">
      <c r="B356" s="24">
        <v>5775.2941449999998</v>
      </c>
      <c r="C356" s="24">
        <v>1040.5871460000001</v>
      </c>
      <c r="D356" s="24">
        <v>345.09752650000001</v>
      </c>
      <c r="E356" s="24">
        <v>477.80343290000002</v>
      </c>
      <c r="F356" s="24">
        <v>793.68820619999997</v>
      </c>
      <c r="G356" s="24">
        <v>729.4436647</v>
      </c>
      <c r="H356" s="24">
        <v>406.88807780000002</v>
      </c>
      <c r="I356" s="24">
        <v>240.79008139999999</v>
      </c>
      <c r="J356" s="24">
        <v>97.686941759999996</v>
      </c>
      <c r="K356" s="24">
        <v>39.261616619999998</v>
      </c>
      <c r="L356" s="24">
        <v>37.240400149999999</v>
      </c>
      <c r="M356" s="24">
        <v>18.81644455</v>
      </c>
      <c r="N356" s="24">
        <v>9.1721203960000004</v>
      </c>
      <c r="O356" s="24">
        <v>9.5783720559999992</v>
      </c>
      <c r="P356" s="24">
        <v>21.021197659999999</v>
      </c>
    </row>
    <row r="357" spans="2:23" x14ac:dyDescent="0.2">
      <c r="B357" s="24">
        <v>70.869874030000005</v>
      </c>
      <c r="C357" s="24">
        <v>2914.7813299999998</v>
      </c>
      <c r="D357" s="24">
        <v>1046.982702</v>
      </c>
      <c r="E357" s="24">
        <v>166.03642120000001</v>
      </c>
      <c r="F357" s="24">
        <v>160.8390551</v>
      </c>
      <c r="G357" s="24">
        <v>287.56999400000001</v>
      </c>
      <c r="H357" s="24">
        <v>234.90743119999999</v>
      </c>
      <c r="I357" s="24">
        <v>136.08854969999999</v>
      </c>
      <c r="J357" s="24">
        <v>101.8481235</v>
      </c>
      <c r="K357" s="24">
        <v>31.995840619999999</v>
      </c>
      <c r="L357" s="24">
        <v>30.135659059999998</v>
      </c>
      <c r="M357" s="24">
        <v>19.00020739</v>
      </c>
      <c r="N357" s="24">
        <v>10.87302568</v>
      </c>
      <c r="O357" s="24">
        <v>5.6228518940000001</v>
      </c>
      <c r="P357" s="24">
        <v>22.471211220000001</v>
      </c>
    </row>
    <row r="358" spans="2:23" x14ac:dyDescent="0.2">
      <c r="B358" s="24">
        <v>5196.7862720000003</v>
      </c>
      <c r="C358" s="24">
        <v>815.82891099999995</v>
      </c>
      <c r="D358" s="24">
        <v>1734.132089</v>
      </c>
      <c r="E358" s="24">
        <v>281.2670693</v>
      </c>
      <c r="F358" s="24">
        <v>76.694509479999994</v>
      </c>
      <c r="G358" s="24">
        <v>94.104663790000004</v>
      </c>
      <c r="H358" s="24">
        <v>128.87727380000001</v>
      </c>
      <c r="I358" s="24">
        <v>110.7631581</v>
      </c>
      <c r="J358" s="24">
        <v>76.720420290000007</v>
      </c>
      <c r="K358" s="24">
        <v>44.225916609999999</v>
      </c>
      <c r="L358" s="24">
        <v>25.174215019999998</v>
      </c>
      <c r="M358" s="24">
        <v>11.28920278</v>
      </c>
      <c r="N358" s="24">
        <v>10.05579329</v>
      </c>
      <c r="O358" s="24">
        <v>5.5001058839999999</v>
      </c>
      <c r="P358" s="24">
        <v>18.189537139999999</v>
      </c>
    </row>
    <row r="359" spans="2:23" x14ac:dyDescent="0.2">
      <c r="B359" s="24">
        <v>2567.932041</v>
      </c>
      <c r="C359" s="24">
        <v>6404.1275569999998</v>
      </c>
      <c r="D359" s="24">
        <v>983.55517599999996</v>
      </c>
      <c r="E359" s="24">
        <v>2294.894996</v>
      </c>
      <c r="F359" s="24">
        <v>445.87511439999997</v>
      </c>
      <c r="G359" s="24">
        <v>73.082948389999999</v>
      </c>
      <c r="H359" s="24">
        <v>33.246447269999997</v>
      </c>
      <c r="I359" s="24">
        <v>36.887298229999999</v>
      </c>
      <c r="J359" s="24">
        <v>37.752843140000003</v>
      </c>
      <c r="K359" s="24">
        <v>28.93219886</v>
      </c>
      <c r="L359" s="24">
        <v>25.956083540000002</v>
      </c>
      <c r="M359" s="24">
        <v>13.14394723</v>
      </c>
      <c r="N359" s="24">
        <v>8.0262054999999997</v>
      </c>
      <c r="O359" s="24">
        <v>4.8905865229999996</v>
      </c>
      <c r="P359" s="24">
        <v>9.7714417440000005</v>
      </c>
    </row>
    <row r="360" spans="2:23" x14ac:dyDescent="0.2">
      <c r="B360" s="24">
        <v>177.3461428</v>
      </c>
      <c r="C360" s="24">
        <v>1988.6601330000001</v>
      </c>
      <c r="D360" s="24">
        <v>1692.89158</v>
      </c>
      <c r="E360" s="24">
        <v>2710.228204</v>
      </c>
      <c r="F360" s="24">
        <v>279.68625370000001</v>
      </c>
      <c r="G360" s="24">
        <v>366.66840280000002</v>
      </c>
      <c r="H360" s="24">
        <v>113.14035490000001</v>
      </c>
      <c r="I360" s="24">
        <v>35.687332980000001</v>
      </c>
      <c r="J360" s="24">
        <v>24.894591999999999</v>
      </c>
      <c r="K360" s="24">
        <v>28.74222129</v>
      </c>
      <c r="L360" s="24">
        <v>25.056611</v>
      </c>
      <c r="M360" s="24">
        <v>17.894431229999999</v>
      </c>
      <c r="N360" s="24">
        <v>16.169349969999999</v>
      </c>
      <c r="O360" s="24">
        <v>5.0759217850000002</v>
      </c>
      <c r="P360" s="24">
        <v>9.9051977440000005</v>
      </c>
    </row>
    <row r="361" spans="2:23" x14ac:dyDescent="0.2">
      <c r="B361" s="24">
        <v>4750.826376</v>
      </c>
      <c r="C361" s="24">
        <v>8655.1263670000008</v>
      </c>
      <c r="D361" s="24">
        <v>969.46123390000002</v>
      </c>
      <c r="E361" s="24">
        <v>1161.049534</v>
      </c>
      <c r="F361" s="24">
        <v>1118.694291</v>
      </c>
      <c r="G361" s="24">
        <v>1769.616489</v>
      </c>
      <c r="H361" s="24">
        <v>740.11967319999997</v>
      </c>
      <c r="I361" s="24">
        <v>170.14623449999999</v>
      </c>
      <c r="J361" s="24">
        <v>78.810030260000005</v>
      </c>
      <c r="K361" s="24">
        <v>31.519963990000001</v>
      </c>
      <c r="L361" s="24">
        <v>12.57992471</v>
      </c>
      <c r="M361" s="24">
        <v>13.86996375</v>
      </c>
      <c r="N361" s="24">
        <v>14.05970784</v>
      </c>
      <c r="O361" s="24">
        <v>7.7035707990000004</v>
      </c>
      <c r="P361" s="24">
        <v>19.07043007</v>
      </c>
    </row>
    <row r="362" spans="2:23" x14ac:dyDescent="0.2">
      <c r="B362" s="24">
        <v>173.75231439999999</v>
      </c>
      <c r="C362" s="24">
        <v>1037.867561</v>
      </c>
      <c r="D362" s="24">
        <v>4496.0586929999999</v>
      </c>
      <c r="E362" s="24">
        <v>4476.3974740000003</v>
      </c>
      <c r="F362" s="24">
        <v>715.46514920000004</v>
      </c>
      <c r="G362" s="24">
        <v>348.09875110000002</v>
      </c>
      <c r="H362" s="24">
        <v>392.19569949999999</v>
      </c>
      <c r="I362" s="24">
        <v>420.28668090000002</v>
      </c>
      <c r="J362" s="24">
        <v>95.667050090000004</v>
      </c>
      <c r="K362" s="24">
        <v>30.74347277</v>
      </c>
      <c r="L362" s="24">
        <v>17.982651109999999</v>
      </c>
      <c r="M362" s="24">
        <v>5.8435077839999998</v>
      </c>
      <c r="N362" s="24">
        <v>3.5520013060000002</v>
      </c>
      <c r="O362" s="24">
        <v>2.24751704</v>
      </c>
      <c r="P362" s="24">
        <v>3.4661237800000002</v>
      </c>
    </row>
    <row r="363" spans="2:23" x14ac:dyDescent="0.2">
      <c r="B363" s="24">
        <v>449.9560697</v>
      </c>
      <c r="C363" s="24">
        <v>516.60935610000001</v>
      </c>
      <c r="D363" s="24">
        <v>248.6421369</v>
      </c>
      <c r="E363" s="24">
        <v>621.18175280000003</v>
      </c>
      <c r="F363" s="24">
        <v>2267.541471</v>
      </c>
      <c r="G363" s="24">
        <v>944.10345310000002</v>
      </c>
      <c r="H363" s="24">
        <v>198.37848009999999</v>
      </c>
      <c r="I363" s="24">
        <v>111.75346140000001</v>
      </c>
      <c r="J363" s="24">
        <v>107.3072124</v>
      </c>
      <c r="K363" s="24">
        <v>74.910888819999997</v>
      </c>
      <c r="L363" s="24">
        <v>19.72410485</v>
      </c>
      <c r="M363" s="24">
        <v>5.5064802530000003</v>
      </c>
      <c r="N363" s="24">
        <v>2.8538340980000001</v>
      </c>
      <c r="O363" s="24">
        <v>0</v>
      </c>
      <c r="P363" s="24">
        <v>1.379630275</v>
      </c>
    </row>
    <row r="364" spans="2:23" x14ac:dyDescent="0.2">
      <c r="B364" s="24">
        <v>350</v>
      </c>
      <c r="C364" s="24">
        <v>1180</v>
      </c>
      <c r="D364" s="24">
        <v>4550</v>
      </c>
      <c r="E364" s="24">
        <v>4440</v>
      </c>
      <c r="F364" s="24">
        <v>1190</v>
      </c>
      <c r="G364" s="24">
        <v>490</v>
      </c>
      <c r="H364" s="24">
        <v>560</v>
      </c>
      <c r="I364" s="24">
        <v>650</v>
      </c>
      <c r="J364" s="24">
        <v>130</v>
      </c>
      <c r="K364" s="24">
        <v>60</v>
      </c>
      <c r="L364" s="24">
        <v>30</v>
      </c>
      <c r="M364" s="24">
        <v>10</v>
      </c>
      <c r="N364" s="24">
        <v>10</v>
      </c>
      <c r="O364" s="24">
        <v>0</v>
      </c>
      <c r="P364" s="24">
        <v>10</v>
      </c>
      <c r="Q364" s="24" t="s">
        <v>45</v>
      </c>
      <c r="R364" s="24" t="s">
        <v>46</v>
      </c>
    </row>
    <row r="365" spans="2:23" x14ac:dyDescent="0.2">
      <c r="B365" s="24">
        <v>142.7915945</v>
      </c>
      <c r="C365" s="24">
        <v>235.6691782</v>
      </c>
      <c r="D365" s="24">
        <v>1089.5320360000001</v>
      </c>
      <c r="E365" s="24">
        <v>5937.9686940000001</v>
      </c>
      <c r="F365" s="24">
        <v>1311.2370289999999</v>
      </c>
      <c r="G365" s="24">
        <v>275.13329920000001</v>
      </c>
      <c r="H365" s="24">
        <v>210.6777137</v>
      </c>
      <c r="I365" s="24">
        <v>216.19945559999999</v>
      </c>
      <c r="J365" s="24">
        <v>168.25348740000001</v>
      </c>
      <c r="K365" s="24">
        <v>46.333393440000002</v>
      </c>
      <c r="L365" s="24">
        <v>16.279157300000001</v>
      </c>
      <c r="M365" s="24">
        <v>12.96489729</v>
      </c>
      <c r="N365" s="24">
        <v>7.787445613</v>
      </c>
      <c r="O365" s="24">
        <v>3.5743906550000002</v>
      </c>
      <c r="P365" s="24">
        <v>0</v>
      </c>
    </row>
    <row r="366" spans="2:23" x14ac:dyDescent="0.2">
      <c r="B366" s="24" t="s">
        <v>47</v>
      </c>
    </row>
    <row r="367" spans="2:23" x14ac:dyDescent="0.2">
      <c r="B367" s="24">
        <v>3629</v>
      </c>
      <c r="C367" s="24">
        <v>2945</v>
      </c>
      <c r="D367" s="24">
        <v>3591</v>
      </c>
      <c r="E367" s="24">
        <v>4141</v>
      </c>
      <c r="F367" s="24">
        <v>3626</v>
      </c>
      <c r="G367" s="24">
        <v>4306</v>
      </c>
      <c r="H367" s="24">
        <v>4010</v>
      </c>
      <c r="I367" s="24">
        <v>1873</v>
      </c>
      <c r="J367" s="24">
        <v>2278</v>
      </c>
      <c r="K367" s="24">
        <v>1406</v>
      </c>
      <c r="L367" s="24">
        <v>1325</v>
      </c>
      <c r="M367" s="24">
        <v>2642</v>
      </c>
      <c r="N367" s="24">
        <v>2296</v>
      </c>
      <c r="O367" s="24">
        <v>4730</v>
      </c>
      <c r="P367" s="24">
        <v>4829</v>
      </c>
      <c r="Q367" s="24">
        <v>2499</v>
      </c>
      <c r="R367" s="24">
        <v>3605.1</v>
      </c>
      <c r="S367" s="24">
        <v>3834</v>
      </c>
      <c r="T367" s="24" t="s">
        <v>42</v>
      </c>
      <c r="U367" s="24">
        <v>3160.7</v>
      </c>
    </row>
    <row r="368" spans="2:23" x14ac:dyDescent="0.2">
      <c r="B368" s="24" t="s">
        <v>42</v>
      </c>
      <c r="C368" s="24">
        <v>0.17</v>
      </c>
      <c r="D368" s="24">
        <v>0.15</v>
      </c>
      <c r="E368" s="24">
        <v>0.23</v>
      </c>
      <c r="F368" s="24">
        <v>0.15</v>
      </c>
      <c r="G368" s="24">
        <v>0.14000000000000001</v>
      </c>
      <c r="H368" s="24">
        <v>0.16</v>
      </c>
      <c r="I368" s="24">
        <v>0.17</v>
      </c>
      <c r="J368" s="24">
        <v>0.2</v>
      </c>
      <c r="K368" s="24">
        <v>0.3</v>
      </c>
      <c r="L368" s="24">
        <v>0.36</v>
      </c>
      <c r="M368" s="24">
        <v>0.28000000000000003</v>
      </c>
      <c r="N368" s="24">
        <v>0.18</v>
      </c>
      <c r="O368" s="24">
        <v>0.18</v>
      </c>
      <c r="P368" s="24">
        <v>0.1</v>
      </c>
      <c r="Q368" s="24">
        <v>0.21</v>
      </c>
      <c r="R368" s="24">
        <v>0.51</v>
      </c>
      <c r="S368" s="24">
        <v>0.3</v>
      </c>
      <c r="T368" s="24" t="s">
        <v>42</v>
      </c>
      <c r="U368" s="24">
        <v>12775</v>
      </c>
      <c r="V368" s="24">
        <v>0.22</v>
      </c>
      <c r="W368" s="24">
        <v>0.914149977</v>
      </c>
    </row>
    <row r="369" spans="2:19" x14ac:dyDescent="0.2">
      <c r="B369" s="24">
        <v>765.25864909999996</v>
      </c>
      <c r="C369" s="24">
        <v>496.81713339999999</v>
      </c>
      <c r="D369" s="24">
        <v>549.00296539999999</v>
      </c>
      <c r="E369" s="24">
        <v>960.54827020000005</v>
      </c>
      <c r="F369" s="24">
        <v>535.23822080000002</v>
      </c>
      <c r="G369" s="24">
        <v>612.91334429999995</v>
      </c>
      <c r="H369" s="24">
        <v>655.34102140000005</v>
      </c>
      <c r="I369" s="24">
        <v>325.84645799999998</v>
      </c>
      <c r="J369" s="24">
        <v>456.35057660000001</v>
      </c>
      <c r="K369" s="24">
        <v>415.0827018</v>
      </c>
      <c r="L369" s="24">
        <v>481.97693570000001</v>
      </c>
      <c r="M369" s="24">
        <v>752.12125209999999</v>
      </c>
      <c r="N369" s="24">
        <v>411.54003290000003</v>
      </c>
      <c r="O369" s="24">
        <v>847.81548599999996</v>
      </c>
      <c r="P369" s="24">
        <v>483.6955519</v>
      </c>
      <c r="Q369" s="24">
        <v>513.7976936</v>
      </c>
      <c r="R369" s="24">
        <v>1843.6438189999999</v>
      </c>
      <c r="S369" s="24">
        <v>1150.2</v>
      </c>
    </row>
    <row r="370" spans="2:19" x14ac:dyDescent="0.2">
      <c r="B370" s="24" t="s">
        <v>48</v>
      </c>
    </row>
    <row r="371" spans="2:19" x14ac:dyDescent="0.2">
      <c r="B371" s="24">
        <v>2.8098301999999999E-2</v>
      </c>
      <c r="C371" s="24">
        <v>8.8950365000000003E-2</v>
      </c>
      <c r="D371" s="24">
        <v>0.23383385100000001</v>
      </c>
      <c r="E371" s="24">
        <v>0.38728862400000003</v>
      </c>
      <c r="F371" s="24">
        <v>0.56223516200000001</v>
      </c>
      <c r="G371" s="24">
        <v>0.63220144</v>
      </c>
      <c r="H371" s="24">
        <v>0.70435157900000001</v>
      </c>
      <c r="I371" s="24">
        <v>0.848887748</v>
      </c>
      <c r="J371" s="24">
        <v>0.96902235599999997</v>
      </c>
      <c r="K371" s="24">
        <v>1.1383616519999999</v>
      </c>
      <c r="L371" s="24">
        <v>1.2318210599999999</v>
      </c>
      <c r="M371" s="24">
        <v>1.4452066619999999</v>
      </c>
      <c r="N371" s="24">
        <v>1.403855796</v>
      </c>
      <c r="O371" s="24">
        <v>1.3566260560000001</v>
      </c>
      <c r="P371" s="24">
        <v>1.8225866049999999</v>
      </c>
    </row>
    <row r="372" spans="2:19" x14ac:dyDescent="0.2">
      <c r="B372" s="24">
        <v>3.7773965999999999E-2</v>
      </c>
      <c r="C372" s="24">
        <v>7.9180711000000001E-2</v>
      </c>
      <c r="D372" s="24">
        <v>0.228031394</v>
      </c>
      <c r="E372" s="24">
        <v>0.33085802600000003</v>
      </c>
      <c r="F372" s="24">
        <v>0.48248502199999999</v>
      </c>
      <c r="G372" s="24">
        <v>0.67108446499999996</v>
      </c>
      <c r="H372" s="24">
        <v>0.82861438300000001</v>
      </c>
      <c r="I372" s="24">
        <v>0.85391744400000003</v>
      </c>
      <c r="J372" s="24">
        <v>0.97196752099999995</v>
      </c>
      <c r="K372" s="24">
        <v>1.046543204</v>
      </c>
      <c r="L372" s="24">
        <v>1.211815358</v>
      </c>
      <c r="M372" s="24">
        <v>1.406491996</v>
      </c>
      <c r="N372" s="24">
        <v>1.1713102390000001</v>
      </c>
      <c r="O372" s="24">
        <v>1.470779469</v>
      </c>
      <c r="P372" s="24">
        <v>1.5958965300000001</v>
      </c>
    </row>
    <row r="373" spans="2:19" x14ac:dyDescent="0.2">
      <c r="B373" s="24">
        <v>3.3802090999999999E-2</v>
      </c>
      <c r="C373" s="24">
        <v>0.134739627</v>
      </c>
      <c r="D373" s="24">
        <v>0.25756815599999999</v>
      </c>
      <c r="E373" s="24">
        <v>0.38417733300000001</v>
      </c>
      <c r="F373" s="24">
        <v>0.479309027</v>
      </c>
      <c r="G373" s="24">
        <v>0.61145219299999998</v>
      </c>
      <c r="H373" s="24">
        <v>0.785806012</v>
      </c>
      <c r="I373" s="24">
        <v>0.97908672699999999</v>
      </c>
      <c r="J373" s="24">
        <v>1.045964863</v>
      </c>
      <c r="K373" s="24">
        <v>1.1455787909999999</v>
      </c>
      <c r="L373" s="24">
        <v>1.2395724539999999</v>
      </c>
      <c r="M373" s="24">
        <v>1.7150218610000001</v>
      </c>
      <c r="N373" s="24">
        <v>2.033758674</v>
      </c>
      <c r="O373" s="24">
        <v>1.6727860459999999</v>
      </c>
      <c r="P373" s="24">
        <v>1.423109296</v>
      </c>
    </row>
    <row r="374" spans="2:19" x14ac:dyDescent="0.2">
      <c r="B374" s="24">
        <v>2.9428196E-2</v>
      </c>
      <c r="C374" s="24">
        <v>9.8627188000000005E-2</v>
      </c>
      <c r="D374" s="24">
        <v>0.23558357999999999</v>
      </c>
      <c r="E374" s="24">
        <v>0.38024560800000001</v>
      </c>
      <c r="F374" s="24">
        <v>0.466445375</v>
      </c>
      <c r="G374" s="24">
        <v>0.59992930700000002</v>
      </c>
      <c r="H374" s="24">
        <v>0.64284738399999997</v>
      </c>
      <c r="I374" s="24">
        <v>0.69693298599999998</v>
      </c>
      <c r="J374" s="24">
        <v>0.80857328500000003</v>
      </c>
      <c r="K374" s="24">
        <v>0.93479224100000002</v>
      </c>
      <c r="L374" s="24">
        <v>0.98371624300000005</v>
      </c>
      <c r="M374" s="24">
        <v>1.1100902319999999</v>
      </c>
      <c r="N374" s="24">
        <v>0.89625691500000004</v>
      </c>
      <c r="O374" s="24">
        <v>1.6190419739999999</v>
      </c>
      <c r="P374" s="24">
        <v>1.2896664550000001</v>
      </c>
    </row>
    <row r="375" spans="2:19" x14ac:dyDescent="0.2">
      <c r="B375" s="24">
        <v>3.1532787E-2</v>
      </c>
      <c r="C375" s="24">
        <v>0.113172734</v>
      </c>
      <c r="D375" s="24">
        <v>0.24018762299999999</v>
      </c>
      <c r="E375" s="24">
        <v>0.39289284899999999</v>
      </c>
      <c r="F375" s="24">
        <v>0.54301159700000001</v>
      </c>
      <c r="G375" s="24">
        <v>0.63974694700000001</v>
      </c>
      <c r="H375" s="24">
        <v>0.71219186199999995</v>
      </c>
      <c r="I375" s="24">
        <v>0.74585136799999996</v>
      </c>
      <c r="J375" s="24">
        <v>0.78238122899999996</v>
      </c>
      <c r="K375" s="24">
        <v>0.90146914700000003</v>
      </c>
      <c r="L375" s="24">
        <v>1.0948500249999999</v>
      </c>
      <c r="M375" s="24">
        <v>0.92357504999999995</v>
      </c>
      <c r="N375" s="24">
        <v>1.072474776</v>
      </c>
      <c r="O375" s="24">
        <v>1.892101509</v>
      </c>
      <c r="P375" s="24">
        <v>1.416936706</v>
      </c>
    </row>
    <row r="376" spans="2:19" x14ac:dyDescent="0.2">
      <c r="B376" s="24">
        <v>3.3327848E-2</v>
      </c>
      <c r="C376" s="24">
        <v>0.133008776</v>
      </c>
      <c r="D376" s="24">
        <v>0.25604884</v>
      </c>
      <c r="E376" s="24">
        <v>0.39670786000000002</v>
      </c>
      <c r="F376" s="24">
        <v>0.56382238500000004</v>
      </c>
      <c r="G376" s="24">
        <v>0.67988364700000004</v>
      </c>
      <c r="H376" s="24">
        <v>0.80502076199999995</v>
      </c>
      <c r="I376" s="24">
        <v>0.93651840099999994</v>
      </c>
      <c r="J376" s="24">
        <v>1.006467236</v>
      </c>
      <c r="K376" s="24">
        <v>1.0344345909999999</v>
      </c>
      <c r="L376" s="24">
        <v>1.142940509</v>
      </c>
      <c r="M376" s="24">
        <v>1.0969760900000001</v>
      </c>
      <c r="N376" s="24">
        <v>1.5081782880000001</v>
      </c>
      <c r="O376" s="24">
        <v>1.440500871</v>
      </c>
      <c r="P376" s="24">
        <v>1.309022423</v>
      </c>
    </row>
    <row r="377" spans="2:19" x14ac:dyDescent="0.2">
      <c r="B377" s="24">
        <v>2.3417064000000001E-2</v>
      </c>
      <c r="C377" s="24">
        <v>0.115008316</v>
      </c>
      <c r="D377" s="24">
        <v>0.27688895600000002</v>
      </c>
      <c r="E377" s="24">
        <v>0.459929374</v>
      </c>
      <c r="F377" s="24">
        <v>0.56925742599999996</v>
      </c>
      <c r="G377" s="24">
        <v>0.69299112299999999</v>
      </c>
      <c r="H377" s="24">
        <v>0.76798241</v>
      </c>
      <c r="I377" s="24">
        <v>0.85736804499999997</v>
      </c>
      <c r="J377" s="24">
        <v>0.913345976</v>
      </c>
      <c r="K377" s="24">
        <v>0.98701144799999996</v>
      </c>
      <c r="L377" s="24">
        <v>1.022179787</v>
      </c>
      <c r="M377" s="24">
        <v>1.104971366</v>
      </c>
      <c r="N377" s="24">
        <v>1.048272624</v>
      </c>
      <c r="O377" s="24">
        <v>1.070253326</v>
      </c>
      <c r="P377" s="24">
        <v>1.3495686819999999</v>
      </c>
    </row>
    <row r="378" spans="2:19" x14ac:dyDescent="0.2">
      <c r="B378" s="24">
        <v>1.9380752000000001E-2</v>
      </c>
      <c r="C378" s="24">
        <v>0.10145982200000001</v>
      </c>
      <c r="D378" s="24">
        <v>0.24414475499999999</v>
      </c>
      <c r="E378" s="24">
        <v>0.37814567100000002</v>
      </c>
      <c r="F378" s="24">
        <v>0.52699222899999998</v>
      </c>
      <c r="G378" s="24">
        <v>0.65206661499999996</v>
      </c>
      <c r="H378" s="24">
        <v>0.76360385099999994</v>
      </c>
      <c r="I378" s="24">
        <v>0.84666801899999999</v>
      </c>
      <c r="J378" s="24">
        <v>0.93351983299999997</v>
      </c>
      <c r="K378" s="24">
        <v>0.97143749400000001</v>
      </c>
      <c r="L378" s="24">
        <v>1.0011509190000001</v>
      </c>
      <c r="M378" s="24">
        <v>1.1495346909999999</v>
      </c>
      <c r="N378" s="24">
        <v>1.2116872009999999</v>
      </c>
      <c r="O378" s="24">
        <v>1.281049807</v>
      </c>
      <c r="P378" s="24">
        <v>1.179917849</v>
      </c>
    </row>
    <row r="379" spans="2:19" x14ac:dyDescent="0.2">
      <c r="B379" s="24">
        <v>1.8495648999999999E-2</v>
      </c>
      <c r="C379" s="24">
        <v>8.7193363999999995E-2</v>
      </c>
      <c r="D379" s="24">
        <v>0.279247415</v>
      </c>
      <c r="E379" s="24">
        <v>0.43718783300000003</v>
      </c>
      <c r="F379" s="24">
        <v>0.58248880300000005</v>
      </c>
      <c r="G379" s="24">
        <v>0.68663239899999995</v>
      </c>
      <c r="H379" s="24">
        <v>0.78823631599999999</v>
      </c>
      <c r="I379" s="24">
        <v>0.87099972599999997</v>
      </c>
      <c r="J379" s="24">
        <v>0.970100191</v>
      </c>
      <c r="K379" s="24">
        <v>1.1027085160000001</v>
      </c>
      <c r="L379" s="24">
        <v>1.1056714510000001</v>
      </c>
      <c r="M379" s="24">
        <v>1.2369484479999999</v>
      </c>
      <c r="N379" s="24">
        <v>1.2354868450000001</v>
      </c>
      <c r="O379" s="24">
        <v>1.749460306</v>
      </c>
      <c r="P379" s="24">
        <v>1.230626606</v>
      </c>
    </row>
    <row r="380" spans="2:19" x14ac:dyDescent="0.2">
      <c r="B380" s="24">
        <v>2.2553568E-2</v>
      </c>
      <c r="C380" s="24">
        <v>8.3533376000000006E-2</v>
      </c>
      <c r="D380" s="24">
        <v>0.21397105999999999</v>
      </c>
      <c r="E380" s="24">
        <v>0.40660791499999999</v>
      </c>
      <c r="F380" s="24">
        <v>0.57580060799999999</v>
      </c>
      <c r="G380" s="24">
        <v>0.68906324200000002</v>
      </c>
      <c r="H380" s="24">
        <v>0.80522349299999996</v>
      </c>
      <c r="I380" s="24">
        <v>0.98197084899999998</v>
      </c>
      <c r="J380" s="24">
        <v>0.96832022399999995</v>
      </c>
      <c r="K380" s="24">
        <v>1.262557586</v>
      </c>
      <c r="L380" s="24">
        <v>1.2472124309999999</v>
      </c>
      <c r="M380" s="24">
        <v>1.2466489679999999</v>
      </c>
      <c r="N380" s="24">
        <v>1.389705798</v>
      </c>
      <c r="O380" s="24">
        <v>1.6380326970000001</v>
      </c>
      <c r="P380" s="24">
        <v>1.2469683009999999</v>
      </c>
    </row>
    <row r="381" spans="2:19" x14ac:dyDescent="0.2">
      <c r="B381" s="24">
        <v>2.0319990999999999E-2</v>
      </c>
      <c r="C381" s="24">
        <v>0.10850145999999999</v>
      </c>
      <c r="D381" s="24">
        <v>0.24195861900000001</v>
      </c>
      <c r="E381" s="24">
        <v>0.41645069600000001</v>
      </c>
      <c r="F381" s="24">
        <v>0.64661924500000001</v>
      </c>
      <c r="G381" s="24">
        <v>0.78533266300000004</v>
      </c>
      <c r="H381" s="24">
        <v>0.95014345300000003</v>
      </c>
      <c r="I381" s="24">
        <v>1.0306215750000001</v>
      </c>
      <c r="J381" s="24">
        <v>1.0640246280000001</v>
      </c>
      <c r="K381" s="24">
        <v>1.3283554529999999</v>
      </c>
      <c r="L381" s="24">
        <v>1.326541881</v>
      </c>
      <c r="M381" s="24">
        <v>1.5470371329999999</v>
      </c>
      <c r="N381" s="24">
        <v>1.5565858539999999</v>
      </c>
      <c r="O381" s="24">
        <v>1.5368162080000001</v>
      </c>
      <c r="P381" s="24">
        <v>1.7437159609999999</v>
      </c>
    </row>
    <row r="382" spans="2:19" x14ac:dyDescent="0.2">
      <c r="B382" s="24">
        <v>3.1689083999999999E-2</v>
      </c>
      <c r="C382" s="24">
        <v>0.11734314799999999</v>
      </c>
      <c r="D382" s="24">
        <v>0.221257593</v>
      </c>
      <c r="E382" s="24">
        <v>0.44114833799999997</v>
      </c>
      <c r="F382" s="24">
        <v>0.56523318099999997</v>
      </c>
      <c r="G382" s="24">
        <v>0.72191307000000005</v>
      </c>
      <c r="H382" s="24">
        <v>0.93679943799999998</v>
      </c>
      <c r="I382" s="24">
        <v>1.3365648569999999</v>
      </c>
      <c r="J382" s="24">
        <v>1.574484153</v>
      </c>
      <c r="K382" s="24">
        <v>1.6224372220000001</v>
      </c>
      <c r="L382" s="24">
        <v>1.692529159</v>
      </c>
      <c r="M382" s="24">
        <v>1.895356839</v>
      </c>
      <c r="N382" s="24">
        <v>1.9269976470000001</v>
      </c>
      <c r="O382" s="24">
        <v>1.9414515240000001</v>
      </c>
      <c r="P382" s="24">
        <v>1.96177442</v>
      </c>
    </row>
    <row r="383" spans="2:19" x14ac:dyDescent="0.2">
      <c r="B383" s="24">
        <v>2.7062065E-2</v>
      </c>
      <c r="C383" s="24">
        <v>9.5919641999999999E-2</v>
      </c>
      <c r="D383" s="24">
        <v>0.196687891</v>
      </c>
      <c r="E383" s="24">
        <v>0.37567857900000001</v>
      </c>
      <c r="F383" s="24">
        <v>0.53248356900000005</v>
      </c>
      <c r="G383" s="24">
        <v>0.68980872500000001</v>
      </c>
      <c r="H383" s="24">
        <v>0.83813980099999996</v>
      </c>
      <c r="I383" s="24">
        <v>0.92838321599999996</v>
      </c>
      <c r="J383" s="24">
        <v>1.269596435</v>
      </c>
      <c r="K383" s="24">
        <v>1.2671114489999999</v>
      </c>
      <c r="L383" s="24">
        <v>1.3283080629999999</v>
      </c>
      <c r="M383" s="24">
        <v>1.3877407589999999</v>
      </c>
      <c r="N383" s="24">
        <v>1.461337291</v>
      </c>
      <c r="O383" s="24">
        <v>1.764743441</v>
      </c>
      <c r="P383" s="24">
        <v>1.757660864</v>
      </c>
    </row>
    <row r="384" spans="2:19" x14ac:dyDescent="0.2">
      <c r="B384" s="24">
        <v>2.5225422000000001E-2</v>
      </c>
      <c r="C384" s="24">
        <v>0.13456103799999999</v>
      </c>
      <c r="D384" s="24">
        <v>0.22362502000000001</v>
      </c>
      <c r="E384" s="24">
        <v>0.39429725100000002</v>
      </c>
      <c r="F384" s="24">
        <v>0.54727595100000004</v>
      </c>
      <c r="G384" s="24">
        <v>0.69453373399999996</v>
      </c>
      <c r="H384" s="24">
        <v>0.76282845600000004</v>
      </c>
      <c r="I384" s="24">
        <v>0.99709786499999997</v>
      </c>
      <c r="J384" s="24">
        <v>1.142014088</v>
      </c>
      <c r="K384" s="24">
        <v>1.2663642900000001</v>
      </c>
      <c r="L384" s="24">
        <v>1.4441065390000001</v>
      </c>
      <c r="M384" s="24">
        <v>1.7110011249999999</v>
      </c>
      <c r="N384" s="24">
        <v>1.9030163040000001</v>
      </c>
      <c r="O384" s="24">
        <v>1.7945568460000001</v>
      </c>
      <c r="P384" s="24">
        <v>1.7766869240000001</v>
      </c>
    </row>
    <row r="385" spans="2:41" x14ac:dyDescent="0.2">
      <c r="B385" s="24">
        <v>3.3300215000000001E-2</v>
      </c>
      <c r="C385" s="24">
        <v>0.109915022</v>
      </c>
      <c r="D385" s="24">
        <v>0.26589982299999998</v>
      </c>
      <c r="E385" s="24">
        <v>0.48098001200000001</v>
      </c>
      <c r="F385" s="24">
        <v>0.53885808499999999</v>
      </c>
      <c r="G385" s="24">
        <v>0.63233835000000005</v>
      </c>
      <c r="H385" s="24">
        <v>0.69664412799999997</v>
      </c>
      <c r="I385" s="24">
        <v>0.78559349499999998</v>
      </c>
      <c r="J385" s="24">
        <v>0.84670904400000002</v>
      </c>
      <c r="K385" s="24">
        <v>0.96047921300000005</v>
      </c>
      <c r="L385" s="24">
        <v>1.166773547</v>
      </c>
      <c r="M385" s="24">
        <v>1.3694739359999999</v>
      </c>
      <c r="N385" s="24">
        <v>1.6232018939999999</v>
      </c>
      <c r="O385" s="24">
        <v>1.6847912089999999</v>
      </c>
      <c r="P385" s="24">
        <v>1.738218</v>
      </c>
    </row>
    <row r="386" spans="2:41" x14ac:dyDescent="0.2">
      <c r="B386" s="24">
        <v>2.9279013E-2</v>
      </c>
      <c r="C386" s="24">
        <v>0.113887513</v>
      </c>
      <c r="D386" s="24">
        <v>0.25112267500000002</v>
      </c>
      <c r="E386" s="24">
        <v>0.40643369000000001</v>
      </c>
      <c r="F386" s="24">
        <v>0.51202235500000004</v>
      </c>
      <c r="G386" s="24">
        <v>0.59579568500000002</v>
      </c>
      <c r="H386" s="24">
        <v>0.67860015600000001</v>
      </c>
      <c r="I386" s="24">
        <v>0.72186286099999997</v>
      </c>
      <c r="J386" s="24">
        <v>0.81782518000000004</v>
      </c>
      <c r="K386" s="24">
        <v>0.874899121</v>
      </c>
      <c r="L386" s="24">
        <v>0.97760769599999997</v>
      </c>
      <c r="M386" s="24">
        <v>1.044707584</v>
      </c>
      <c r="N386" s="24">
        <v>1.1519333899999999</v>
      </c>
      <c r="O386" s="24">
        <v>1.389053393</v>
      </c>
      <c r="P386" s="24">
        <v>1.6261733949999999</v>
      </c>
    </row>
    <row r="387" spans="2:41" x14ac:dyDescent="0.2">
      <c r="B387" s="24">
        <v>2.9279013E-2</v>
      </c>
      <c r="C387" s="24">
        <v>0.113887513</v>
      </c>
      <c r="D387" s="24">
        <v>0.25112267500000002</v>
      </c>
      <c r="E387" s="24">
        <v>0.40643369000000001</v>
      </c>
      <c r="F387" s="24">
        <v>0.51202235500000004</v>
      </c>
      <c r="G387" s="24">
        <v>0.59579568500000002</v>
      </c>
      <c r="H387" s="24">
        <v>0.67860015600000001</v>
      </c>
      <c r="I387" s="24">
        <v>0.72186286099999997</v>
      </c>
      <c r="J387" s="24">
        <v>0.81782518000000004</v>
      </c>
      <c r="K387" s="24">
        <v>0.874899121</v>
      </c>
      <c r="L387" s="24">
        <v>0.97760769599999997</v>
      </c>
      <c r="M387" s="24">
        <v>1.044707584</v>
      </c>
      <c r="N387" s="24">
        <v>1.1519333899999999</v>
      </c>
      <c r="O387" s="24">
        <v>1.389053393</v>
      </c>
      <c r="P387" s="24">
        <v>1.6261733949999999</v>
      </c>
    </row>
    <row r="388" spans="2:41" x14ac:dyDescent="0.2">
      <c r="B388" s="24">
        <v>2.9279013E-2</v>
      </c>
      <c r="C388" s="24">
        <v>0.113887513</v>
      </c>
      <c r="D388" s="24">
        <v>0.25112267500000002</v>
      </c>
      <c r="E388" s="24">
        <v>0.40643369000000001</v>
      </c>
      <c r="F388" s="24">
        <v>0.51202235500000004</v>
      </c>
      <c r="G388" s="24">
        <v>0.59579568500000002</v>
      </c>
      <c r="H388" s="24">
        <v>0.67860015600000001</v>
      </c>
      <c r="I388" s="24">
        <v>0.72186286099999997</v>
      </c>
      <c r="J388" s="24">
        <v>0.81782518000000004</v>
      </c>
      <c r="K388" s="24">
        <v>0.874899121</v>
      </c>
      <c r="L388" s="24">
        <v>0.97760769599999997</v>
      </c>
      <c r="M388" s="24">
        <v>1.044707584</v>
      </c>
      <c r="N388" s="24">
        <v>1.1519333899999999</v>
      </c>
      <c r="O388" s="24">
        <v>1.389053393</v>
      </c>
      <c r="P388" s="24">
        <v>1.6261733949999999</v>
      </c>
    </row>
    <row r="389" spans="2:41" x14ac:dyDescent="0.2">
      <c r="B389" s="24" t="s">
        <v>49</v>
      </c>
    </row>
    <row r="390" spans="2:41" x14ac:dyDescent="0.2">
      <c r="B390" s="24">
        <v>0.80156997399999996</v>
      </c>
      <c r="C390" s="24">
        <v>1.3087779260000001</v>
      </c>
      <c r="D390" s="24">
        <v>0.88700000000000001</v>
      </c>
      <c r="E390" s="24">
        <v>0.96299999999999997</v>
      </c>
      <c r="F390" s="24">
        <v>0.66069537300000003</v>
      </c>
      <c r="G390" s="24">
        <v>1.363870605</v>
      </c>
      <c r="H390" s="24">
        <v>0.93734663900000004</v>
      </c>
      <c r="I390" s="24">
        <v>1.263771226</v>
      </c>
      <c r="J390" s="24">
        <v>1.0361090150000001</v>
      </c>
      <c r="K390" s="24">
        <v>1.218350075</v>
      </c>
      <c r="L390" s="24">
        <v>0.770514845</v>
      </c>
      <c r="M390" s="24">
        <v>1.31695717</v>
      </c>
      <c r="N390" s="24">
        <v>0.565789349</v>
      </c>
      <c r="O390" s="24">
        <v>0.64625486399999998</v>
      </c>
      <c r="P390" s="24">
        <v>1.4475777780000001</v>
      </c>
      <c r="Q390" s="24">
        <v>1.095249208</v>
      </c>
      <c r="R390" s="24">
        <v>1.4759994009999999</v>
      </c>
      <c r="S390" s="24">
        <v>0.14905569799999999</v>
      </c>
      <c r="T390" s="24">
        <v>0.87097416800000005</v>
      </c>
      <c r="U390" s="24">
        <v>1.0491986369999999</v>
      </c>
      <c r="V390" s="24">
        <v>1.431904869</v>
      </c>
      <c r="W390" s="24">
        <v>1.629112326</v>
      </c>
      <c r="X390" s="24">
        <v>1.4675960459999999</v>
      </c>
      <c r="Y390" s="24">
        <v>1.4998822730000001</v>
      </c>
      <c r="Z390" s="24">
        <v>0.65158360800000004</v>
      </c>
      <c r="AA390" s="24">
        <v>0.64470445300000001</v>
      </c>
      <c r="AB390" s="24">
        <v>0.407246675</v>
      </c>
      <c r="AC390" s="24">
        <v>0.43967159300000003</v>
      </c>
      <c r="AD390" s="24">
        <v>0.43967159300000003</v>
      </c>
      <c r="AE390" s="24">
        <v>0.43967159300000003</v>
      </c>
      <c r="AF390" s="24">
        <v>0.43967159300000003</v>
      </c>
      <c r="AG390" s="24">
        <v>0.43967159300000003</v>
      </c>
      <c r="AH390" s="24">
        <v>0.43967159300000003</v>
      </c>
      <c r="AI390" s="24">
        <v>0.43967159300000003</v>
      </c>
      <c r="AJ390" s="24">
        <v>0.4</v>
      </c>
      <c r="AK390" s="24">
        <v>0.4</v>
      </c>
      <c r="AL390" s="24">
        <v>0.4</v>
      </c>
      <c r="AM390" s="24">
        <v>0.4</v>
      </c>
      <c r="AN390" s="24">
        <v>0.4</v>
      </c>
      <c r="AO390" s="24">
        <v>0.4</v>
      </c>
    </row>
    <row r="391" spans="2:41" x14ac:dyDescent="0.2">
      <c r="B391" s="24" t="s">
        <v>50</v>
      </c>
    </row>
    <row r="392" spans="2:41" x14ac:dyDescent="0.2">
      <c r="B392" s="24">
        <v>0.99399999999999999</v>
      </c>
      <c r="C392" s="24">
        <v>5.7600000000000004E-3</v>
      </c>
      <c r="D392" s="24">
        <v>1.7199999999999999E-14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</row>
    <row r="393" spans="2:41" x14ac:dyDescent="0.2">
      <c r="B393" s="24">
        <v>1.7600000000000001E-2</v>
      </c>
      <c r="C393" s="24">
        <v>0.96499999999999997</v>
      </c>
      <c r="D393" s="24">
        <v>1.7600000000000001E-2</v>
      </c>
      <c r="E393" s="24">
        <v>1.3200000000000001E-10</v>
      </c>
      <c r="F393" s="24">
        <v>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</row>
    <row r="394" spans="2:41" x14ac:dyDescent="0.2">
      <c r="B394" s="24">
        <v>3.0199999999999999E-8</v>
      </c>
      <c r="C394" s="24">
        <v>3.5499999999999997E-2</v>
      </c>
      <c r="D394" s="24">
        <v>0.92900000000000005</v>
      </c>
      <c r="E394" s="24">
        <v>3.5499999999999997E-2</v>
      </c>
      <c r="F394" s="24">
        <v>3.0199999999999999E-8</v>
      </c>
      <c r="G394" s="24">
        <v>0</v>
      </c>
      <c r="H394" s="24">
        <v>0</v>
      </c>
      <c r="I394" s="24">
        <v>0</v>
      </c>
      <c r="J394" s="24">
        <v>0</v>
      </c>
      <c r="K394" s="24">
        <v>0</v>
      </c>
      <c r="L394" s="24">
        <v>0</v>
      </c>
      <c r="M394" s="24">
        <v>0</v>
      </c>
      <c r="N394" s="24">
        <v>0</v>
      </c>
      <c r="O394" s="24">
        <v>0</v>
      </c>
      <c r="P394" s="24">
        <v>0</v>
      </c>
    </row>
    <row r="395" spans="2:41" x14ac:dyDescent="0.2">
      <c r="B395" s="24">
        <v>1.3799999999999999E-15</v>
      </c>
      <c r="C395" s="24">
        <v>1.06E-6</v>
      </c>
      <c r="D395" s="24">
        <v>5.7000000000000002E-2</v>
      </c>
      <c r="E395" s="24">
        <v>0.88600000000000001</v>
      </c>
      <c r="F395" s="24">
        <v>5.7015090999999997E-2</v>
      </c>
      <c r="G395" s="24">
        <v>1.06E-6</v>
      </c>
      <c r="H395" s="24">
        <v>0</v>
      </c>
      <c r="I395" s="24">
        <v>0</v>
      </c>
      <c r="J395" s="24">
        <v>0</v>
      </c>
      <c r="K395" s="24">
        <v>0</v>
      </c>
      <c r="L395" s="24">
        <v>0</v>
      </c>
      <c r="M395" s="24">
        <v>0</v>
      </c>
      <c r="N395" s="24">
        <v>0</v>
      </c>
      <c r="O395" s="24">
        <v>0</v>
      </c>
      <c r="P395" s="24">
        <v>0</v>
      </c>
    </row>
    <row r="396" spans="2:41" x14ac:dyDescent="0.2">
      <c r="B396" s="24">
        <v>3.9999999999999998E-23</v>
      </c>
      <c r="C396" s="24">
        <v>1.0700000000000001E-12</v>
      </c>
      <c r="D396" s="24">
        <v>1.2500000000000001E-5</v>
      </c>
      <c r="E396" s="24">
        <v>0.08</v>
      </c>
      <c r="F396" s="24">
        <v>0.84</v>
      </c>
      <c r="G396" s="24">
        <v>8.0011094000000005E-2</v>
      </c>
      <c r="H396" s="24">
        <v>1.2500000000000001E-5</v>
      </c>
      <c r="I396" s="24">
        <v>1.0700000000000001E-12</v>
      </c>
      <c r="J396" s="24">
        <v>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</row>
    <row r="397" spans="2:41" x14ac:dyDescent="0.2">
      <c r="B397" s="24">
        <v>2.5999999999999999E-30</v>
      </c>
      <c r="C397" s="24">
        <v>4.3000000000000002E-19</v>
      </c>
      <c r="D397" s="24">
        <v>1.28E-10</v>
      </c>
      <c r="E397" s="24">
        <v>7.4200000000000001E-5</v>
      </c>
      <c r="F397" s="24">
        <v>0.10299999999999999</v>
      </c>
      <c r="G397" s="24">
        <v>0.79400000000000004</v>
      </c>
      <c r="H397" s="24">
        <v>0.102942042</v>
      </c>
      <c r="I397" s="24">
        <v>7.4200000000000001E-5</v>
      </c>
      <c r="J397" s="24">
        <v>1.28E-10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</row>
    <row r="398" spans="2:41" x14ac:dyDescent="0.2">
      <c r="B398" s="24">
        <v>5.8400000000000001E-37</v>
      </c>
      <c r="C398" s="24">
        <v>2.1499999999999999E-25</v>
      </c>
      <c r="D398" s="24">
        <v>4.2099999999999999E-16</v>
      </c>
      <c r="E398" s="24">
        <v>4.4999999999999998E-9</v>
      </c>
      <c r="F398" s="24">
        <v>2.81E-4</v>
      </c>
      <c r="G398" s="24">
        <v>0.125</v>
      </c>
      <c r="H398" s="24">
        <v>0.75</v>
      </c>
      <c r="I398" s="24">
        <v>0.124855101</v>
      </c>
      <c r="J398" s="24">
        <v>2.81265E-4</v>
      </c>
      <c r="K398" s="24">
        <v>4.4999999999999998E-9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</row>
    <row r="399" spans="2:41" x14ac:dyDescent="0.2">
      <c r="B399" s="24">
        <v>4.98E-43</v>
      </c>
      <c r="C399" s="24">
        <v>2.2199999999999998E-31</v>
      </c>
      <c r="D399" s="24">
        <v>1.21E-21</v>
      </c>
      <c r="E399" s="24">
        <v>8.0499999999999998E-14</v>
      </c>
      <c r="F399" s="24">
        <v>6.8299999999999996E-8</v>
      </c>
      <c r="G399" s="24">
        <v>7.8399999999999997E-4</v>
      </c>
      <c r="H399" s="24">
        <v>0.14499999999999999</v>
      </c>
      <c r="I399" s="24">
        <v>0.70799999999999996</v>
      </c>
      <c r="J399" s="24">
        <v>0.145168358</v>
      </c>
      <c r="K399" s="24">
        <v>7.8375799999999996E-4</v>
      </c>
      <c r="L399" s="24">
        <v>6.8299999999999996E-8</v>
      </c>
      <c r="M399" s="24">
        <v>8.0499999999999998E-14</v>
      </c>
      <c r="N399" s="24">
        <v>0</v>
      </c>
      <c r="O399" s="24">
        <v>0</v>
      </c>
      <c r="P399" s="24">
        <v>0</v>
      </c>
    </row>
    <row r="400" spans="2:41" x14ac:dyDescent="0.2">
      <c r="B400" s="24">
        <v>1.5299999999999999E-48</v>
      </c>
      <c r="C400" s="24">
        <v>5.7200000000000001E-37</v>
      </c>
      <c r="D400" s="24">
        <v>4.9599999999999999E-27</v>
      </c>
      <c r="E400" s="24">
        <v>1.01E-18</v>
      </c>
      <c r="F400" s="24">
        <v>4.8599999999999999E-12</v>
      </c>
      <c r="G400" s="24">
        <v>5.7299999999999996E-7</v>
      </c>
      <c r="H400" s="24">
        <v>1.7600000000000001E-3</v>
      </c>
      <c r="I400" s="24">
        <v>0.16400000000000001</v>
      </c>
      <c r="J400" s="24">
        <v>0.66900000000000004</v>
      </c>
      <c r="K400" s="24">
        <v>0.163535451</v>
      </c>
      <c r="L400" s="24">
        <v>1.7562719999999999E-3</v>
      </c>
      <c r="M400" s="24">
        <v>5.7299999999999996E-7</v>
      </c>
      <c r="N400" s="24">
        <v>4.8599999999999999E-12</v>
      </c>
      <c r="O400" s="24">
        <v>0</v>
      </c>
      <c r="P400" s="24">
        <v>0</v>
      </c>
    </row>
    <row r="401" spans="2:51" x14ac:dyDescent="0.2">
      <c r="B401" s="24">
        <v>1.5300000000000001E-53</v>
      </c>
      <c r="C401" s="24">
        <v>3.8400000000000003E-42</v>
      </c>
      <c r="D401" s="24">
        <v>3.7300000000000001E-32</v>
      </c>
      <c r="E401" s="24">
        <v>1.4199999999999999E-23</v>
      </c>
      <c r="F401" s="24">
        <v>2.1199999999999999E-16</v>
      </c>
      <c r="G401" s="24">
        <v>1.27E-10</v>
      </c>
      <c r="H401" s="24">
        <v>3.1300000000000001E-6</v>
      </c>
      <c r="I401" s="24">
        <v>3.3600000000000001E-3</v>
      </c>
      <c r="J401" s="24">
        <v>0.18</v>
      </c>
      <c r="K401" s="24">
        <v>0.63400000000000001</v>
      </c>
      <c r="L401" s="24">
        <v>0.179774235</v>
      </c>
      <c r="M401" s="24">
        <v>3.3563550000000001E-3</v>
      </c>
      <c r="N401" s="24">
        <v>3.1300000000000001E-6</v>
      </c>
      <c r="O401" s="24">
        <v>1.27E-10</v>
      </c>
      <c r="P401" s="24">
        <v>0</v>
      </c>
    </row>
    <row r="402" spans="2:51" x14ac:dyDescent="0.2">
      <c r="B402" s="24">
        <v>4.4499999999999998E-58</v>
      </c>
      <c r="C402" s="24">
        <v>6.5200000000000004E-47</v>
      </c>
      <c r="D402" s="24">
        <v>5.6400000000000002E-37</v>
      </c>
      <c r="E402" s="24">
        <v>2.8799999999999998E-28</v>
      </c>
      <c r="F402" s="24">
        <v>8.7800000000000005E-21</v>
      </c>
      <c r="G402" s="24">
        <v>1.6000000000000001E-14</v>
      </c>
      <c r="H402" s="24">
        <v>1.7800000000000001E-9</v>
      </c>
      <c r="I402" s="24">
        <v>1.24E-5</v>
      </c>
      <c r="J402" s="24">
        <v>5.6899999999999997E-3</v>
      </c>
      <c r="K402" s="24">
        <v>0.19400000000000001</v>
      </c>
      <c r="L402" s="24">
        <v>0.60093454000000002</v>
      </c>
      <c r="M402" s="24">
        <v>0.19382756100000001</v>
      </c>
      <c r="N402" s="24">
        <v>5.6927599999999998E-3</v>
      </c>
      <c r="O402" s="24">
        <v>1.24E-5</v>
      </c>
      <c r="P402" s="24">
        <v>1.7800000000000001E-9</v>
      </c>
    </row>
    <row r="403" spans="2:51" x14ac:dyDescent="0.2">
      <c r="B403" s="24">
        <v>3.3199999999999998E-62</v>
      </c>
      <c r="C403" s="24">
        <v>2.6499999999999999E-51</v>
      </c>
      <c r="D403" s="24">
        <v>1.75E-41</v>
      </c>
      <c r="E403" s="24">
        <v>9.6399999999999999E-33</v>
      </c>
      <c r="F403" s="24">
        <v>4.4300000000000003E-25</v>
      </c>
      <c r="G403" s="24">
        <v>1.71E-18</v>
      </c>
      <c r="H403" s="24">
        <v>5.5700000000000005E-13</v>
      </c>
      <c r="I403" s="24">
        <v>1.5600000000000001E-8</v>
      </c>
      <c r="J403" s="24">
        <v>3.8600000000000003E-5</v>
      </c>
      <c r="K403" s="24">
        <v>8.8100000000000001E-3</v>
      </c>
      <c r="L403" s="24">
        <v>0.20599999999999999</v>
      </c>
      <c r="M403" s="24">
        <v>0.57083187300000005</v>
      </c>
      <c r="N403" s="24">
        <v>0.205734376</v>
      </c>
      <c r="O403" s="24">
        <v>8.8111119999999994E-3</v>
      </c>
      <c r="P403" s="24">
        <v>3.8600000000000003E-5</v>
      </c>
    </row>
    <row r="404" spans="2:51" x14ac:dyDescent="0.2">
      <c r="B404" s="24">
        <v>5.7299999999999998E-66</v>
      </c>
      <c r="C404" s="24">
        <v>2.39E-55</v>
      </c>
      <c r="D404" s="24">
        <v>1.1E-45</v>
      </c>
      <c r="E404" s="24">
        <v>5.5699999999999996E-37</v>
      </c>
      <c r="F404" s="24">
        <v>3.13E-29</v>
      </c>
      <c r="G404" s="24">
        <v>1.95E-22</v>
      </c>
      <c r="H404" s="24">
        <v>1.3599999999999999E-16</v>
      </c>
      <c r="I404" s="24">
        <v>1.0599999999999999E-11</v>
      </c>
      <c r="J404" s="24">
        <v>9.5000000000000004E-8</v>
      </c>
      <c r="K404" s="24">
        <v>9.9300000000000001E-5</v>
      </c>
      <c r="L404" s="24">
        <v>1.2699999999999999E-2</v>
      </c>
      <c r="M404" s="24">
        <v>0.215603453</v>
      </c>
      <c r="N404" s="24">
        <v>0.54320473700000005</v>
      </c>
      <c r="O404" s="24">
        <v>0.215603453</v>
      </c>
      <c r="P404" s="24">
        <v>1.2794178E-2</v>
      </c>
    </row>
    <row r="405" spans="2:51" x14ac:dyDescent="0.2">
      <c r="B405" s="24">
        <v>2.08E-69</v>
      </c>
      <c r="C405" s="24">
        <v>4.4700000000000001E-59</v>
      </c>
      <c r="D405" s="24">
        <v>1.3400000000000001E-49</v>
      </c>
      <c r="E405" s="24">
        <v>5.6499999999999999E-41</v>
      </c>
      <c r="F405" s="24">
        <v>3.3300000000000002E-33</v>
      </c>
      <c r="G405" s="24">
        <v>2.7600000000000002E-26</v>
      </c>
      <c r="H405" s="24">
        <v>3.2199999999999998E-20</v>
      </c>
      <c r="I405" s="24">
        <v>5.34E-15</v>
      </c>
      <c r="J405" s="24">
        <v>1.26E-10</v>
      </c>
      <c r="K405" s="24">
        <v>4.3300000000000003E-7</v>
      </c>
      <c r="L405" s="24">
        <v>2.2000000000000001E-4</v>
      </c>
      <c r="M405" s="24">
        <v>1.7275672999999998E-2</v>
      </c>
      <c r="N405" s="24">
        <v>0.22358935199999999</v>
      </c>
      <c r="O405" s="24">
        <v>0.51782865899999997</v>
      </c>
      <c r="P405" s="24">
        <v>0.24108567</v>
      </c>
    </row>
    <row r="406" spans="2:51" x14ac:dyDescent="0.2">
      <c r="B406" s="24">
        <v>1.46E-72</v>
      </c>
      <c r="C406" s="24">
        <v>1.6199999999999999E-62</v>
      </c>
      <c r="D406" s="24">
        <v>3.0699999999999999E-53</v>
      </c>
      <c r="E406" s="24">
        <v>9.9400000000000004E-45</v>
      </c>
      <c r="F406" s="24">
        <v>5.5200000000000002E-37</v>
      </c>
      <c r="G406" s="24">
        <v>5.26E-30</v>
      </c>
      <c r="H406" s="24">
        <v>8.6300000000000002E-24</v>
      </c>
      <c r="I406" s="24">
        <v>2.4400000000000001E-18</v>
      </c>
      <c r="J406" s="24">
        <v>1.1999999999999999E-13</v>
      </c>
      <c r="K406" s="24">
        <v>1.03E-9</v>
      </c>
      <c r="L406" s="24">
        <v>1.57E-6</v>
      </c>
      <c r="M406" s="24">
        <v>4.33888E-4</v>
      </c>
      <c r="N406" s="24">
        <v>2.2448549000000002E-2</v>
      </c>
      <c r="O406" s="24">
        <v>0.229871987</v>
      </c>
      <c r="P406" s="24">
        <v>0.74724400199999996</v>
      </c>
    </row>
    <row r="407" spans="2:51" x14ac:dyDescent="0.2">
      <c r="B407" s="24" t="s">
        <v>51</v>
      </c>
    </row>
    <row r="408" spans="2:51" x14ac:dyDescent="0.2">
      <c r="B408" s="24">
        <v>50</v>
      </c>
    </row>
    <row r="409" spans="2:51" x14ac:dyDescent="0.2">
      <c r="B409" s="24" t="s">
        <v>52</v>
      </c>
    </row>
    <row r="410" spans="2:51" x14ac:dyDescent="0.2">
      <c r="B410" s="24">
        <v>356.30169999999998</v>
      </c>
      <c r="C410" s="24">
        <v>191.3244</v>
      </c>
      <c r="D410" s="24">
        <v>175.99860000000001</v>
      </c>
      <c r="E410" s="24">
        <v>272.32119999999998</v>
      </c>
      <c r="F410" s="24">
        <v>300.42899999999997</v>
      </c>
      <c r="G410" s="24">
        <v>379.95339999999999</v>
      </c>
      <c r="H410" s="24">
        <v>1060.6808000000001</v>
      </c>
      <c r="I410" s="24">
        <v>1871.7529999999999</v>
      </c>
      <c r="J410" s="24">
        <v>3406.3110000000001</v>
      </c>
      <c r="K410" s="24">
        <v>8008.7790000000005</v>
      </c>
      <c r="L410" s="24">
        <v>14866.69</v>
      </c>
      <c r="M410" s="24">
        <v>28191.33</v>
      </c>
      <c r="N410" s="24">
        <v>47829.85</v>
      </c>
      <c r="O410" s="24">
        <v>75761.34</v>
      </c>
      <c r="P410" s="24">
        <v>118991.21</v>
      </c>
      <c r="Q410" s="24">
        <v>160278.74</v>
      </c>
      <c r="R410" s="24">
        <v>187798.99</v>
      </c>
      <c r="S410" s="24">
        <v>195005.81</v>
      </c>
      <c r="T410" s="24">
        <v>161925.57</v>
      </c>
      <c r="U410" s="24">
        <v>120952.47</v>
      </c>
      <c r="V410" s="24">
        <v>81832.509999999995</v>
      </c>
      <c r="W410" s="24">
        <v>58525.5</v>
      </c>
      <c r="X410" s="24">
        <v>48529.8</v>
      </c>
      <c r="Y410" s="24">
        <v>53112.68</v>
      </c>
      <c r="Z410" s="24">
        <v>63932.6</v>
      </c>
      <c r="AA410" s="24">
        <v>85089.87</v>
      </c>
      <c r="AB410" s="24">
        <v>99836.23</v>
      </c>
      <c r="AC410" s="24">
        <v>108665.82</v>
      </c>
      <c r="AD410" s="24">
        <v>106007.88</v>
      </c>
      <c r="AE410" s="24">
        <v>95931.45</v>
      </c>
      <c r="AF410" s="24">
        <v>84187.29</v>
      </c>
      <c r="AG410" s="24">
        <v>68509.41</v>
      </c>
      <c r="AH410" s="24">
        <v>54431.39</v>
      </c>
      <c r="AI410" s="24">
        <v>41751.01</v>
      </c>
      <c r="AJ410" s="24">
        <v>29627.829000000002</v>
      </c>
      <c r="AK410" s="24">
        <v>23569.507000000001</v>
      </c>
      <c r="AL410" s="24">
        <v>16344.513000000001</v>
      </c>
      <c r="AM410" s="24">
        <v>12779.3747</v>
      </c>
      <c r="AN410" s="24">
        <v>8947.8269</v>
      </c>
      <c r="AO410" s="24">
        <v>6733.8239000000003</v>
      </c>
      <c r="AP410" s="24">
        <v>5031.3190000000004</v>
      </c>
      <c r="AQ410" s="24">
        <v>3361.0409</v>
      </c>
      <c r="AR410" s="24">
        <v>2788.0421000000001</v>
      </c>
      <c r="AS410" s="24">
        <v>1906.3801000000001</v>
      </c>
      <c r="AT410" s="24">
        <v>1438.2577000000001</v>
      </c>
      <c r="AU410" s="24">
        <v>870.67470000000003</v>
      </c>
      <c r="AV410" s="24">
        <v>733.15530000000001</v>
      </c>
      <c r="AW410" s="24">
        <v>561.25170000000003</v>
      </c>
      <c r="AX410" s="24">
        <v>392.63940000000002</v>
      </c>
      <c r="AY410" s="24">
        <v>298.4975</v>
      </c>
    </row>
    <row r="411" spans="2:51" x14ac:dyDescent="0.2">
      <c r="B411" s="24" t="s">
        <v>53</v>
      </c>
      <c r="C411" s="24">
        <v>11415.09</v>
      </c>
      <c r="D411" s="24">
        <v>43058.02</v>
      </c>
      <c r="E411" s="24">
        <v>123591.19</v>
      </c>
      <c r="F411" s="24">
        <v>279269.95</v>
      </c>
      <c r="G411" s="24">
        <v>187798.99</v>
      </c>
      <c r="H411" s="24">
        <v>195005.81</v>
      </c>
      <c r="I411" s="24">
        <v>161925.57</v>
      </c>
      <c r="J411" s="24">
        <v>120952.47</v>
      </c>
      <c r="K411" s="24">
        <v>81832.509999999995</v>
      </c>
      <c r="L411" s="24">
        <v>58525.5</v>
      </c>
      <c r="M411" s="24">
        <v>48500</v>
      </c>
      <c r="N411" s="24">
        <v>53100</v>
      </c>
      <c r="O411" s="24">
        <v>63900</v>
      </c>
      <c r="P411" s="24">
        <v>85100</v>
      </c>
      <c r="Q411" s="24">
        <v>99800</v>
      </c>
      <c r="R411" s="24">
        <v>215000</v>
      </c>
      <c r="S411" s="24">
        <v>180000</v>
      </c>
      <c r="T411" s="24">
        <v>123000</v>
      </c>
      <c r="U411" s="24">
        <v>71400</v>
      </c>
      <c r="V411" s="24">
        <v>39914.019999999997</v>
      </c>
      <c r="W411" s="24">
        <v>21727.2016</v>
      </c>
      <c r="X411" s="24">
        <v>11765.142900000001</v>
      </c>
      <c r="Y411" s="24">
        <v>3361.0409</v>
      </c>
      <c r="Z411" s="24">
        <v>9582.8129000000008</v>
      </c>
    </row>
    <row r="412" spans="2:51" x14ac:dyDescent="0.2">
      <c r="B412" s="24" t="s">
        <v>54</v>
      </c>
    </row>
    <row r="413" spans="2:51" x14ac:dyDescent="0.2">
      <c r="B413" s="24">
        <v>1</v>
      </c>
      <c r="C413" s="24">
        <v>0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0</v>
      </c>
      <c r="W413" s="24">
        <v>0</v>
      </c>
      <c r="X413" s="24">
        <v>0</v>
      </c>
      <c r="Y413" s="24">
        <v>0</v>
      </c>
      <c r="Z413" s="24">
        <v>0</v>
      </c>
    </row>
    <row r="414" spans="2:51" x14ac:dyDescent="0.2">
      <c r="B414" s="24">
        <v>0.99</v>
      </c>
      <c r="C414" s="24">
        <v>9.4900000000000002E-3</v>
      </c>
      <c r="D414" s="24">
        <v>2.2200000000000001E-5</v>
      </c>
      <c r="E414" s="24">
        <v>2.2200000000000001E-5</v>
      </c>
      <c r="F414" s="24">
        <v>3.4400000000000001E-7</v>
      </c>
      <c r="G414" s="24">
        <v>8.8900000000000005E-9</v>
      </c>
      <c r="H414" s="24">
        <v>6.4199999999999995E-10</v>
      </c>
      <c r="I414" s="24">
        <v>3.83E-11</v>
      </c>
      <c r="J414" s="24">
        <v>1.8899999999999998E-12</v>
      </c>
      <c r="K414" s="24">
        <v>7.6700000000000004E-14</v>
      </c>
      <c r="L414" s="24">
        <v>2.55E-15</v>
      </c>
      <c r="M414" s="24">
        <v>1.11E-16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</row>
    <row r="415" spans="2:51" x14ac:dyDescent="0.2">
      <c r="B415" s="24">
        <v>0.18</v>
      </c>
      <c r="C415" s="24">
        <v>0.23400000000000001</v>
      </c>
      <c r="D415" s="24">
        <v>0.27100000000000002</v>
      </c>
      <c r="E415" s="24">
        <v>0.19600000000000001</v>
      </c>
      <c r="F415" s="24">
        <v>7.46E-2</v>
      </c>
      <c r="G415" s="24">
        <v>2.41E-2</v>
      </c>
      <c r="H415" s="24">
        <v>1.1827654E-2</v>
      </c>
      <c r="I415" s="24">
        <v>5.1483179999999998E-3</v>
      </c>
      <c r="J415" s="24">
        <v>1.985807E-3</v>
      </c>
      <c r="K415" s="24">
        <v>6.7874700000000005E-4</v>
      </c>
      <c r="L415" s="24">
        <v>2.0557600000000001E-4</v>
      </c>
      <c r="M415" s="24">
        <v>5.52E-5</v>
      </c>
      <c r="N415" s="24">
        <v>1.31E-5</v>
      </c>
      <c r="O415" s="24">
        <v>2.7599999999999998E-6</v>
      </c>
      <c r="P415" s="24">
        <v>5.1600000000000001E-7</v>
      </c>
      <c r="Q415" s="24">
        <v>9.4500000000000006E-8</v>
      </c>
      <c r="R415" s="24">
        <v>5.14E-9</v>
      </c>
      <c r="S415" s="24">
        <v>6.6399999999999998E-11</v>
      </c>
      <c r="T415" s="24">
        <v>5.3199999999999995E-13</v>
      </c>
      <c r="U415" s="24">
        <v>2.6599999999999998E-15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</row>
    <row r="416" spans="2:51" x14ac:dyDescent="0.2">
      <c r="B416" s="24">
        <v>1.66E-3</v>
      </c>
      <c r="C416" s="24">
        <v>9.1299999999999992E-3</v>
      </c>
      <c r="D416" s="24">
        <v>3.7699999999999997E-2</v>
      </c>
      <c r="E416" s="24">
        <v>0.105</v>
      </c>
      <c r="F416" s="24">
        <v>0.14000000000000001</v>
      </c>
      <c r="G416" s="24">
        <v>0.11799999999999999</v>
      </c>
      <c r="H416" s="24">
        <v>0.127</v>
      </c>
      <c r="I416" s="24">
        <v>0.123</v>
      </c>
      <c r="J416" s="24">
        <v>0.108</v>
      </c>
      <c r="K416" s="24">
        <v>8.5342971000000004E-2</v>
      </c>
      <c r="L416" s="24">
        <v>6.1163852999999997E-2</v>
      </c>
      <c r="M416" s="24">
        <v>3.9625368000000001E-2</v>
      </c>
      <c r="N416" s="24">
        <v>2.3206067E-2</v>
      </c>
      <c r="O416" s="24">
        <v>1.2285068E-2</v>
      </c>
      <c r="P416" s="24">
        <v>5.8789389999999997E-3</v>
      </c>
      <c r="Q416" s="24">
        <v>3.1615749999999998E-3</v>
      </c>
      <c r="R416" s="24">
        <v>7.99915E-4</v>
      </c>
      <c r="S416" s="24">
        <v>7.7899999999999996E-5</v>
      </c>
      <c r="T416" s="24">
        <v>5.1000000000000003E-6</v>
      </c>
      <c r="U416" s="24">
        <v>2.2399999999999999E-7</v>
      </c>
      <c r="V416" s="24">
        <v>6.6100000000000001E-9</v>
      </c>
      <c r="W416" s="24">
        <v>1.3100000000000001E-10</v>
      </c>
      <c r="X416" s="24">
        <v>1.7300000000000001E-12</v>
      </c>
      <c r="Y416" s="24">
        <v>1.5299999999999999E-14</v>
      </c>
      <c r="Z416" s="24">
        <v>0</v>
      </c>
    </row>
    <row r="417" spans="2:26" x14ac:dyDescent="0.2">
      <c r="B417" s="24">
        <v>2.2299999999999998E-6</v>
      </c>
      <c r="C417" s="24">
        <v>3.4499999999999998E-5</v>
      </c>
      <c r="D417" s="24">
        <v>3.8200000000000002E-4</v>
      </c>
      <c r="E417" s="24">
        <v>2.8900000000000002E-3</v>
      </c>
      <c r="F417" s="24">
        <v>9.0100000000000006E-3</v>
      </c>
      <c r="G417" s="24">
        <v>1.4200000000000001E-2</v>
      </c>
      <c r="H417" s="24">
        <v>2.58E-2</v>
      </c>
      <c r="I417" s="24">
        <v>4.2700000000000002E-2</v>
      </c>
      <c r="J417" s="24">
        <v>6.4100000000000004E-2</v>
      </c>
      <c r="K417" s="24">
        <v>8.7300000000000003E-2</v>
      </c>
      <c r="L417" s="24">
        <v>0.107985505</v>
      </c>
      <c r="M417" s="24">
        <v>0.121217889</v>
      </c>
      <c r="N417" s="24">
        <v>0.123525185</v>
      </c>
      <c r="O417" s="24">
        <v>0.114269917</v>
      </c>
      <c r="P417" s="24">
        <v>9.5961196999999998E-2</v>
      </c>
      <c r="Q417" s="24">
        <v>0.101110882</v>
      </c>
      <c r="R417" s="24">
        <v>6.4927078999999999E-2</v>
      </c>
      <c r="S417" s="24">
        <v>1.9725952000000001E-2</v>
      </c>
      <c r="T417" s="24">
        <v>4.1035680000000001E-3</v>
      </c>
      <c r="U417" s="24">
        <v>5.8414899999999995E-4</v>
      </c>
      <c r="V417" s="24">
        <v>5.6900000000000001E-5</v>
      </c>
      <c r="W417" s="24">
        <v>3.7799999999999998E-6</v>
      </c>
      <c r="X417" s="24">
        <v>1.72E-7</v>
      </c>
      <c r="Y417" s="24">
        <v>5.3199999999999998E-9</v>
      </c>
      <c r="Z417" s="24">
        <v>1.1399999999999999E-10</v>
      </c>
    </row>
    <row r="418" spans="2:26" x14ac:dyDescent="0.2">
      <c r="B418" s="24">
        <v>2.7100000000000001E-8</v>
      </c>
      <c r="C418" s="24">
        <v>5.2200000000000004E-7</v>
      </c>
      <c r="D418" s="24">
        <v>7.6499999999999996E-6</v>
      </c>
      <c r="E418" s="24">
        <v>8.2000000000000001E-5</v>
      </c>
      <c r="F418" s="24">
        <v>3.57E-4</v>
      </c>
      <c r="G418" s="24">
        <v>7.36E-4</v>
      </c>
      <c r="H418" s="24">
        <v>1.72E-3</v>
      </c>
      <c r="I418" s="24">
        <v>3.7299999999999998E-3</v>
      </c>
      <c r="J418" s="24">
        <v>7.4700000000000001E-3</v>
      </c>
      <c r="K418" s="24">
        <v>1.38E-2</v>
      </c>
      <c r="L418" s="24">
        <v>2.3599999999999999E-2</v>
      </c>
      <c r="M418" s="24">
        <v>3.7274810999999998E-2</v>
      </c>
      <c r="N418" s="24">
        <v>5.4378942999999999E-2</v>
      </c>
      <c r="O418" s="24">
        <v>7.3305192000000005E-2</v>
      </c>
      <c r="P418" s="24">
        <v>9.1312009999999999E-2</v>
      </c>
      <c r="Q418" s="24">
        <v>0.160683414</v>
      </c>
      <c r="R418" s="24">
        <v>0.21765195200000001</v>
      </c>
      <c r="S418" s="24">
        <v>0.16675665200000001</v>
      </c>
      <c r="T418" s="24">
        <v>9.3721299999999994E-2</v>
      </c>
      <c r="U418" s="24">
        <v>3.8633431000000003E-2</v>
      </c>
      <c r="V418" s="24">
        <v>1.1677831E-2</v>
      </c>
      <c r="W418" s="24">
        <v>2.5876879999999999E-3</v>
      </c>
      <c r="X418" s="24">
        <v>4.2021099999999998E-4</v>
      </c>
      <c r="Y418" s="24">
        <v>5.0000000000000002E-5</v>
      </c>
      <c r="Z418" s="24">
        <v>4.6500000000000004E-6</v>
      </c>
    </row>
    <row r="419" spans="2:26" x14ac:dyDescent="0.2">
      <c r="B419" s="24">
        <v>8.2800000000000004E-10</v>
      </c>
      <c r="C419" s="24">
        <v>1.7500000000000001E-8</v>
      </c>
      <c r="D419" s="24">
        <v>2.9200000000000002E-7</v>
      </c>
      <c r="E419" s="24">
        <v>3.7299999999999999E-6</v>
      </c>
      <c r="F419" s="24">
        <v>1.9300000000000002E-5</v>
      </c>
      <c r="G419" s="24">
        <v>4.5899999999999998E-5</v>
      </c>
      <c r="H419" s="24">
        <v>1.2300000000000001E-4</v>
      </c>
      <c r="I419" s="24">
        <v>3.1E-4</v>
      </c>
      <c r="J419" s="24">
        <v>7.2800000000000002E-4</v>
      </c>
      <c r="K419" s="24">
        <v>1.6000000000000001E-3</v>
      </c>
      <c r="L419" s="24">
        <v>3.2699999999999999E-3</v>
      </c>
      <c r="M419" s="24">
        <v>6.2700000000000004E-3</v>
      </c>
      <c r="N419" s="24">
        <v>1.122592E-2</v>
      </c>
      <c r="O419" s="24">
        <v>1.8785278999999998E-2</v>
      </c>
      <c r="P419" s="24">
        <v>2.9377785E-2</v>
      </c>
      <c r="Q419" s="24">
        <v>7.0216606000000001E-2</v>
      </c>
      <c r="R419" s="24">
        <v>0.14928418600000001</v>
      </c>
      <c r="S419" s="24">
        <v>0.19759977500000001</v>
      </c>
      <c r="T419" s="24">
        <v>0.20043524800000001</v>
      </c>
      <c r="U419" s="24">
        <v>0.15580370900000001</v>
      </c>
      <c r="V419" s="24">
        <v>9.2806707000000002E-2</v>
      </c>
      <c r="W419" s="24">
        <v>4.2358646999999999E-2</v>
      </c>
      <c r="X419" s="24">
        <v>1.4811937000000001E-2</v>
      </c>
      <c r="Y419" s="24">
        <v>3.9675190000000001E-3</v>
      </c>
      <c r="Z419" s="24">
        <v>9.5866199999999999E-4</v>
      </c>
    </row>
    <row r="420" spans="2:26" x14ac:dyDescent="0.2">
      <c r="B420" s="24">
        <v>5.2999999999999998E-11</v>
      </c>
      <c r="C420" s="24">
        <v>1.1599999999999999E-9</v>
      </c>
      <c r="D420" s="24">
        <v>2.0599999999999999E-8</v>
      </c>
      <c r="E420" s="24">
        <v>2.8799999999999998E-7</v>
      </c>
      <c r="F420" s="24">
        <v>1.64E-6</v>
      </c>
      <c r="G420" s="24">
        <v>4.2400000000000001E-6</v>
      </c>
      <c r="H420" s="24">
        <v>1.2300000000000001E-5</v>
      </c>
      <c r="I420" s="24">
        <v>3.3800000000000002E-5</v>
      </c>
      <c r="J420" s="24">
        <v>8.7100000000000003E-5</v>
      </c>
      <c r="K420" s="24">
        <v>2.12E-4</v>
      </c>
      <c r="L420" s="24">
        <v>4.8500000000000003E-4</v>
      </c>
      <c r="M420" s="24">
        <v>1.0399999999999999E-3</v>
      </c>
      <c r="N420" s="24">
        <v>2.1199999999999999E-3</v>
      </c>
      <c r="O420" s="24">
        <v>4.0525709999999996E-3</v>
      </c>
      <c r="P420" s="24">
        <v>7.2959449999999999E-3</v>
      </c>
      <c r="Q420" s="24">
        <v>2.1165228000000001E-2</v>
      </c>
      <c r="R420" s="24">
        <v>6.0018578000000003E-2</v>
      </c>
      <c r="S420" s="24">
        <v>0.112301599</v>
      </c>
      <c r="T420" s="24">
        <v>0.16588472900000001</v>
      </c>
      <c r="U420" s="24">
        <v>0.193449022</v>
      </c>
      <c r="V420" s="24">
        <v>0.17810416500000001</v>
      </c>
      <c r="W420" s="24">
        <v>0.12945679500000001</v>
      </c>
      <c r="X420" s="24">
        <v>7.4285303999999996E-2</v>
      </c>
      <c r="Y420" s="24">
        <v>3.3649677000000003E-2</v>
      </c>
      <c r="Z420" s="24">
        <v>1.6336399000000001E-2</v>
      </c>
    </row>
    <row r="421" spans="2:26" x14ac:dyDescent="0.2">
      <c r="B421" s="24">
        <v>1.1100000000000001E-11</v>
      </c>
      <c r="C421" s="24">
        <v>2.24E-10</v>
      </c>
      <c r="D421" s="24">
        <v>3.8099999999999999E-9</v>
      </c>
      <c r="E421" s="24">
        <v>5.2399999999999999E-8</v>
      </c>
      <c r="F421" s="24">
        <v>2.9900000000000002E-7</v>
      </c>
      <c r="G421" s="24">
        <v>7.8199999999999999E-7</v>
      </c>
      <c r="H421" s="24">
        <v>2.3199999999999998E-6</v>
      </c>
      <c r="I421" s="24">
        <v>6.5300000000000002E-6</v>
      </c>
      <c r="J421" s="24">
        <v>1.7399999999999999E-5</v>
      </c>
      <c r="K421" s="24">
        <v>4.3999999999999999E-5</v>
      </c>
      <c r="L421" s="24">
        <v>1.06E-4</v>
      </c>
      <c r="M421" s="24">
        <v>2.4000000000000001E-4</v>
      </c>
      <c r="N421" s="24">
        <v>5.1699999999999999E-4</v>
      </c>
      <c r="O421" s="24">
        <v>1.058055E-3</v>
      </c>
      <c r="P421" s="24">
        <v>2.0514980000000001E-3</v>
      </c>
      <c r="Q421" s="24">
        <v>6.6261050000000002E-3</v>
      </c>
      <c r="R421" s="24">
        <v>2.2217206E-2</v>
      </c>
      <c r="S421" s="24">
        <v>5.1214137999999999E-2</v>
      </c>
      <c r="T421" s="24">
        <v>9.5720020000000003E-2</v>
      </c>
      <c r="U421" s="24">
        <v>0.145060566</v>
      </c>
      <c r="V421" s="24">
        <v>0.17825592800000001</v>
      </c>
      <c r="W421" s="24">
        <v>0.177620793</v>
      </c>
      <c r="X421" s="24">
        <v>0.14351546900000001</v>
      </c>
      <c r="Y421" s="24">
        <v>9.4026716999999996E-2</v>
      </c>
      <c r="Z421" s="24">
        <v>8.1699130999999994E-2</v>
      </c>
    </row>
    <row r="422" spans="2:26" x14ac:dyDescent="0.2">
      <c r="B422" s="24">
        <v>1.41E-11</v>
      </c>
      <c r="C422" s="24">
        <v>2.1999999999999999E-10</v>
      </c>
      <c r="D422" s="24">
        <v>3.0300000000000001E-9</v>
      </c>
      <c r="E422" s="24">
        <v>3.4900000000000001E-8</v>
      </c>
      <c r="F422" s="24">
        <v>1.7599999999999999E-7</v>
      </c>
      <c r="G422" s="24">
        <v>4.27E-7</v>
      </c>
      <c r="H422" s="24">
        <v>1.1999999999999999E-6</v>
      </c>
      <c r="I422" s="24">
        <v>3.1999999999999999E-6</v>
      </c>
      <c r="J422" s="24">
        <v>8.1899999999999995E-6</v>
      </c>
      <c r="K422" s="24">
        <v>2.0000000000000002E-5</v>
      </c>
      <c r="L422" s="24">
        <v>4.6699999999999997E-5</v>
      </c>
      <c r="M422" s="24">
        <v>1.0399999999999999E-4</v>
      </c>
      <c r="N422" s="24">
        <v>2.22E-4</v>
      </c>
      <c r="O422" s="24">
        <v>4.529E-4</v>
      </c>
      <c r="P422" s="24">
        <v>8.8199000000000003E-4</v>
      </c>
      <c r="Q422" s="24">
        <v>2.8999360000000001E-3</v>
      </c>
      <c r="R422" s="24">
        <v>1.0186588E-2</v>
      </c>
      <c r="S422" s="24">
        <v>2.5417433999999999E-2</v>
      </c>
      <c r="T422" s="24">
        <v>5.2999644999999998E-2</v>
      </c>
      <c r="U422" s="24">
        <v>9.2356586000000004E-2</v>
      </c>
      <c r="V422" s="24">
        <v>0.13450183900000001</v>
      </c>
      <c r="W422" s="24">
        <v>0.16370506700000001</v>
      </c>
      <c r="X422" s="24">
        <v>0.16652285</v>
      </c>
      <c r="Y422" s="24">
        <v>0.14156755500000001</v>
      </c>
      <c r="Z422" s="24">
        <v>0.20810120200000001</v>
      </c>
    </row>
    <row r="423" spans="2:26" x14ac:dyDescent="0.2">
      <c r="B423" s="24">
        <v>2.4299999999999999E-11</v>
      </c>
      <c r="C423" s="24">
        <v>3.0199999999999999E-10</v>
      </c>
      <c r="D423" s="24">
        <v>3.4299999999999999E-9</v>
      </c>
      <c r="E423" s="24">
        <v>3.33E-8</v>
      </c>
      <c r="F423" s="24">
        <v>1.49E-7</v>
      </c>
      <c r="G423" s="24">
        <v>3.34E-7</v>
      </c>
      <c r="H423" s="24">
        <v>8.8100000000000001E-7</v>
      </c>
      <c r="I423" s="24">
        <v>2.2299999999999998E-6</v>
      </c>
      <c r="J423" s="24">
        <v>5.4299999999999997E-6</v>
      </c>
      <c r="K423" s="24">
        <v>1.27E-5</v>
      </c>
      <c r="L423" s="24">
        <v>2.8600000000000001E-5</v>
      </c>
      <c r="M423" s="24">
        <v>6.1799999999999998E-5</v>
      </c>
      <c r="N423" s="24">
        <v>1.2799999999999999E-4</v>
      </c>
      <c r="O423" s="24">
        <v>2.5700000000000001E-4</v>
      </c>
      <c r="P423" s="24">
        <v>4.9299999999999995E-4</v>
      </c>
      <c r="Q423" s="24">
        <v>1.6072390000000001E-3</v>
      </c>
      <c r="R423" s="24">
        <v>5.6727959999999999E-3</v>
      </c>
      <c r="S423" s="24">
        <v>1.4542307000000001E-2</v>
      </c>
      <c r="T423" s="24">
        <v>3.1884033999999999E-2</v>
      </c>
      <c r="U423" s="24">
        <v>5.9789887E-2</v>
      </c>
      <c r="V423" s="24">
        <v>9.5897088000000005E-2</v>
      </c>
      <c r="W423" s="24">
        <v>0.131556698</v>
      </c>
      <c r="X423" s="24">
        <v>0.15436714100000001</v>
      </c>
      <c r="Y423" s="24">
        <v>0.154929241</v>
      </c>
      <c r="Z423" s="24">
        <v>0.348763235</v>
      </c>
    </row>
    <row r="424" spans="2:26" x14ac:dyDescent="0.2">
      <c r="B424" s="24">
        <v>5.09E-11</v>
      </c>
      <c r="C424" s="24">
        <v>5.1199999999999999E-10</v>
      </c>
      <c r="D424" s="24">
        <v>4.8699999999999999E-9</v>
      </c>
      <c r="E424" s="24">
        <v>4.0299999999999997E-8</v>
      </c>
      <c r="F424" s="24">
        <v>1.61E-7</v>
      </c>
      <c r="G424" s="24">
        <v>3.3500000000000002E-7</v>
      </c>
      <c r="H424" s="24">
        <v>8.3099999999999996E-7</v>
      </c>
      <c r="I424" s="24">
        <v>1.99E-6</v>
      </c>
      <c r="J424" s="24">
        <v>4.6E-6</v>
      </c>
      <c r="K424" s="24">
        <v>1.03E-5</v>
      </c>
      <c r="L424" s="24">
        <v>2.2200000000000001E-5</v>
      </c>
      <c r="M424" s="24">
        <v>4.6300000000000001E-5</v>
      </c>
      <c r="N424" s="24">
        <v>9.31E-5</v>
      </c>
      <c r="O424" s="24">
        <v>1.8100000000000001E-4</v>
      </c>
      <c r="P424" s="24">
        <v>3.4000000000000002E-4</v>
      </c>
      <c r="Q424" s="24">
        <v>1.0831390000000001E-3</v>
      </c>
      <c r="R424" s="24">
        <v>3.7533850000000001E-3</v>
      </c>
      <c r="S424" s="24">
        <v>9.5939839999999998E-3</v>
      </c>
      <c r="T424" s="24">
        <v>2.1360052000000001E-2</v>
      </c>
      <c r="U424" s="24">
        <v>4.1422900999999998E-2</v>
      </c>
      <c r="V424" s="24">
        <v>6.9971294000000003E-2</v>
      </c>
      <c r="W424" s="24">
        <v>0.102954544</v>
      </c>
      <c r="X424" s="24">
        <v>0.131953561</v>
      </c>
      <c r="Y424" s="24">
        <v>0.14731572600000001</v>
      </c>
      <c r="Z424" s="24">
        <v>0.46989056299999998</v>
      </c>
    </row>
    <row r="425" spans="2:26" x14ac:dyDescent="0.2">
      <c r="B425" s="24">
        <v>1.1800000000000001E-10</v>
      </c>
      <c r="C425" s="24">
        <v>9.8199999999999992E-10</v>
      </c>
      <c r="D425" s="24">
        <v>7.9500000000000001E-9</v>
      </c>
      <c r="E425" s="24">
        <v>5.69E-8</v>
      </c>
      <c r="F425" s="24">
        <v>2.04E-7</v>
      </c>
      <c r="G425" s="24">
        <v>3.96E-7</v>
      </c>
      <c r="H425" s="24">
        <v>9.2800000000000005E-7</v>
      </c>
      <c r="I425" s="24">
        <v>2.1100000000000001E-6</v>
      </c>
      <c r="J425" s="24">
        <v>4.6399999999999996E-6</v>
      </c>
      <c r="K425" s="24">
        <v>9.9000000000000001E-6</v>
      </c>
      <c r="L425" s="24">
        <v>2.05E-5</v>
      </c>
      <c r="M425" s="24">
        <v>4.1100000000000003E-5</v>
      </c>
      <c r="N425" s="24">
        <v>7.9800000000000002E-5</v>
      </c>
      <c r="O425" s="24">
        <v>1.4999999999999999E-4</v>
      </c>
      <c r="P425" s="24">
        <v>2.7500000000000002E-4</v>
      </c>
      <c r="Q425" s="24">
        <v>8.5008000000000002E-4</v>
      </c>
      <c r="R425" s="24">
        <v>2.856071E-3</v>
      </c>
      <c r="S425" s="24">
        <v>7.1557239999999996E-3</v>
      </c>
      <c r="T425" s="24">
        <v>1.5846849999999999E-2</v>
      </c>
      <c r="U425" s="24">
        <v>3.1020045999999999E-2</v>
      </c>
      <c r="V425" s="24">
        <v>5.3673089E-2</v>
      </c>
      <c r="W425" s="24">
        <v>8.2089790999999995E-2</v>
      </c>
      <c r="X425" s="24">
        <v>0.110979571</v>
      </c>
      <c r="Y425" s="24">
        <v>0.132623461</v>
      </c>
      <c r="Z425" s="24">
        <v>0.56232035800000002</v>
      </c>
    </row>
    <row r="426" spans="2:26" x14ac:dyDescent="0.2">
      <c r="B426" s="24">
        <v>2.8899999999999998E-10</v>
      </c>
      <c r="C426" s="24">
        <v>2.0099999999999999E-9</v>
      </c>
      <c r="D426" s="24">
        <v>1.4100000000000001E-8</v>
      </c>
      <c r="E426" s="24">
        <v>8.8500000000000005E-8</v>
      </c>
      <c r="F426" s="24">
        <v>2.8799999999999998E-7</v>
      </c>
      <c r="G426" s="24">
        <v>5.2200000000000004E-7</v>
      </c>
      <c r="H426" s="24">
        <v>1.1599999999999999E-6</v>
      </c>
      <c r="I426" s="24">
        <v>2.5000000000000002E-6</v>
      </c>
      <c r="J426" s="24">
        <v>5.2599999999999996E-6</v>
      </c>
      <c r="K426" s="24">
        <v>1.0699999999999999E-5</v>
      </c>
      <c r="L426" s="24">
        <v>2.1299999999999999E-5</v>
      </c>
      <c r="M426" s="24">
        <v>4.1100000000000003E-5</v>
      </c>
      <c r="N426" s="24">
        <v>7.7200000000000006E-5</v>
      </c>
      <c r="O426" s="24">
        <v>1.4100000000000001E-4</v>
      </c>
      <c r="P426" s="24">
        <v>2.5000000000000001E-4</v>
      </c>
      <c r="Q426" s="24">
        <v>7.4830800000000005E-4</v>
      </c>
      <c r="R426" s="24">
        <v>2.4220539999999999E-3</v>
      </c>
      <c r="S426" s="24">
        <v>5.8915759999999999E-3</v>
      </c>
      <c r="T426" s="24">
        <v>1.2820811E-2</v>
      </c>
      <c r="U426" s="24">
        <v>2.4959709E-2</v>
      </c>
      <c r="V426" s="24">
        <v>4.3471721999999997E-2</v>
      </c>
      <c r="W426" s="24">
        <v>6.7736108000000003E-2</v>
      </c>
      <c r="X426" s="24">
        <v>9.4423906000000002E-2</v>
      </c>
      <c r="Y426" s="24">
        <v>0.11775888599999999</v>
      </c>
      <c r="Z426" s="24">
        <v>0.62921567300000003</v>
      </c>
    </row>
    <row r="427" spans="2:26" x14ac:dyDescent="0.2">
      <c r="B427" s="24">
        <v>2.3600000000000001E-10</v>
      </c>
      <c r="C427" s="24">
        <v>1.3600000000000001E-9</v>
      </c>
      <c r="D427" s="24">
        <v>8.2800000000000004E-9</v>
      </c>
      <c r="E427" s="24">
        <v>4.58E-8</v>
      </c>
      <c r="F427" s="24">
        <v>1.36E-7</v>
      </c>
      <c r="G427" s="24">
        <v>2.34E-7</v>
      </c>
      <c r="H427" s="24">
        <v>4.9699999999999996E-7</v>
      </c>
      <c r="I427" s="24">
        <v>1.0300000000000001E-6</v>
      </c>
      <c r="J427" s="24">
        <v>2.0899999999999999E-6</v>
      </c>
      <c r="K427" s="24">
        <v>4.1500000000000001E-6</v>
      </c>
      <c r="L427" s="24">
        <v>8.0199999999999994E-6</v>
      </c>
      <c r="M427" s="24">
        <v>1.52E-5</v>
      </c>
      <c r="N427" s="24">
        <v>2.8E-5</v>
      </c>
      <c r="O427" s="24">
        <v>5.0500000000000001E-5</v>
      </c>
      <c r="P427" s="24">
        <v>8.8900000000000006E-5</v>
      </c>
      <c r="Q427" s="24">
        <v>2.6535799999999999E-4</v>
      </c>
      <c r="R427" s="24">
        <v>8.6649100000000005E-4</v>
      </c>
      <c r="S427" s="24">
        <v>2.1640240000000001E-3</v>
      </c>
      <c r="T427" s="24">
        <v>4.9218930000000001E-3</v>
      </c>
      <c r="U427" s="24">
        <v>1.0194751E-2</v>
      </c>
      <c r="V427" s="24">
        <v>1.9230809000000001E-2</v>
      </c>
      <c r="W427" s="24">
        <v>3.3036712000000003E-2</v>
      </c>
      <c r="X427" s="24">
        <v>5.1686364999999998E-2</v>
      </c>
      <c r="Y427" s="24">
        <v>7.3643837000000004E-2</v>
      </c>
      <c r="Z427" s="24">
        <v>0.80379094399999995</v>
      </c>
    </row>
    <row r="428" spans="2:26" x14ac:dyDescent="0.2">
      <c r="B428" s="24">
        <v>1234567</v>
      </c>
    </row>
    <row r="429" spans="2:26" x14ac:dyDescent="0.2">
      <c r="B429" s="24" t="s">
        <v>55</v>
      </c>
    </row>
    <row r="430" spans="2:26" x14ac:dyDescent="0.2">
      <c r="B430" s="24" t="s">
        <v>42</v>
      </c>
    </row>
    <row r="431" spans="2:26" x14ac:dyDescent="0.2">
      <c r="B431" s="24" t="s">
        <v>55</v>
      </c>
    </row>
    <row r="432" spans="2:26" x14ac:dyDescent="0.2">
      <c r="B432" s="24">
        <v>1234567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50D3-F6EE-604E-A53A-49D25A521AC8}">
  <dimension ref="A1:G43"/>
  <sheetViews>
    <sheetView workbookViewId="0">
      <selection activeCell="B3" sqref="B3:C5"/>
    </sheetView>
  </sheetViews>
  <sheetFormatPr baseColWidth="10" defaultRowHeight="16" x14ac:dyDescent="0.2"/>
  <sheetData>
    <row r="1" spans="1:5" ht="23" x14ac:dyDescent="0.25">
      <c r="A1" s="3"/>
      <c r="B1" s="14" t="s">
        <v>71</v>
      </c>
      <c r="C1" s="14"/>
      <c r="D1" s="14"/>
      <c r="E1" s="14"/>
    </row>
    <row r="2" spans="1:5" ht="17" thickBot="1" x14ac:dyDescent="0.25">
      <c r="A2" s="4" t="s">
        <v>72</v>
      </c>
      <c r="B2" s="5" t="s">
        <v>68</v>
      </c>
      <c r="C2" s="5" t="s">
        <v>69</v>
      </c>
      <c r="D2" s="6" t="s">
        <v>73</v>
      </c>
      <c r="E2" s="6" t="s">
        <v>74</v>
      </c>
    </row>
    <row r="3" spans="1:5" x14ac:dyDescent="0.2">
      <c r="A3" s="7" t="s">
        <v>75</v>
      </c>
      <c r="B3" s="19">
        <v>0.16</v>
      </c>
      <c r="C3" s="19">
        <v>0.16</v>
      </c>
      <c r="D3" s="9">
        <v>0.1</v>
      </c>
      <c r="E3" s="9">
        <v>0.1</v>
      </c>
    </row>
    <row r="4" spans="1:5" x14ac:dyDescent="0.2">
      <c r="A4" s="10" t="s">
        <v>76</v>
      </c>
      <c r="B4" s="20">
        <v>0.21</v>
      </c>
      <c r="C4" s="20">
        <v>0.2</v>
      </c>
      <c r="D4" s="12">
        <v>0.22</v>
      </c>
      <c r="E4" s="12">
        <v>0.22</v>
      </c>
    </row>
    <row r="5" spans="1:5" ht="17" thickBot="1" x14ac:dyDescent="0.25">
      <c r="A5" s="4" t="s">
        <v>77</v>
      </c>
      <c r="B5" s="21">
        <v>0.22</v>
      </c>
      <c r="C5" s="21">
        <v>0.21</v>
      </c>
      <c r="D5" s="6">
        <v>0.24</v>
      </c>
      <c r="E5" s="6">
        <v>0.23</v>
      </c>
    </row>
    <row r="6" spans="1:5" ht="31" x14ac:dyDescent="0.2">
      <c r="A6" s="7" t="s">
        <v>78</v>
      </c>
      <c r="B6" s="16">
        <v>1022.18</v>
      </c>
      <c r="C6" s="16">
        <v>898.72</v>
      </c>
      <c r="D6" s="13">
        <v>1314</v>
      </c>
      <c r="E6" s="13">
        <v>1294</v>
      </c>
    </row>
    <row r="7" spans="1:5" x14ac:dyDescent="0.2">
      <c r="A7" s="10" t="s">
        <v>79</v>
      </c>
      <c r="B7" s="17">
        <v>213.19</v>
      </c>
      <c r="C7" s="17">
        <v>209.53</v>
      </c>
      <c r="D7" s="12">
        <v>247</v>
      </c>
      <c r="E7" s="12">
        <v>232</v>
      </c>
    </row>
    <row r="8" spans="1:5" ht="17" thickBot="1" x14ac:dyDescent="0.25">
      <c r="A8" s="4" t="s">
        <v>80</v>
      </c>
      <c r="B8" s="18">
        <v>253.33</v>
      </c>
      <c r="C8" s="18">
        <v>256.08</v>
      </c>
      <c r="D8" s="6">
        <v>187</v>
      </c>
      <c r="E8" s="6">
        <v>134</v>
      </c>
    </row>
    <row r="9" spans="1:5" x14ac:dyDescent="0.2">
      <c r="A9" s="7"/>
      <c r="B9" s="8"/>
      <c r="C9" s="8"/>
      <c r="D9" s="9"/>
      <c r="E9" s="9"/>
    </row>
    <row r="10" spans="1:5" x14ac:dyDescent="0.2">
      <c r="A10" s="10"/>
      <c r="B10" s="11"/>
      <c r="C10" s="11"/>
      <c r="D10" s="12"/>
      <c r="E10" s="12"/>
    </row>
    <row r="11" spans="1:5" x14ac:dyDescent="0.2">
      <c r="A11" s="10"/>
      <c r="B11" s="11"/>
      <c r="C11" s="11"/>
      <c r="D11" s="12"/>
      <c r="E11" s="12"/>
    </row>
    <row r="12" spans="1:5" x14ac:dyDescent="0.2">
      <c r="A12" s="10"/>
      <c r="B12" s="11"/>
      <c r="C12" s="11"/>
      <c r="D12" s="12"/>
      <c r="E12" s="12"/>
    </row>
    <row r="13" spans="1:5" x14ac:dyDescent="0.2">
      <c r="A13" s="10"/>
      <c r="B13" s="11"/>
      <c r="C13" s="11"/>
      <c r="D13" s="12"/>
      <c r="E13" s="12"/>
    </row>
    <row r="14" spans="1:5" x14ac:dyDescent="0.2">
      <c r="A14" s="10"/>
      <c r="B14" s="11"/>
      <c r="C14" s="11"/>
      <c r="D14" s="12"/>
      <c r="E14" s="12"/>
    </row>
    <row r="15" spans="1:5" x14ac:dyDescent="0.2">
      <c r="A15" s="10"/>
      <c r="B15" s="11"/>
      <c r="C15" s="11"/>
      <c r="D15" s="12"/>
      <c r="E15" s="12"/>
    </row>
    <row r="16" spans="1:5" x14ac:dyDescent="0.2">
      <c r="A16" s="10"/>
      <c r="B16" s="11"/>
      <c r="C16" s="11"/>
      <c r="D16" s="12"/>
      <c r="E16" s="12"/>
    </row>
    <row r="17" spans="1:6" ht="17" thickBot="1" x14ac:dyDescent="0.25">
      <c r="A17" s="4"/>
      <c r="B17" s="5"/>
      <c r="C17" s="5"/>
      <c r="D17" s="6"/>
      <c r="E17" s="6"/>
    </row>
    <row r="18" spans="1:6" x14ac:dyDescent="0.2">
      <c r="A18" s="7"/>
      <c r="B18" s="8"/>
      <c r="C18" s="8"/>
      <c r="D18" s="9"/>
      <c r="E18" s="9"/>
    </row>
    <row r="19" spans="1:6" x14ac:dyDescent="0.2">
      <c r="A19" s="10"/>
      <c r="B19" s="11"/>
      <c r="C19" s="11"/>
      <c r="D19" s="12"/>
      <c r="E19" s="12"/>
    </row>
    <row r="23" spans="1:6" x14ac:dyDescent="0.2">
      <c r="B23" t="s">
        <v>72</v>
      </c>
      <c r="C23" t="s">
        <v>83</v>
      </c>
      <c r="D23" t="s">
        <v>84</v>
      </c>
      <c r="E23" t="s">
        <v>81</v>
      </c>
      <c r="F23" t="s">
        <v>82</v>
      </c>
    </row>
    <row r="24" spans="1:6" x14ac:dyDescent="0.2">
      <c r="B24" t="s">
        <v>85</v>
      </c>
      <c r="C24" t="s">
        <v>86</v>
      </c>
      <c r="D24">
        <v>0.17</v>
      </c>
      <c r="E24">
        <v>0.16</v>
      </c>
      <c r="F24">
        <v>0.16</v>
      </c>
    </row>
    <row r="25" spans="1:6" x14ac:dyDescent="0.2">
      <c r="B25" t="s">
        <v>85</v>
      </c>
      <c r="C25" t="s">
        <v>87</v>
      </c>
      <c r="D25">
        <v>0.2</v>
      </c>
      <c r="E25">
        <v>0.21</v>
      </c>
      <c r="F25">
        <v>0.2</v>
      </c>
    </row>
    <row r="26" spans="1:6" x14ac:dyDescent="0.2">
      <c r="B26" t="s">
        <v>85</v>
      </c>
      <c r="C26" t="s">
        <v>88</v>
      </c>
      <c r="D26">
        <v>0.22</v>
      </c>
      <c r="E26">
        <v>0.22</v>
      </c>
      <c r="F26">
        <v>0.21</v>
      </c>
    </row>
    <row r="27" spans="1:6" x14ac:dyDescent="0.2">
      <c r="B27" t="s">
        <v>89</v>
      </c>
      <c r="C27" t="s">
        <v>86</v>
      </c>
      <c r="D27">
        <v>1.8</v>
      </c>
      <c r="E27">
        <v>1.79</v>
      </c>
      <c r="F27">
        <v>1.81</v>
      </c>
    </row>
    <row r="28" spans="1:6" x14ac:dyDescent="0.2">
      <c r="B28" t="s">
        <v>89</v>
      </c>
      <c r="C28" t="s">
        <v>87</v>
      </c>
      <c r="D28">
        <v>1.05</v>
      </c>
      <c r="E28">
        <v>1.08</v>
      </c>
      <c r="F28">
        <v>1.01</v>
      </c>
    </row>
    <row r="29" spans="1:6" x14ac:dyDescent="0.2">
      <c r="B29" t="s">
        <v>89</v>
      </c>
      <c r="C29" t="s">
        <v>88</v>
      </c>
      <c r="D29">
        <v>0.63</v>
      </c>
      <c r="E29">
        <v>0.63</v>
      </c>
      <c r="F29">
        <v>0.61</v>
      </c>
    </row>
    <row r="30" spans="1:6" x14ac:dyDescent="0.2">
      <c r="B30" t="s">
        <v>90</v>
      </c>
      <c r="C30" t="s">
        <v>91</v>
      </c>
      <c r="D30" s="15">
        <v>1236.96</v>
      </c>
      <c r="E30" s="15">
        <v>1022.18</v>
      </c>
      <c r="F30">
        <v>898.72</v>
      </c>
    </row>
    <row r="31" spans="1:6" x14ac:dyDescent="0.2">
      <c r="B31" t="s">
        <v>90</v>
      </c>
      <c r="C31" t="s">
        <v>91</v>
      </c>
      <c r="D31">
        <v>225.29</v>
      </c>
      <c r="E31">
        <v>213.19</v>
      </c>
      <c r="F31">
        <v>209.53</v>
      </c>
    </row>
    <row r="32" spans="1:6" x14ac:dyDescent="0.2">
      <c r="B32" t="s">
        <v>90</v>
      </c>
      <c r="C32" t="s">
        <v>91</v>
      </c>
      <c r="D32">
        <v>205.58</v>
      </c>
      <c r="E32">
        <v>253.33</v>
      </c>
      <c r="F32">
        <v>256.08</v>
      </c>
    </row>
    <row r="33" spans="2:7" x14ac:dyDescent="0.2">
      <c r="B33" t="s">
        <v>92</v>
      </c>
      <c r="C33" t="s">
        <v>93</v>
      </c>
      <c r="D33">
        <v>2.29</v>
      </c>
      <c r="E33">
        <v>2.54</v>
      </c>
      <c r="F33">
        <v>2.89</v>
      </c>
    </row>
    <row r="34" spans="2:7" x14ac:dyDescent="0.2">
      <c r="B34" t="s">
        <v>86</v>
      </c>
      <c r="C34" t="s">
        <v>93</v>
      </c>
      <c r="D34">
        <v>31.82</v>
      </c>
      <c r="E34">
        <v>32.6</v>
      </c>
      <c r="F34">
        <v>32.229999999999997</v>
      </c>
    </row>
    <row r="35" spans="2:7" x14ac:dyDescent="0.2">
      <c r="B35" t="s">
        <v>87</v>
      </c>
      <c r="C35" t="s">
        <v>93</v>
      </c>
      <c r="D35">
        <v>9.24</v>
      </c>
      <c r="E35">
        <v>9.49</v>
      </c>
      <c r="F35">
        <v>8.6300000000000008</v>
      </c>
    </row>
    <row r="36" spans="2:7" x14ac:dyDescent="0.2">
      <c r="B36" t="s">
        <v>88</v>
      </c>
      <c r="C36" t="s">
        <v>93</v>
      </c>
      <c r="D36">
        <v>10.32</v>
      </c>
      <c r="E36">
        <v>8.06</v>
      </c>
      <c r="F36">
        <v>8.77</v>
      </c>
    </row>
    <row r="37" spans="2:7" x14ac:dyDescent="0.2">
      <c r="B37" t="s">
        <v>94</v>
      </c>
      <c r="C37" t="s">
        <v>95</v>
      </c>
      <c r="D37" t="s">
        <v>93</v>
      </c>
      <c r="E37">
        <v>144.36000000000001</v>
      </c>
      <c r="F37">
        <v>110.41</v>
      </c>
      <c r="G37">
        <v>-10.79</v>
      </c>
    </row>
    <row r="38" spans="2:7" x14ac:dyDescent="0.2">
      <c r="B38" t="s">
        <v>86</v>
      </c>
      <c r="C38" t="s">
        <v>95</v>
      </c>
      <c r="D38" t="s">
        <v>93</v>
      </c>
      <c r="E38">
        <v>159.15</v>
      </c>
      <c r="F38">
        <v>210.11</v>
      </c>
      <c r="G38">
        <v>230.27</v>
      </c>
    </row>
    <row r="39" spans="2:7" x14ac:dyDescent="0.2">
      <c r="B39" t="s">
        <v>87</v>
      </c>
      <c r="C39" t="s">
        <v>95</v>
      </c>
      <c r="D39" t="s">
        <v>93</v>
      </c>
      <c r="E39">
        <v>34.43</v>
      </c>
      <c r="F39">
        <v>32.58</v>
      </c>
      <c r="G39">
        <v>32.82</v>
      </c>
    </row>
    <row r="40" spans="2:7" x14ac:dyDescent="0.2">
      <c r="B40" t="s">
        <v>93</v>
      </c>
      <c r="C40" t="s">
        <v>96</v>
      </c>
      <c r="D40">
        <v>157.9</v>
      </c>
      <c r="E40">
        <v>150.6</v>
      </c>
      <c r="F40">
        <v>163.80000000000001</v>
      </c>
    </row>
    <row r="41" spans="2:7" x14ac:dyDescent="0.2">
      <c r="B41" t="s">
        <v>93</v>
      </c>
      <c r="C41" t="s">
        <v>97</v>
      </c>
      <c r="D41">
        <v>20.079999999999998</v>
      </c>
      <c r="E41">
        <v>19.95</v>
      </c>
      <c r="F41">
        <v>20.04</v>
      </c>
    </row>
    <row r="42" spans="2:7" x14ac:dyDescent="0.2">
      <c r="B42" t="s">
        <v>98</v>
      </c>
      <c r="C42" t="s">
        <v>93</v>
      </c>
      <c r="D42">
        <v>404.64</v>
      </c>
      <c r="E42">
        <v>418.61</v>
      </c>
      <c r="F42">
        <v>317.86</v>
      </c>
    </row>
    <row r="43" spans="2:7" x14ac:dyDescent="0.2">
      <c r="B43" t="s">
        <v>99</v>
      </c>
      <c r="C43" t="s">
        <v>93</v>
      </c>
      <c r="D43">
        <v>617.79</v>
      </c>
      <c r="E43">
        <v>635.1</v>
      </c>
      <c r="F43">
        <v>547.07000000000005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EBSPOLL SS_format_Reader 3</vt:lpstr>
      <vt:lpstr>Sheet1 (2)</vt:lpstr>
      <vt:lpstr>Sheet2</vt:lpstr>
      <vt:lpstr>AGP.ae</vt:lpstr>
      <vt:lpstr>Sheet4</vt:lpstr>
      <vt:lpstr>Base NIR</vt:lpstr>
      <vt:lpstr>Sheet3</vt:lpstr>
      <vt:lpstr>Base AGP</vt:lpstr>
      <vt:lpstr>Sheet1</vt:lpstr>
      <vt:lpstr>NIRE</vt:lpstr>
      <vt:lpstr>AGPE</vt:lpstr>
      <vt:lpstr>Chart1</vt:lpstr>
      <vt:lpstr>Fishery_Age</vt:lpstr>
      <vt:lpstr>Survey_age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2023-03-28T23:23:17Z</dcterms:created>
  <dcterms:modified xsi:type="dcterms:W3CDTF">2023-04-09T04:32:59Z</dcterms:modified>
</cp:coreProperties>
</file>