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0_annual_report\"/>
    </mc:Choice>
  </mc:AlternateContent>
  <bookViews>
    <workbookView xWindow="0" yWindow="0" windowWidth="19200" windowHeight="7190" activeTab="1"/>
  </bookViews>
  <sheets>
    <sheet name="sum_statements_incis_by_type" sheetId="1" r:id="rId1"/>
    <sheet name="Sheet3" sheetId="4" r:id="rId2"/>
    <sheet name="raw" sheetId="2" r:id="rId3"/>
  </sheets>
  <calcPr calcId="162913"/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M35" i="4"/>
  <c r="J35" i="4"/>
  <c r="M34" i="4"/>
  <c r="J34" i="4"/>
  <c r="M33" i="4"/>
  <c r="J33" i="4"/>
  <c r="M32" i="4"/>
  <c r="J32" i="4"/>
  <c r="M31" i="4"/>
  <c r="J31" i="4"/>
  <c r="M30" i="4"/>
  <c r="J30" i="4"/>
  <c r="M29" i="4"/>
  <c r="J29" i="4"/>
  <c r="M28" i="4"/>
  <c r="J28" i="4"/>
  <c r="M27" i="4"/>
  <c r="J27" i="4"/>
  <c r="M26" i="4"/>
  <c r="J26" i="4"/>
  <c r="M25" i="4"/>
  <c r="J25" i="4"/>
  <c r="M24" i="4"/>
  <c r="J24" i="4"/>
  <c r="M23" i="4"/>
  <c r="J23" i="4"/>
  <c r="M22" i="4"/>
  <c r="J22" i="4"/>
  <c r="M21" i="4"/>
  <c r="J21" i="4"/>
  <c r="M20" i="4"/>
  <c r="J20" i="4"/>
  <c r="M19" i="4"/>
  <c r="J19" i="4"/>
  <c r="M18" i="4"/>
  <c r="J18" i="4"/>
  <c r="M17" i="4"/>
  <c r="J17" i="4"/>
  <c r="M16" i="4"/>
  <c r="J16" i="4"/>
  <c r="M15" i="4"/>
  <c r="J15" i="4"/>
  <c r="M14" i="4"/>
  <c r="J14" i="4"/>
  <c r="M13" i="4"/>
  <c r="J13" i="4"/>
  <c r="M12" i="4"/>
  <c r="J12" i="4"/>
  <c r="M11" i="4"/>
  <c r="J11" i="4"/>
  <c r="M10" i="4"/>
  <c r="J10" i="4"/>
  <c r="M9" i="4"/>
  <c r="J9" i="4"/>
  <c r="M8" i="4"/>
  <c r="J8" i="4"/>
  <c r="M7" i="4"/>
  <c r="J7" i="4"/>
  <c r="M6" i="4"/>
  <c r="J6" i="4"/>
  <c r="M5" i="4"/>
  <c r="J5" i="4"/>
  <c r="M4" i="4"/>
  <c r="J4" i="4"/>
  <c r="M3" i="4"/>
  <c r="J3" i="4"/>
  <c r="D12" i="1"/>
  <c r="D11" i="1"/>
  <c r="D10" i="1"/>
  <c r="D9" i="1"/>
  <c r="D8" i="1"/>
  <c r="D7" i="1"/>
  <c r="D6" i="1"/>
  <c r="D5" i="1"/>
  <c r="D4" i="1"/>
  <c r="D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3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P20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</calcChain>
</file>

<file path=xl/sharedStrings.xml><?xml version="1.0" encoding="utf-8"?>
<sst xmlns="http://schemas.openxmlformats.org/spreadsheetml/2006/main" count="168" uniqueCount="56">
  <si>
    <t>ALL OTHER STATEMENT TYPES</t>
  </si>
  <si>
    <t>Contractor Problems</t>
  </si>
  <si>
    <t>Failure to Notify</t>
  </si>
  <si>
    <t>Inadequate Accomodations</t>
  </si>
  <si>
    <t>IR/IU</t>
  </si>
  <si>
    <t>Miscellaneous Violations</t>
  </si>
  <si>
    <t>Reasonable Assistance</t>
  </si>
  <si>
    <t>Record Keeping and Reporting</t>
  </si>
  <si>
    <t>Restricted Access</t>
  </si>
  <si>
    <t>COAST GUARD</t>
  </si>
  <si>
    <t>MARPOL/Oil Spill</t>
  </si>
  <si>
    <t>Safety-USCG-Equipment</t>
  </si>
  <si>
    <t>Safety-USCG-Fail to Conduct Drills</t>
  </si>
  <si>
    <t>Safety-USCG-Marine Casualty</t>
  </si>
  <si>
    <t>LIMITED ACCESS PROGRAMS</t>
  </si>
  <si>
    <t>AFA</t>
  </si>
  <si>
    <t>Amendment 80</t>
  </si>
  <si>
    <t>Catcher Processer Longline</t>
  </si>
  <si>
    <t>IFQ Retention</t>
  </si>
  <si>
    <t>Rockfish Program</t>
  </si>
  <si>
    <t>OLE PRIORITY: INTER-PERSONAL</t>
  </si>
  <si>
    <t>Disruptive/Bothersome Behavior - Conflict Resolved</t>
  </si>
  <si>
    <t>Harassment-Assault</t>
  </si>
  <si>
    <t>Harassment - Sexual</t>
  </si>
  <si>
    <t>Intimidation, coercion, hostile work environment</t>
  </si>
  <si>
    <t>OLE PRIORITY: SAFETY AND DUTIES</t>
  </si>
  <si>
    <t>Interference/Sample Biasing</t>
  </si>
  <si>
    <t>Safety-NMFS</t>
  </si>
  <si>
    <t>PROTECTED RESOURCE &amp; PROHIBITED SPECIES</t>
  </si>
  <si>
    <t>Amendment 91 salmon</t>
  </si>
  <si>
    <t>Gulf of Alaska Salmon</t>
  </si>
  <si>
    <t>Marine Mammal-Harassment</t>
  </si>
  <si>
    <t>Prohibited Species - Mishandling</t>
  </si>
  <si>
    <t>Prohibited Species - Retaining</t>
  </si>
  <si>
    <t>Sample Bias-Marine Mammals</t>
  </si>
  <si>
    <t>Sample Bias-Seabirds</t>
  </si>
  <si>
    <t>Seabird-Avoidance Measures</t>
  </si>
  <si>
    <t>Seabird-Harassment</t>
  </si>
  <si>
    <t>Total Statements</t>
  </si>
  <si>
    <t>Statement Category</t>
  </si>
  <si>
    <t>Category Group</t>
  </si>
  <si>
    <t># of Factor Groups with 0 Occurrences</t>
  </si>
  <si>
    <t>% of Factor Groups with 0 Occurrences</t>
  </si>
  <si>
    <t>Total Occurrences</t>
  </si>
  <si>
    <t>% of Factor Groups with  &gt; 0 Occurrences</t>
  </si>
  <si>
    <t>OLE_CATEGORY</t>
  </si>
  <si>
    <t>AFFIDAVIT_TYPE</t>
  </si>
  <si>
    <t>N_STATEMENTS</t>
  </si>
  <si>
    <t>N_INCIDENTS</t>
  </si>
  <si>
    <t>MEAN_INCIS_PER</t>
  </si>
  <si>
    <t>MEDIAN_INCIS_PER</t>
  </si>
  <si>
    <t>NUM_CATEGS_WITH_0_INCIDS</t>
  </si>
  <si>
    <t>Marine Mammal-Harassment*</t>
  </si>
  <si>
    <t># of Factor Groups with &gt; 0 Occurrences</t>
  </si>
  <si>
    <t>% chg</t>
  </si>
  <si>
    <t>Marine Mammal-Feeding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</si>
</sst>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16" xfId="0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0" fillId="0" borderId="11" xfId="0" applyBorder="1" applyAlignment="1">
      <alignment wrapText="1"/>
    </xf>
    <xf numFmtId="9" fontId="0" fillId="0" borderId="0" xfId="1" applyFont="1"/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vertical="center" wrapText="1"/>
    </xf>
    <xf numFmtId="9" fontId="0" fillId="0" borderId="12" xfId="1" applyFont="1" applyBorder="1"/>
    <xf numFmtId="9" fontId="0" fillId="0" borderId="14" xfId="1" applyFont="1" applyBorder="1"/>
    <xf numFmtId="9" fontId="0" fillId="0" borderId="17" xfId="1" applyFont="1" applyBorder="1"/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9" fontId="0" fillId="0" borderId="11" xfId="1" applyFont="1" applyBorder="1" applyAlignment="1">
      <alignment wrapText="1"/>
    </xf>
    <xf numFmtId="9" fontId="0" fillId="0" borderId="0" xfId="0" applyNumberFormat="1"/>
    <xf numFmtId="2" fontId="0" fillId="0" borderId="0" xfId="0" applyNumberFormat="1" applyBorder="1" applyAlignment="1">
      <alignment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M36" activeCellId="1" sqref="A1:M35 M36"/>
    </sheetView>
  </sheetViews>
  <sheetFormatPr defaultRowHeight="14.5" x14ac:dyDescent="0.35"/>
  <cols>
    <col min="1" max="1" width="17.26953125" style="1" customWidth="1"/>
    <col min="2" max="2" width="44.54296875" bestFit="1" customWidth="1"/>
    <col min="3" max="3" width="8.7265625" customWidth="1"/>
    <col min="4" max="4" width="9.1796875" customWidth="1"/>
    <col min="5" max="6" width="4.81640625" bestFit="1" customWidth="1"/>
    <col min="7" max="7" width="7.1796875" bestFit="1" customWidth="1"/>
    <col min="8" max="9" width="4.81640625" bestFit="1" customWidth="1"/>
    <col min="10" max="10" width="7.1796875" bestFit="1" customWidth="1"/>
    <col min="11" max="11" width="5.26953125" bestFit="1" customWidth="1"/>
    <col min="12" max="12" width="4.81640625" bestFit="1" customWidth="1"/>
    <col min="13" max="13" width="7.1796875" bestFit="1" customWidth="1"/>
    <col min="14" max="14" width="11.36328125" customWidth="1"/>
    <col min="15" max="15" width="16.81640625" bestFit="1" customWidth="1"/>
    <col min="16" max="16" width="12.08984375" customWidth="1"/>
  </cols>
  <sheetData>
    <row r="1" spans="1:16" ht="58" x14ac:dyDescent="0.35">
      <c r="A1" s="7" t="s">
        <v>40</v>
      </c>
      <c r="B1" s="8" t="s">
        <v>39</v>
      </c>
      <c r="C1" s="8"/>
      <c r="D1" s="8"/>
      <c r="E1" s="19" t="s">
        <v>38</v>
      </c>
      <c r="F1" s="19"/>
      <c r="G1" s="19"/>
      <c r="H1" s="19" t="s">
        <v>43</v>
      </c>
      <c r="I1" s="19"/>
      <c r="J1" s="19"/>
      <c r="K1" s="19" t="s">
        <v>44</v>
      </c>
      <c r="L1" s="19"/>
      <c r="M1" s="20"/>
      <c r="N1" s="9" t="s">
        <v>53</v>
      </c>
      <c r="O1" s="9" t="s">
        <v>41</v>
      </c>
      <c r="P1" s="9" t="s">
        <v>42</v>
      </c>
    </row>
    <row r="2" spans="1:16" ht="17.5" customHeight="1" x14ac:dyDescent="0.35">
      <c r="A2" s="13"/>
      <c r="B2" s="14"/>
      <c r="C2" s="14"/>
      <c r="D2" s="14"/>
      <c r="E2" s="15">
        <v>2018</v>
      </c>
      <c r="F2" s="15">
        <v>2019</v>
      </c>
      <c r="G2" s="15" t="s">
        <v>54</v>
      </c>
      <c r="H2" s="15">
        <v>2018</v>
      </c>
      <c r="I2" s="15">
        <v>2019</v>
      </c>
      <c r="J2" s="15" t="s">
        <v>54</v>
      </c>
      <c r="K2" s="15">
        <v>2018</v>
      </c>
      <c r="L2" s="15">
        <v>2019</v>
      </c>
      <c r="M2" s="15" t="s">
        <v>54</v>
      </c>
      <c r="N2" s="4"/>
      <c r="O2" s="4"/>
      <c r="P2" s="4"/>
    </row>
    <row r="3" spans="1:16" x14ac:dyDescent="0.35">
      <c r="A3" s="21" t="s">
        <v>20</v>
      </c>
      <c r="B3" s="5" t="s">
        <v>21</v>
      </c>
      <c r="C3" s="2"/>
      <c r="D3" s="18">
        <f t="shared" ref="D3:D12" si="0">(E3/40261)*1000</f>
        <v>0.67062417724348622</v>
      </c>
      <c r="E3">
        <v>27</v>
      </c>
      <c r="F3" s="5">
        <v>35</v>
      </c>
      <c r="G3" s="16">
        <f>(F3-E3)/ABS(E3)</f>
        <v>0.29629629629629628</v>
      </c>
      <c r="H3">
        <v>41</v>
      </c>
      <c r="I3" s="5">
        <v>109</v>
      </c>
      <c r="J3" s="16">
        <f>(I3-H3)/ABS(H3)</f>
        <v>1.6585365853658536</v>
      </c>
      <c r="K3" s="17">
        <v>0.45454545454545453</v>
      </c>
      <c r="L3" s="10">
        <v>0.47058823529411764</v>
      </c>
      <c r="M3" s="16">
        <f>(L3-K3)/ABS(K3)</f>
        <v>3.5294117647058844E-2</v>
      </c>
      <c r="N3">
        <f>34-O3</f>
        <v>16</v>
      </c>
      <c r="O3">
        <v>18</v>
      </c>
      <c r="P3" s="6">
        <f>O3/34</f>
        <v>0.52941176470588236</v>
      </c>
    </row>
    <row r="4" spans="1:16" x14ac:dyDescent="0.35">
      <c r="A4" s="22"/>
      <c r="B4" s="2" t="s">
        <v>22</v>
      </c>
      <c r="C4" s="2"/>
      <c r="D4" s="18">
        <f t="shared" si="0"/>
        <v>7.4513797471498472E-2</v>
      </c>
      <c r="E4">
        <v>3</v>
      </c>
      <c r="F4" s="2">
        <v>2</v>
      </c>
      <c r="G4" s="16">
        <f t="shared" ref="G4:G35" si="1">(F4-E4)/ABS(E4)</f>
        <v>-0.33333333333333331</v>
      </c>
      <c r="H4">
        <v>3</v>
      </c>
      <c r="I4" s="2">
        <v>2</v>
      </c>
      <c r="J4" s="16">
        <f t="shared" ref="J4:J35" si="2">(I4-H4)/ABS(H4)</f>
        <v>-0.33333333333333331</v>
      </c>
      <c r="K4" s="17">
        <v>6.0606060606060608E-2</v>
      </c>
      <c r="L4" s="11">
        <v>8.8235294117647065E-2</v>
      </c>
      <c r="M4" s="16">
        <f t="shared" ref="M4:M35" si="3">(L4-K4)/ABS(K4)</f>
        <v>0.45588235294117652</v>
      </c>
      <c r="N4">
        <f t="shared" ref="N4:N35" si="4">34-O4</f>
        <v>3</v>
      </c>
      <c r="O4">
        <v>31</v>
      </c>
      <c r="P4" s="6">
        <f t="shared" ref="P4:P35" si="5">O4/34</f>
        <v>0.91176470588235292</v>
      </c>
    </row>
    <row r="5" spans="1:16" x14ac:dyDescent="0.35">
      <c r="A5" s="22"/>
      <c r="B5" s="2" t="s">
        <v>23</v>
      </c>
      <c r="C5" s="2"/>
      <c r="D5" s="18">
        <f t="shared" si="0"/>
        <v>0.34773105486699291</v>
      </c>
      <c r="E5">
        <v>14</v>
      </c>
      <c r="F5" s="2">
        <v>8</v>
      </c>
      <c r="G5" s="16">
        <f t="shared" si="1"/>
        <v>-0.42857142857142855</v>
      </c>
      <c r="H5">
        <v>18</v>
      </c>
      <c r="I5" s="2">
        <v>9</v>
      </c>
      <c r="J5" s="16">
        <f t="shared" si="2"/>
        <v>-0.5</v>
      </c>
      <c r="K5" s="17">
        <v>0.36363636363636365</v>
      </c>
      <c r="L5" s="11">
        <v>0.17647058823529413</v>
      </c>
      <c r="M5" s="16">
        <f t="shared" si="3"/>
        <v>-0.51470588235294112</v>
      </c>
      <c r="N5">
        <f t="shared" si="4"/>
        <v>6</v>
      </c>
      <c r="O5">
        <v>28</v>
      </c>
      <c r="P5" s="6">
        <f t="shared" si="5"/>
        <v>0.82352941176470584</v>
      </c>
    </row>
    <row r="6" spans="1:16" x14ac:dyDescent="0.35">
      <c r="A6" s="23"/>
      <c r="B6" s="3" t="s">
        <v>24</v>
      </c>
      <c r="C6" s="2"/>
      <c r="D6" s="18">
        <f t="shared" si="0"/>
        <v>0.76997590720548426</v>
      </c>
      <c r="E6">
        <v>31</v>
      </c>
      <c r="F6" s="3">
        <v>38</v>
      </c>
      <c r="G6" s="16">
        <f t="shared" si="1"/>
        <v>0.22580645161290322</v>
      </c>
      <c r="H6">
        <v>164</v>
      </c>
      <c r="I6" s="3">
        <v>193</v>
      </c>
      <c r="J6" s="16">
        <f t="shared" si="2"/>
        <v>0.17682926829268292</v>
      </c>
      <c r="K6" s="17">
        <v>0.51515151515151514</v>
      </c>
      <c r="L6" s="12">
        <v>0.47058823529411764</v>
      </c>
      <c r="M6" s="16">
        <f t="shared" si="3"/>
        <v>-8.6505190311418678E-2</v>
      </c>
      <c r="N6">
        <f t="shared" si="4"/>
        <v>16</v>
      </c>
      <c r="O6">
        <v>18</v>
      </c>
      <c r="P6" s="6">
        <f t="shared" si="5"/>
        <v>0.52941176470588236</v>
      </c>
    </row>
    <row r="7" spans="1:16" x14ac:dyDescent="0.35">
      <c r="A7" s="21" t="s">
        <v>25</v>
      </c>
      <c r="B7" s="5" t="s">
        <v>26</v>
      </c>
      <c r="C7" s="2"/>
      <c r="D7" s="18">
        <f t="shared" si="0"/>
        <v>0.47192071731949037</v>
      </c>
      <c r="E7">
        <v>19</v>
      </c>
      <c r="F7" s="5">
        <v>37</v>
      </c>
      <c r="G7" s="16">
        <f t="shared" si="1"/>
        <v>0.94736842105263153</v>
      </c>
      <c r="H7">
        <v>231</v>
      </c>
      <c r="I7" s="5">
        <v>107</v>
      </c>
      <c r="J7" s="16">
        <f t="shared" si="2"/>
        <v>-0.53679653679653683</v>
      </c>
      <c r="K7" s="17">
        <v>0.42424242424242425</v>
      </c>
      <c r="L7" s="10">
        <v>0.41176470588235292</v>
      </c>
      <c r="M7" s="16">
        <f t="shared" si="3"/>
        <v>-2.9411764705882425E-2</v>
      </c>
      <c r="N7">
        <f t="shared" si="4"/>
        <v>14</v>
      </c>
      <c r="O7">
        <v>20</v>
      </c>
      <c r="P7" s="6">
        <f t="shared" si="5"/>
        <v>0.58823529411764708</v>
      </c>
    </row>
    <row r="8" spans="1:16" x14ac:dyDescent="0.35">
      <c r="A8" s="23"/>
      <c r="B8" s="3" t="s">
        <v>27</v>
      </c>
      <c r="C8" s="2"/>
      <c r="D8" s="18">
        <f t="shared" si="0"/>
        <v>1.8628449367874618</v>
      </c>
      <c r="E8">
        <v>75</v>
      </c>
      <c r="F8" s="3">
        <v>71</v>
      </c>
      <c r="G8" s="16">
        <f t="shared" si="1"/>
        <v>-5.3333333333333337E-2</v>
      </c>
      <c r="H8">
        <v>265</v>
      </c>
      <c r="I8" s="3">
        <v>356</v>
      </c>
      <c r="J8" s="16">
        <f t="shared" si="2"/>
        <v>0.34339622641509432</v>
      </c>
      <c r="K8" s="17">
        <v>0.60606060606060608</v>
      </c>
      <c r="L8" s="12">
        <v>0.5</v>
      </c>
      <c r="M8" s="16">
        <f t="shared" si="3"/>
        <v>-0.17500000000000002</v>
      </c>
      <c r="N8">
        <f t="shared" si="4"/>
        <v>17</v>
      </c>
      <c r="O8">
        <v>17</v>
      </c>
      <c r="P8" s="6">
        <f t="shared" si="5"/>
        <v>0.5</v>
      </c>
    </row>
    <row r="9" spans="1:16" x14ac:dyDescent="0.35">
      <c r="A9" s="21" t="s">
        <v>9</v>
      </c>
      <c r="B9" s="5" t="s">
        <v>10</v>
      </c>
      <c r="C9" s="2"/>
      <c r="D9" s="18">
        <f t="shared" si="0"/>
        <v>2.0615483967114576</v>
      </c>
      <c r="E9">
        <v>83</v>
      </c>
      <c r="F9" s="5">
        <v>62</v>
      </c>
      <c r="G9" s="16">
        <f t="shared" si="1"/>
        <v>-0.25301204819277107</v>
      </c>
      <c r="H9">
        <v>281</v>
      </c>
      <c r="I9" s="5">
        <v>126</v>
      </c>
      <c r="J9" s="16">
        <f t="shared" si="2"/>
        <v>-0.55160142348754448</v>
      </c>
      <c r="K9" s="17">
        <v>0.60606060606060608</v>
      </c>
      <c r="L9" s="10">
        <v>0.52941176470588236</v>
      </c>
      <c r="M9" s="16">
        <f t="shared" si="3"/>
        <v>-0.12647058823529414</v>
      </c>
      <c r="N9">
        <f t="shared" si="4"/>
        <v>18</v>
      </c>
      <c r="O9">
        <v>16</v>
      </c>
      <c r="P9" s="6">
        <f t="shared" si="5"/>
        <v>0.47058823529411764</v>
      </c>
    </row>
    <row r="10" spans="1:16" x14ac:dyDescent="0.35">
      <c r="A10" s="22"/>
      <c r="B10" s="2" t="s">
        <v>11</v>
      </c>
      <c r="C10" s="2"/>
      <c r="D10" s="18">
        <f t="shared" si="0"/>
        <v>0.62094831226248737</v>
      </c>
      <c r="E10">
        <v>25</v>
      </c>
      <c r="F10" s="2">
        <v>11</v>
      </c>
      <c r="G10" s="16">
        <f t="shared" si="1"/>
        <v>-0.56000000000000005</v>
      </c>
      <c r="H10">
        <v>29</v>
      </c>
      <c r="I10" s="2">
        <v>11</v>
      </c>
      <c r="J10" s="16">
        <f t="shared" si="2"/>
        <v>-0.62068965517241381</v>
      </c>
      <c r="K10" s="17">
        <v>0.48484848484848486</v>
      </c>
      <c r="L10" s="11">
        <v>0.29411764705882354</v>
      </c>
      <c r="M10" s="16">
        <f t="shared" si="3"/>
        <v>-0.39338235294117646</v>
      </c>
      <c r="N10">
        <f t="shared" si="4"/>
        <v>10</v>
      </c>
      <c r="O10">
        <v>24</v>
      </c>
      <c r="P10" s="6">
        <f t="shared" si="5"/>
        <v>0.70588235294117652</v>
      </c>
    </row>
    <row r="11" spans="1:16" x14ac:dyDescent="0.35">
      <c r="A11" s="22"/>
      <c r="B11" s="2" t="s">
        <v>12</v>
      </c>
      <c r="C11" s="2"/>
      <c r="D11" s="18">
        <f t="shared" si="0"/>
        <v>3.8747174685179204</v>
      </c>
      <c r="E11">
        <v>156</v>
      </c>
      <c r="F11" s="2">
        <v>142</v>
      </c>
      <c r="G11" s="16">
        <f t="shared" si="1"/>
        <v>-8.9743589743589744E-2</v>
      </c>
      <c r="H11">
        <v>242</v>
      </c>
      <c r="I11" s="2">
        <v>276</v>
      </c>
      <c r="J11" s="16">
        <f t="shared" si="2"/>
        <v>0.14049586776859505</v>
      </c>
      <c r="K11" s="17">
        <v>0.54545454545454541</v>
      </c>
      <c r="L11" s="11">
        <v>0.58823529411764708</v>
      </c>
      <c r="M11" s="16">
        <f t="shared" si="3"/>
        <v>7.8431372549019718E-2</v>
      </c>
      <c r="N11">
        <f t="shared" si="4"/>
        <v>20</v>
      </c>
      <c r="O11">
        <v>14</v>
      </c>
      <c r="P11" s="6">
        <f t="shared" si="5"/>
        <v>0.41176470588235292</v>
      </c>
    </row>
    <row r="12" spans="1:16" x14ac:dyDescent="0.35">
      <c r="A12" s="23"/>
      <c r="B12" s="3" t="s">
        <v>13</v>
      </c>
      <c r="C12" s="2"/>
      <c r="D12" s="18">
        <f t="shared" si="0"/>
        <v>5.0421002955713963</v>
      </c>
      <c r="E12">
        <v>203</v>
      </c>
      <c r="F12" s="3">
        <v>197</v>
      </c>
      <c r="G12" s="16">
        <f t="shared" si="1"/>
        <v>-2.9556650246305417E-2</v>
      </c>
      <c r="H12">
        <v>323</v>
      </c>
      <c r="I12" s="3">
        <v>257</v>
      </c>
      <c r="J12" s="16">
        <f t="shared" si="2"/>
        <v>-0.2043343653250774</v>
      </c>
      <c r="K12" s="17">
        <v>0.75757575757575757</v>
      </c>
      <c r="L12" s="12">
        <v>0.76470588235294112</v>
      </c>
      <c r="M12" s="16">
        <f t="shared" si="3"/>
        <v>9.4117647058822931E-3</v>
      </c>
      <c r="N12">
        <f t="shared" si="4"/>
        <v>26</v>
      </c>
      <c r="O12">
        <v>8</v>
      </c>
      <c r="P12" s="6">
        <f t="shared" si="5"/>
        <v>0.23529411764705882</v>
      </c>
    </row>
    <row r="13" spans="1:16" x14ac:dyDescent="0.35">
      <c r="A13" s="21" t="s">
        <v>14</v>
      </c>
      <c r="B13" s="5" t="s">
        <v>15</v>
      </c>
      <c r="C13" s="2"/>
      <c r="D13" s="18">
        <f>(E13/40261)*1000</f>
        <v>0.72030004222448518</v>
      </c>
      <c r="E13">
        <v>29</v>
      </c>
      <c r="F13" s="5">
        <v>33</v>
      </c>
      <c r="G13" s="16">
        <f t="shared" si="1"/>
        <v>0.13793103448275862</v>
      </c>
      <c r="H13">
        <v>255</v>
      </c>
      <c r="I13" s="5">
        <v>1181</v>
      </c>
      <c r="J13" s="16">
        <f t="shared" si="2"/>
        <v>3.6313725490196078</v>
      </c>
      <c r="K13" s="17">
        <v>0.12121212121212122</v>
      </c>
      <c r="L13" s="10">
        <v>0.11764705882352941</v>
      </c>
      <c r="M13" s="16">
        <f t="shared" si="3"/>
        <v>-2.9411764705882394E-2</v>
      </c>
      <c r="N13">
        <f t="shared" si="4"/>
        <v>4</v>
      </c>
      <c r="O13">
        <v>30</v>
      </c>
      <c r="P13" s="6">
        <f t="shared" si="5"/>
        <v>0.88235294117647056</v>
      </c>
    </row>
    <row r="14" spans="1:16" x14ac:dyDescent="0.35">
      <c r="A14" s="22"/>
      <c r="B14" s="2" t="s">
        <v>16</v>
      </c>
      <c r="C14" s="2"/>
      <c r="D14" s="18">
        <f t="shared" ref="D14:D35" si="6">(E14/40261)*1000</f>
        <v>1.8876828692779615</v>
      </c>
      <c r="E14">
        <v>76</v>
      </c>
      <c r="F14" s="2">
        <v>83</v>
      </c>
      <c r="G14" s="16">
        <f t="shared" si="1"/>
        <v>9.2105263157894732E-2</v>
      </c>
      <c r="H14">
        <v>1003</v>
      </c>
      <c r="I14" s="2">
        <v>784</v>
      </c>
      <c r="J14" s="16">
        <f t="shared" si="2"/>
        <v>-0.21834496510468593</v>
      </c>
      <c r="K14" s="17">
        <v>0.18181818181818182</v>
      </c>
      <c r="L14" s="11">
        <v>0.17647058823529413</v>
      </c>
      <c r="M14" s="16">
        <f t="shared" si="3"/>
        <v>-2.9411764705882318E-2</v>
      </c>
      <c r="N14">
        <f t="shared" si="4"/>
        <v>6</v>
      </c>
      <c r="O14">
        <v>28</v>
      </c>
      <c r="P14" s="6">
        <f t="shared" si="5"/>
        <v>0.82352941176470584</v>
      </c>
    </row>
    <row r="15" spans="1:16" x14ac:dyDescent="0.35">
      <c r="A15" s="22"/>
      <c r="B15" s="2" t="s">
        <v>17</v>
      </c>
      <c r="C15" s="2"/>
      <c r="D15" s="18">
        <f t="shared" si="6"/>
        <v>0.44708278482899083</v>
      </c>
      <c r="E15">
        <v>18</v>
      </c>
      <c r="F15" s="2">
        <v>18</v>
      </c>
      <c r="G15" s="16">
        <f t="shared" si="1"/>
        <v>0</v>
      </c>
      <c r="H15">
        <v>174</v>
      </c>
      <c r="I15" s="2">
        <v>27</v>
      </c>
      <c r="J15" s="16">
        <f t="shared" si="2"/>
        <v>-0.84482758620689657</v>
      </c>
      <c r="K15" s="17">
        <v>0.21212121212121213</v>
      </c>
      <c r="L15" s="11">
        <v>0.11764705882352941</v>
      </c>
      <c r="M15" s="16">
        <f t="shared" si="3"/>
        <v>-0.44537815126050423</v>
      </c>
      <c r="N15">
        <f t="shared" si="4"/>
        <v>4</v>
      </c>
      <c r="O15">
        <v>30</v>
      </c>
      <c r="P15" s="6">
        <f t="shared" si="5"/>
        <v>0.88235294117647056</v>
      </c>
    </row>
    <row r="16" spans="1:16" x14ac:dyDescent="0.35">
      <c r="A16" s="22"/>
      <c r="B16" s="2" t="s">
        <v>18</v>
      </c>
      <c r="C16" s="2"/>
      <c r="D16" s="18">
        <f t="shared" si="6"/>
        <v>0.29805518988599389</v>
      </c>
      <c r="E16">
        <v>12</v>
      </c>
      <c r="F16" s="2">
        <v>20</v>
      </c>
      <c r="G16" s="16">
        <f t="shared" si="1"/>
        <v>0.66666666666666663</v>
      </c>
      <c r="H16">
        <v>37</v>
      </c>
      <c r="I16" s="2">
        <v>86</v>
      </c>
      <c r="J16" s="16">
        <f t="shared" si="2"/>
        <v>1.3243243243243243</v>
      </c>
      <c r="K16" s="17">
        <v>9.0909090909090912E-2</v>
      </c>
      <c r="L16" s="11">
        <v>0.11764705882352941</v>
      </c>
      <c r="M16" s="16">
        <f t="shared" si="3"/>
        <v>0.29411764705882348</v>
      </c>
      <c r="N16">
        <f t="shared" si="4"/>
        <v>4</v>
      </c>
      <c r="O16">
        <v>30</v>
      </c>
      <c r="P16" s="6">
        <f t="shared" si="5"/>
        <v>0.88235294117647056</v>
      </c>
    </row>
    <row r="17" spans="1:16" x14ac:dyDescent="0.35">
      <c r="A17" s="23"/>
      <c r="B17" s="3" t="s">
        <v>19</v>
      </c>
      <c r="C17" s="2"/>
      <c r="D17" s="18">
        <f t="shared" si="6"/>
        <v>2.4837932490499492E-2</v>
      </c>
      <c r="E17">
        <v>1</v>
      </c>
      <c r="F17" s="3">
        <v>2</v>
      </c>
      <c r="G17" s="16">
        <f t="shared" si="1"/>
        <v>1</v>
      </c>
      <c r="H17">
        <v>2</v>
      </c>
      <c r="I17" s="3">
        <v>2</v>
      </c>
      <c r="J17" s="16">
        <f t="shared" si="2"/>
        <v>0</v>
      </c>
      <c r="K17" s="17">
        <v>3.0303030303030304E-2</v>
      </c>
      <c r="L17" s="12">
        <v>5.8823529411764705E-2</v>
      </c>
      <c r="M17" s="16">
        <f t="shared" si="3"/>
        <v>0.94117647058823517</v>
      </c>
      <c r="N17">
        <f t="shared" si="4"/>
        <v>2</v>
      </c>
      <c r="O17">
        <v>32</v>
      </c>
      <c r="P17" s="6">
        <f t="shared" si="5"/>
        <v>0.94117647058823528</v>
      </c>
    </row>
    <row r="18" spans="1:16" ht="14.5" customHeight="1" x14ac:dyDescent="0.35">
      <c r="A18" s="24" t="s">
        <v>28</v>
      </c>
      <c r="B18" s="5" t="s">
        <v>29</v>
      </c>
      <c r="C18" s="2"/>
      <c r="D18" s="18">
        <f t="shared" si="6"/>
        <v>1.8131690718064628</v>
      </c>
      <c r="E18">
        <v>73</v>
      </c>
      <c r="F18" s="5">
        <v>77</v>
      </c>
      <c r="G18" s="16">
        <f t="shared" si="1"/>
        <v>5.4794520547945202E-2</v>
      </c>
      <c r="H18">
        <v>244</v>
      </c>
      <c r="I18" s="5">
        <v>425</v>
      </c>
      <c r="J18" s="16">
        <f t="shared" si="2"/>
        <v>0.74180327868852458</v>
      </c>
      <c r="K18" s="17">
        <v>0.15151515151515152</v>
      </c>
      <c r="L18" s="10">
        <v>0.17647058823529413</v>
      </c>
      <c r="M18" s="16">
        <f t="shared" si="3"/>
        <v>0.16470588235294123</v>
      </c>
      <c r="N18">
        <f t="shared" si="4"/>
        <v>6</v>
      </c>
      <c r="O18">
        <v>28</v>
      </c>
      <c r="P18" s="6">
        <f t="shared" si="5"/>
        <v>0.82352941176470584</v>
      </c>
    </row>
    <row r="19" spans="1:16" x14ac:dyDescent="0.35">
      <c r="A19" s="25"/>
      <c r="B19" s="2" t="s">
        <v>30</v>
      </c>
      <c r="C19" s="2"/>
      <c r="D19" s="18">
        <f t="shared" si="6"/>
        <v>0.72030004222448518</v>
      </c>
      <c r="E19">
        <v>29</v>
      </c>
      <c r="F19" s="2">
        <v>23</v>
      </c>
      <c r="G19" s="16">
        <f t="shared" si="1"/>
        <v>-0.20689655172413793</v>
      </c>
      <c r="H19">
        <v>36</v>
      </c>
      <c r="I19" s="2">
        <v>28</v>
      </c>
      <c r="J19" s="16">
        <f t="shared" si="2"/>
        <v>-0.22222222222222221</v>
      </c>
      <c r="K19" s="17">
        <v>0.12121212121212122</v>
      </c>
      <c r="L19" s="11">
        <v>0.11764705882352941</v>
      </c>
      <c r="M19" s="16">
        <f t="shared" si="3"/>
        <v>-2.9411764705882394E-2</v>
      </c>
      <c r="N19">
        <f t="shared" si="4"/>
        <v>4</v>
      </c>
      <c r="O19">
        <v>30</v>
      </c>
      <c r="P19" s="6">
        <f t="shared" si="5"/>
        <v>0.88235294117647056</v>
      </c>
    </row>
    <row r="20" spans="1:16" x14ac:dyDescent="0.35">
      <c r="A20" s="25"/>
      <c r="B20" t="s">
        <v>55</v>
      </c>
      <c r="D20" s="18">
        <f t="shared" si="6"/>
        <v>2.4837932490499492E-2</v>
      </c>
      <c r="E20">
        <v>1</v>
      </c>
      <c r="F20" s="2">
        <v>0</v>
      </c>
      <c r="G20" s="16">
        <f t="shared" si="1"/>
        <v>-1</v>
      </c>
      <c r="H20">
        <v>1</v>
      </c>
      <c r="I20" s="2">
        <v>0</v>
      </c>
      <c r="J20" s="16">
        <f t="shared" si="2"/>
        <v>-1</v>
      </c>
      <c r="K20" s="17">
        <v>3.0303030303030304E-2</v>
      </c>
      <c r="L20" s="11">
        <v>0</v>
      </c>
      <c r="M20" s="16">
        <f t="shared" si="3"/>
        <v>-1</v>
      </c>
      <c r="N20">
        <v>0</v>
      </c>
      <c r="O20">
        <v>34</v>
      </c>
      <c r="P20" s="6">
        <f t="shared" si="5"/>
        <v>1</v>
      </c>
    </row>
    <row r="21" spans="1:16" x14ac:dyDescent="0.35">
      <c r="A21" s="25"/>
      <c r="B21" s="2" t="s">
        <v>52</v>
      </c>
      <c r="C21" s="2"/>
      <c r="D21" s="18">
        <f t="shared" si="6"/>
        <v>9.9351729961997967E-2</v>
      </c>
      <c r="E21">
        <v>4</v>
      </c>
      <c r="F21" s="2">
        <v>1</v>
      </c>
      <c r="G21" s="16">
        <f t="shared" si="1"/>
        <v>-0.75</v>
      </c>
      <c r="H21">
        <v>8</v>
      </c>
      <c r="I21" s="2">
        <v>1</v>
      </c>
      <c r="J21" s="16">
        <f t="shared" si="2"/>
        <v>-0.875</v>
      </c>
      <c r="K21" s="17">
        <v>0.12121212121212122</v>
      </c>
      <c r="L21" s="11">
        <v>0</v>
      </c>
      <c r="M21" s="16">
        <f t="shared" si="3"/>
        <v>-1</v>
      </c>
      <c r="N21">
        <f t="shared" si="4"/>
        <v>0</v>
      </c>
      <c r="O21">
        <v>34</v>
      </c>
      <c r="P21" s="6">
        <f t="shared" si="5"/>
        <v>1</v>
      </c>
    </row>
    <row r="22" spans="1:16" x14ac:dyDescent="0.35">
      <c r="A22" s="25"/>
      <c r="B22" s="2" t="s">
        <v>32</v>
      </c>
      <c r="C22" s="2"/>
      <c r="D22" s="18">
        <f t="shared" si="6"/>
        <v>1.4902759494299693</v>
      </c>
      <c r="E22">
        <v>60</v>
      </c>
      <c r="F22" s="2">
        <v>69</v>
      </c>
      <c r="G22" s="16">
        <f t="shared" si="1"/>
        <v>0.15</v>
      </c>
      <c r="H22">
        <v>171</v>
      </c>
      <c r="I22" s="2">
        <v>348</v>
      </c>
      <c r="J22" s="16">
        <f t="shared" si="2"/>
        <v>1.0350877192982457</v>
      </c>
      <c r="K22" s="17">
        <v>0.5757575757575758</v>
      </c>
      <c r="L22" s="11">
        <v>0.5</v>
      </c>
      <c r="M22" s="16">
        <f t="shared" si="3"/>
        <v>-0.13157894736842113</v>
      </c>
      <c r="N22">
        <f t="shared" si="4"/>
        <v>17</v>
      </c>
      <c r="O22">
        <v>17</v>
      </c>
      <c r="P22" s="6">
        <f t="shared" si="5"/>
        <v>0.5</v>
      </c>
    </row>
    <row r="23" spans="1:16" x14ac:dyDescent="0.35">
      <c r="A23" s="25"/>
      <c r="B23" s="2" t="s">
        <v>33</v>
      </c>
      <c r="C23" s="2"/>
      <c r="D23" s="18">
        <f t="shared" si="6"/>
        <v>4.9675864980998984E-2</v>
      </c>
      <c r="E23">
        <v>2</v>
      </c>
      <c r="F23" s="2">
        <v>5</v>
      </c>
      <c r="G23" s="16">
        <f t="shared" si="1"/>
        <v>1.5</v>
      </c>
      <c r="H23">
        <v>20</v>
      </c>
      <c r="I23" s="2">
        <v>5</v>
      </c>
      <c r="J23" s="16">
        <f t="shared" si="2"/>
        <v>-0.75</v>
      </c>
      <c r="K23" s="17">
        <v>9.0909090909090912E-2</v>
      </c>
      <c r="L23" s="11">
        <v>0.17647058823529413</v>
      </c>
      <c r="M23" s="16">
        <f t="shared" si="3"/>
        <v>0.94117647058823539</v>
      </c>
      <c r="N23">
        <f t="shared" si="4"/>
        <v>6</v>
      </c>
      <c r="O23">
        <v>28</v>
      </c>
      <c r="P23" s="6">
        <f t="shared" si="5"/>
        <v>0.82352941176470584</v>
      </c>
    </row>
    <row r="24" spans="1:16" x14ac:dyDescent="0.35">
      <c r="A24" s="25"/>
      <c r="B24" s="2" t="s">
        <v>34</v>
      </c>
      <c r="C24" s="2"/>
      <c r="D24" s="18">
        <f t="shared" si="6"/>
        <v>4.9675864980998984E-2</v>
      </c>
      <c r="E24">
        <v>2</v>
      </c>
      <c r="F24" s="2">
        <v>6</v>
      </c>
      <c r="G24" s="16">
        <f t="shared" si="1"/>
        <v>2</v>
      </c>
      <c r="H24">
        <v>2</v>
      </c>
      <c r="I24" s="2">
        <v>6</v>
      </c>
      <c r="J24" s="16">
        <f t="shared" si="2"/>
        <v>2</v>
      </c>
      <c r="K24" s="17">
        <v>3.0303030303030304E-2</v>
      </c>
      <c r="L24" s="11">
        <v>5.8823529411764705E-2</v>
      </c>
      <c r="M24" s="16">
        <f t="shared" si="3"/>
        <v>0.94117647058823517</v>
      </c>
      <c r="N24">
        <f t="shared" si="4"/>
        <v>2</v>
      </c>
      <c r="O24">
        <v>32</v>
      </c>
      <c r="P24" s="6">
        <f t="shared" si="5"/>
        <v>0.94117647058823528</v>
      </c>
    </row>
    <row r="25" spans="1:16" x14ac:dyDescent="0.35">
      <c r="A25" s="25"/>
      <c r="B25" s="2" t="s">
        <v>35</v>
      </c>
      <c r="C25" s="2"/>
      <c r="D25" s="18">
        <f t="shared" si="6"/>
        <v>0</v>
      </c>
      <c r="E25">
        <v>0</v>
      </c>
      <c r="F25" s="2">
        <v>2</v>
      </c>
      <c r="G25" s="16" t="e">
        <f t="shared" si="1"/>
        <v>#DIV/0!</v>
      </c>
      <c r="H25">
        <v>0</v>
      </c>
      <c r="I25" s="2">
        <v>2</v>
      </c>
      <c r="J25" s="16" t="e">
        <f t="shared" si="2"/>
        <v>#DIV/0!</v>
      </c>
      <c r="K25" s="17">
        <v>0</v>
      </c>
      <c r="L25" s="11">
        <v>8.8235294117647065E-2</v>
      </c>
      <c r="M25" s="16" t="e">
        <f t="shared" si="3"/>
        <v>#DIV/0!</v>
      </c>
      <c r="N25">
        <f t="shared" si="4"/>
        <v>3</v>
      </c>
      <c r="O25">
        <v>31</v>
      </c>
      <c r="P25" s="6">
        <f t="shared" si="5"/>
        <v>0.91176470588235292</v>
      </c>
    </row>
    <row r="26" spans="1:16" x14ac:dyDescent="0.35">
      <c r="A26" s="25"/>
      <c r="B26" s="2" t="s">
        <v>36</v>
      </c>
      <c r="C26" s="2"/>
      <c r="D26" s="18">
        <f t="shared" si="6"/>
        <v>0.22354139241449542</v>
      </c>
      <c r="E26">
        <v>9</v>
      </c>
      <c r="F26" s="2">
        <v>13</v>
      </c>
      <c r="G26" s="16">
        <f t="shared" si="1"/>
        <v>0.44444444444444442</v>
      </c>
      <c r="H26">
        <v>42</v>
      </c>
      <c r="I26" s="2">
        <v>84</v>
      </c>
      <c r="J26" s="16">
        <f t="shared" si="2"/>
        <v>1</v>
      </c>
      <c r="K26" s="17">
        <v>9.0909090909090912E-2</v>
      </c>
      <c r="L26" s="11">
        <v>0.14705882352941177</v>
      </c>
      <c r="M26" s="16">
        <f t="shared" si="3"/>
        <v>0.61764705882352944</v>
      </c>
      <c r="N26">
        <f t="shared" si="4"/>
        <v>5</v>
      </c>
      <c r="O26">
        <v>29</v>
      </c>
      <c r="P26" s="6">
        <f t="shared" si="5"/>
        <v>0.8529411764705882</v>
      </c>
    </row>
    <row r="27" spans="1:16" x14ac:dyDescent="0.35">
      <c r="A27" s="26"/>
      <c r="B27" s="3" t="s">
        <v>37</v>
      </c>
      <c r="C27" s="2"/>
      <c r="D27" s="18">
        <f t="shared" si="6"/>
        <v>4.9675864980998984E-2</v>
      </c>
      <c r="E27">
        <v>2</v>
      </c>
      <c r="F27" s="3">
        <v>2</v>
      </c>
      <c r="G27" s="16">
        <f t="shared" si="1"/>
        <v>0</v>
      </c>
      <c r="H27">
        <v>3</v>
      </c>
      <c r="I27" s="3">
        <v>5</v>
      </c>
      <c r="J27" s="16">
        <f t="shared" si="2"/>
        <v>0.66666666666666663</v>
      </c>
      <c r="K27" s="17">
        <v>6.0606060606060608E-2</v>
      </c>
      <c r="L27" s="12">
        <v>5.8823529411764705E-2</v>
      </c>
      <c r="M27" s="16">
        <f t="shared" si="3"/>
        <v>-2.9411764705882394E-2</v>
      </c>
      <c r="N27">
        <f t="shared" si="4"/>
        <v>2</v>
      </c>
      <c r="O27">
        <v>32</v>
      </c>
      <c r="P27" s="6">
        <f t="shared" si="5"/>
        <v>0.94117647058823528</v>
      </c>
    </row>
    <row r="28" spans="1:16" x14ac:dyDescent="0.35">
      <c r="A28" s="21" t="s">
        <v>0</v>
      </c>
      <c r="B28" s="5" t="s">
        <v>1</v>
      </c>
      <c r="C28" s="2"/>
      <c r="D28" s="18">
        <f t="shared" si="6"/>
        <v>0.32289312237649337</v>
      </c>
      <c r="E28">
        <v>13</v>
      </c>
      <c r="F28" s="5">
        <v>15</v>
      </c>
      <c r="G28" s="16">
        <f t="shared" si="1"/>
        <v>0.15384615384615385</v>
      </c>
      <c r="H28">
        <v>18</v>
      </c>
      <c r="I28" s="5">
        <v>49</v>
      </c>
      <c r="J28" s="16">
        <f t="shared" si="2"/>
        <v>1.7222222222222223</v>
      </c>
      <c r="K28" s="17">
        <v>0.21212121212121213</v>
      </c>
      <c r="L28" s="10">
        <v>0.3235294117647059</v>
      </c>
      <c r="M28" s="16">
        <f t="shared" si="3"/>
        <v>0.52521008403361347</v>
      </c>
      <c r="N28">
        <f t="shared" si="4"/>
        <v>11</v>
      </c>
      <c r="O28">
        <v>23</v>
      </c>
      <c r="P28" s="6">
        <f t="shared" si="5"/>
        <v>0.67647058823529416</v>
      </c>
    </row>
    <row r="29" spans="1:16" x14ac:dyDescent="0.35">
      <c r="A29" s="22"/>
      <c r="B29" s="2" t="s">
        <v>2</v>
      </c>
      <c r="C29" s="2"/>
      <c r="D29" s="18">
        <f t="shared" si="6"/>
        <v>1.1922207595439756</v>
      </c>
      <c r="E29">
        <v>48</v>
      </c>
      <c r="F29" s="2">
        <v>46</v>
      </c>
      <c r="G29" s="16">
        <f t="shared" si="1"/>
        <v>-4.1666666666666664E-2</v>
      </c>
      <c r="H29">
        <v>287</v>
      </c>
      <c r="I29" s="2">
        <v>166</v>
      </c>
      <c r="J29" s="16">
        <f t="shared" si="2"/>
        <v>-0.42160278745644597</v>
      </c>
      <c r="K29" s="17">
        <v>0.54545454545454541</v>
      </c>
      <c r="L29" s="11">
        <v>0.58823529411764708</v>
      </c>
      <c r="M29" s="16">
        <f t="shared" si="3"/>
        <v>7.8431372549019718E-2</v>
      </c>
      <c r="N29">
        <f t="shared" si="4"/>
        <v>20</v>
      </c>
      <c r="O29">
        <v>14</v>
      </c>
      <c r="P29" s="6">
        <f t="shared" si="5"/>
        <v>0.41176470588235292</v>
      </c>
    </row>
    <row r="30" spans="1:16" x14ac:dyDescent="0.35">
      <c r="A30" s="22"/>
      <c r="B30" s="2" t="s">
        <v>3</v>
      </c>
      <c r="C30" s="2"/>
      <c r="D30" s="18">
        <f t="shared" si="6"/>
        <v>0.29805518988599389</v>
      </c>
      <c r="E30">
        <v>12</v>
      </c>
      <c r="F30" s="2">
        <v>16</v>
      </c>
      <c r="G30" s="16">
        <f t="shared" si="1"/>
        <v>0.33333333333333331</v>
      </c>
      <c r="H30">
        <v>55</v>
      </c>
      <c r="I30" s="2">
        <v>112</v>
      </c>
      <c r="J30" s="16">
        <f t="shared" si="2"/>
        <v>1.0363636363636364</v>
      </c>
      <c r="K30" s="17">
        <v>0.24242424242424243</v>
      </c>
      <c r="L30" s="11">
        <v>0.3235294117647059</v>
      </c>
      <c r="M30" s="16">
        <f t="shared" si="3"/>
        <v>0.3345588235294118</v>
      </c>
      <c r="N30">
        <f t="shared" si="4"/>
        <v>11</v>
      </c>
      <c r="O30">
        <v>23</v>
      </c>
      <c r="P30" s="6">
        <f t="shared" si="5"/>
        <v>0.67647058823529416</v>
      </c>
    </row>
    <row r="31" spans="1:16" x14ac:dyDescent="0.35">
      <c r="A31" s="22"/>
      <c r="B31" s="2" t="s">
        <v>4</v>
      </c>
      <c r="C31" s="2"/>
      <c r="D31" s="18">
        <f t="shared" si="6"/>
        <v>1.5896276793919675</v>
      </c>
      <c r="E31">
        <v>64</v>
      </c>
      <c r="F31" s="2">
        <v>28</v>
      </c>
      <c r="G31" s="16">
        <f t="shared" si="1"/>
        <v>-0.5625</v>
      </c>
      <c r="H31">
        <v>249</v>
      </c>
      <c r="I31" s="2">
        <v>193</v>
      </c>
      <c r="J31" s="16">
        <f t="shared" si="2"/>
        <v>-0.22489959839357429</v>
      </c>
      <c r="K31" s="17">
        <v>0.54545454545454541</v>
      </c>
      <c r="L31" s="11">
        <v>0.47058823529411764</v>
      </c>
      <c r="M31" s="16">
        <f t="shared" si="3"/>
        <v>-0.13725490196078427</v>
      </c>
      <c r="N31">
        <f t="shared" si="4"/>
        <v>16</v>
      </c>
      <c r="O31">
        <v>18</v>
      </c>
      <c r="P31" s="6">
        <f t="shared" si="5"/>
        <v>0.52941176470588236</v>
      </c>
    </row>
    <row r="32" spans="1:16" x14ac:dyDescent="0.35">
      <c r="A32" s="22"/>
      <c r="B32" s="2" t="s">
        <v>5</v>
      </c>
      <c r="C32" s="2"/>
      <c r="D32" s="18">
        <f t="shared" si="6"/>
        <v>0.17386552743349645</v>
      </c>
      <c r="E32">
        <v>7</v>
      </c>
      <c r="F32" s="2">
        <v>8</v>
      </c>
      <c r="G32" s="16">
        <f t="shared" si="1"/>
        <v>0.14285714285714285</v>
      </c>
      <c r="H32">
        <v>28</v>
      </c>
      <c r="I32" s="2">
        <v>9</v>
      </c>
      <c r="J32" s="16">
        <f t="shared" si="2"/>
        <v>-0.6785714285714286</v>
      </c>
      <c r="K32" s="17">
        <v>0.18181818181818182</v>
      </c>
      <c r="L32" s="11">
        <v>0.14705882352941177</v>
      </c>
      <c r="M32" s="16">
        <f t="shared" si="3"/>
        <v>-0.19117647058823528</v>
      </c>
      <c r="N32">
        <f t="shared" si="4"/>
        <v>5</v>
      </c>
      <c r="O32">
        <v>29</v>
      </c>
      <c r="P32" s="6">
        <f t="shared" si="5"/>
        <v>0.8529411764705882</v>
      </c>
    </row>
    <row r="33" spans="1:16" x14ac:dyDescent="0.35">
      <c r="A33" s="22"/>
      <c r="B33" s="2" t="s">
        <v>6</v>
      </c>
      <c r="C33" s="2"/>
      <c r="D33" s="18">
        <f t="shared" si="6"/>
        <v>1.4902759494299693</v>
      </c>
      <c r="E33">
        <v>60</v>
      </c>
      <c r="F33" s="2">
        <v>43</v>
      </c>
      <c r="G33" s="16">
        <f t="shared" si="1"/>
        <v>-0.28333333333333333</v>
      </c>
      <c r="H33">
        <v>159</v>
      </c>
      <c r="I33" s="2">
        <v>212</v>
      </c>
      <c r="J33" s="16">
        <f t="shared" si="2"/>
        <v>0.33333333333333331</v>
      </c>
      <c r="K33" s="17">
        <v>0.63636363636363635</v>
      </c>
      <c r="L33" s="11">
        <v>0.58823529411764708</v>
      </c>
      <c r="M33" s="16">
        <f t="shared" si="3"/>
        <v>-7.5630252100840289E-2</v>
      </c>
      <c r="N33">
        <f t="shared" si="4"/>
        <v>20</v>
      </c>
      <c r="O33">
        <v>14</v>
      </c>
      <c r="P33" s="6">
        <f t="shared" si="5"/>
        <v>0.41176470588235292</v>
      </c>
    </row>
    <row r="34" spans="1:16" x14ac:dyDescent="0.35">
      <c r="A34" s="22"/>
      <c r="B34" s="2" t="s">
        <v>7</v>
      </c>
      <c r="C34" s="2"/>
      <c r="D34" s="18">
        <f t="shared" si="6"/>
        <v>6.4827003800203666</v>
      </c>
      <c r="E34">
        <v>261</v>
      </c>
      <c r="F34" s="2">
        <v>186</v>
      </c>
      <c r="G34" s="16">
        <f t="shared" si="1"/>
        <v>-0.28735632183908044</v>
      </c>
      <c r="H34">
        <v>2066</v>
      </c>
      <c r="I34" s="2">
        <v>1641</v>
      </c>
      <c r="J34" s="16">
        <f t="shared" si="2"/>
        <v>-0.20571151984511132</v>
      </c>
      <c r="K34" s="17">
        <v>0.84848484848484851</v>
      </c>
      <c r="L34" s="11">
        <v>0.79411764705882348</v>
      </c>
      <c r="M34" s="16">
        <f t="shared" si="3"/>
        <v>-6.4075630252100918E-2</v>
      </c>
      <c r="N34">
        <f t="shared" si="4"/>
        <v>27</v>
      </c>
      <c r="O34">
        <v>7</v>
      </c>
      <c r="P34" s="6">
        <f t="shared" si="5"/>
        <v>0.20588235294117646</v>
      </c>
    </row>
    <row r="35" spans="1:16" x14ac:dyDescent="0.35">
      <c r="A35" s="23"/>
      <c r="B35" s="3" t="s">
        <v>8</v>
      </c>
      <c r="C35" s="2"/>
      <c r="D35" s="18">
        <f t="shared" si="6"/>
        <v>0.17386552743349645</v>
      </c>
      <c r="E35">
        <v>7</v>
      </c>
      <c r="F35" s="3">
        <v>5</v>
      </c>
      <c r="G35" s="16">
        <f t="shared" si="1"/>
        <v>-0.2857142857142857</v>
      </c>
      <c r="H35">
        <v>13</v>
      </c>
      <c r="I35" s="3">
        <v>85</v>
      </c>
      <c r="J35" s="16">
        <f t="shared" si="2"/>
        <v>5.5384615384615383</v>
      </c>
      <c r="K35" s="17">
        <v>0.12121212121212122</v>
      </c>
      <c r="L35" s="12">
        <v>0.17647058823529413</v>
      </c>
      <c r="M35" s="16">
        <f t="shared" si="3"/>
        <v>0.45588235294117652</v>
      </c>
      <c r="N35">
        <f t="shared" si="4"/>
        <v>6</v>
      </c>
      <c r="O35">
        <v>28</v>
      </c>
      <c r="P35" s="6">
        <f t="shared" si="5"/>
        <v>0.82352941176470584</v>
      </c>
    </row>
  </sheetData>
  <mergeCells count="9">
    <mergeCell ref="H1:J1"/>
    <mergeCell ref="K1:M1"/>
    <mergeCell ref="E1:G1"/>
    <mergeCell ref="A28:A35"/>
    <mergeCell ref="A9:A12"/>
    <mergeCell ref="A13:A17"/>
    <mergeCell ref="A3:A6"/>
    <mergeCell ref="A7:A8"/>
    <mergeCell ref="A18:A27"/>
  </mergeCells>
  <conditionalFormatting sqref="G3:G35">
    <cfRule type="colorScale" priority="1">
      <colorScale>
        <cfvo type="min"/>
        <cfvo type="num" val="0"/>
        <cfvo type="max"/>
        <color rgb="FFF8696B"/>
        <color rgb="FFFFEB84"/>
        <color theme="8"/>
      </colorScale>
    </cfRule>
  </conditionalFormatting>
  <pageMargins left="0.45" right="0.45" top="1.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sqref="A1:B1048576"/>
    </sheetView>
  </sheetViews>
  <sheetFormatPr defaultRowHeight="14.5" x14ac:dyDescent="0.35"/>
  <cols>
    <col min="1" max="1" width="24.7265625" bestFit="1" customWidth="1"/>
    <col min="2" max="2" width="25.81640625" customWidth="1"/>
  </cols>
  <sheetData>
    <row r="1" spans="1:13" x14ac:dyDescent="0.35">
      <c r="A1" s="7" t="s">
        <v>40</v>
      </c>
      <c r="B1" s="8" t="s">
        <v>39</v>
      </c>
      <c r="C1" s="8"/>
      <c r="D1" s="8"/>
      <c r="E1" s="19" t="s">
        <v>38</v>
      </c>
      <c r="F1" s="19"/>
      <c r="G1" s="19"/>
      <c r="H1" s="19" t="s">
        <v>43</v>
      </c>
      <c r="I1" s="19"/>
      <c r="J1" s="19"/>
      <c r="K1" s="19" t="s">
        <v>44</v>
      </c>
      <c r="L1" s="19"/>
      <c r="M1" s="20"/>
    </row>
    <row r="2" spans="1:13" x14ac:dyDescent="0.35">
      <c r="A2" s="13"/>
      <c r="B2" s="14"/>
      <c r="C2" s="14"/>
      <c r="D2" s="14"/>
      <c r="E2" s="15">
        <v>2018</v>
      </c>
      <c r="F2" s="15">
        <v>2019</v>
      </c>
      <c r="G2" s="15" t="s">
        <v>54</v>
      </c>
      <c r="H2" s="15">
        <v>2018</v>
      </c>
      <c r="I2" s="15">
        <v>2019</v>
      </c>
      <c r="J2" s="15" t="s">
        <v>54</v>
      </c>
      <c r="K2" s="15">
        <v>2018</v>
      </c>
      <c r="L2" s="15">
        <v>2019</v>
      </c>
      <c r="M2" s="15" t="s">
        <v>54</v>
      </c>
    </row>
    <row r="3" spans="1:13" ht="43.5" customHeight="1" x14ac:dyDescent="0.35">
      <c r="A3" s="21" t="s">
        <v>20</v>
      </c>
      <c r="B3" s="5" t="s">
        <v>21</v>
      </c>
      <c r="C3" s="18">
        <f>(E3/40787)*1000</f>
        <v>0.66197562948978839</v>
      </c>
      <c r="D3" s="18">
        <f>(F3/40261)*1000</f>
        <v>0.86932763716748218</v>
      </c>
      <c r="E3">
        <v>27</v>
      </c>
      <c r="F3" s="5">
        <v>35</v>
      </c>
      <c r="G3" s="16">
        <f>(F3-E3)/ABS(E3)</f>
        <v>0.29629629629629628</v>
      </c>
      <c r="H3">
        <v>41</v>
      </c>
      <c r="I3" s="5">
        <v>109</v>
      </c>
      <c r="J3" s="16">
        <f>(I3-H3)/ABS(H3)</f>
        <v>1.6585365853658536</v>
      </c>
      <c r="K3" s="17">
        <v>0.45454545454545453</v>
      </c>
      <c r="L3" s="10">
        <v>0.47058823529411764</v>
      </c>
      <c r="M3" s="16">
        <f>(L3-K3)/ABS(K3)</f>
        <v>3.5294117647058844E-2</v>
      </c>
    </row>
    <row r="4" spans="1:13" x14ac:dyDescent="0.35">
      <c r="A4" s="22"/>
      <c r="B4" s="2" t="s">
        <v>22</v>
      </c>
      <c r="C4" s="18">
        <f t="shared" ref="C4:C35" si="0">(E4/40787)*1000</f>
        <v>7.3552847721087597E-2</v>
      </c>
      <c r="D4" s="18">
        <f t="shared" ref="D4:D35" si="1">(F4/40261)*1000</f>
        <v>4.9675864980998984E-2</v>
      </c>
      <c r="E4">
        <v>3</v>
      </c>
      <c r="F4" s="2">
        <v>2</v>
      </c>
      <c r="G4" s="16">
        <f t="shared" ref="G4:G35" si="2">(F4-E4)/ABS(E4)</f>
        <v>-0.33333333333333331</v>
      </c>
      <c r="H4">
        <v>3</v>
      </c>
      <c r="I4" s="2">
        <v>2</v>
      </c>
      <c r="J4" s="16">
        <f t="shared" ref="J4:J35" si="3">(I4-H4)/ABS(H4)</f>
        <v>-0.33333333333333331</v>
      </c>
      <c r="K4" s="17">
        <v>6.0606060606060608E-2</v>
      </c>
      <c r="L4" s="11">
        <v>8.8235294117647065E-2</v>
      </c>
      <c r="M4" s="16">
        <f t="shared" ref="M4:M35" si="4">(L4-K4)/ABS(K4)</f>
        <v>0.45588235294117652</v>
      </c>
    </row>
    <row r="5" spans="1:13" x14ac:dyDescent="0.35">
      <c r="A5" s="22"/>
      <c r="B5" s="2" t="s">
        <v>23</v>
      </c>
      <c r="C5" s="18">
        <f t="shared" si="0"/>
        <v>0.34324662269840878</v>
      </c>
      <c r="D5" s="18">
        <f t="shared" si="1"/>
        <v>0.19870345992399593</v>
      </c>
      <c r="E5">
        <v>14</v>
      </c>
      <c r="F5" s="2">
        <v>8</v>
      </c>
      <c r="G5" s="16">
        <f t="shared" si="2"/>
        <v>-0.42857142857142855</v>
      </c>
      <c r="H5">
        <v>18</v>
      </c>
      <c r="I5" s="2">
        <v>9</v>
      </c>
      <c r="J5" s="16">
        <f t="shared" si="3"/>
        <v>-0.5</v>
      </c>
      <c r="K5" s="17">
        <v>0.36363636363636365</v>
      </c>
      <c r="L5" s="11">
        <v>0.17647058823529413</v>
      </c>
      <c r="M5" s="16">
        <f t="shared" si="4"/>
        <v>-0.51470588235294112</v>
      </c>
    </row>
    <row r="6" spans="1:13" ht="29" x14ac:dyDescent="0.35">
      <c r="A6" s="23"/>
      <c r="B6" s="3" t="s">
        <v>24</v>
      </c>
      <c r="C6" s="18">
        <f t="shared" si="0"/>
        <v>0.76004609311790516</v>
      </c>
      <c r="D6" s="18">
        <f t="shared" si="1"/>
        <v>0.94384143463898074</v>
      </c>
      <c r="E6">
        <v>31</v>
      </c>
      <c r="F6" s="3">
        <v>38</v>
      </c>
      <c r="G6" s="16">
        <f t="shared" si="2"/>
        <v>0.22580645161290322</v>
      </c>
      <c r="H6">
        <v>164</v>
      </c>
      <c r="I6" s="3">
        <v>193</v>
      </c>
      <c r="J6" s="16">
        <f t="shared" si="3"/>
        <v>0.17682926829268292</v>
      </c>
      <c r="K6" s="17">
        <v>0.51515151515151514</v>
      </c>
      <c r="L6" s="12">
        <v>0.47058823529411764</v>
      </c>
      <c r="M6" s="16">
        <f t="shared" si="4"/>
        <v>-8.6505190311418678E-2</v>
      </c>
    </row>
    <row r="7" spans="1:13" x14ac:dyDescent="0.35">
      <c r="A7" s="21" t="s">
        <v>25</v>
      </c>
      <c r="B7" s="5" t="s">
        <v>26</v>
      </c>
      <c r="C7" s="18">
        <f t="shared" si="0"/>
        <v>0.46583470223355483</v>
      </c>
      <c r="D7" s="18">
        <f t="shared" si="1"/>
        <v>0.91900350214848114</v>
      </c>
      <c r="E7">
        <v>19</v>
      </c>
      <c r="F7" s="5">
        <v>37</v>
      </c>
      <c r="G7" s="16">
        <f t="shared" si="2"/>
        <v>0.94736842105263153</v>
      </c>
      <c r="H7">
        <v>231</v>
      </c>
      <c r="I7" s="5">
        <v>107</v>
      </c>
      <c r="J7" s="16">
        <f t="shared" si="3"/>
        <v>-0.53679653679653683</v>
      </c>
      <c r="K7" s="17">
        <v>0.42424242424242425</v>
      </c>
      <c r="L7" s="10">
        <v>0.41176470588235292</v>
      </c>
      <c r="M7" s="16">
        <f t="shared" si="4"/>
        <v>-2.9411764705882425E-2</v>
      </c>
    </row>
    <row r="8" spans="1:13" x14ac:dyDescent="0.35">
      <c r="A8" s="23"/>
      <c r="B8" s="3" t="s">
        <v>27</v>
      </c>
      <c r="C8" s="18">
        <f t="shared" si="0"/>
        <v>1.83882119302719</v>
      </c>
      <c r="D8" s="18">
        <f t="shared" si="1"/>
        <v>1.7634932068254638</v>
      </c>
      <c r="E8">
        <v>75</v>
      </c>
      <c r="F8" s="3">
        <v>71</v>
      </c>
      <c r="G8" s="16">
        <f t="shared" si="2"/>
        <v>-5.3333333333333337E-2</v>
      </c>
      <c r="H8">
        <v>265</v>
      </c>
      <c r="I8" s="3">
        <v>356</v>
      </c>
      <c r="J8" s="16">
        <f t="shared" si="3"/>
        <v>0.34339622641509432</v>
      </c>
      <c r="K8" s="17">
        <v>0.60606060606060608</v>
      </c>
      <c r="L8" s="12">
        <v>0.5</v>
      </c>
      <c r="M8" s="16">
        <f t="shared" si="4"/>
        <v>-0.17500000000000002</v>
      </c>
    </row>
    <row r="9" spans="1:13" x14ac:dyDescent="0.35">
      <c r="A9" s="21" t="s">
        <v>9</v>
      </c>
      <c r="B9" s="5" t="s">
        <v>10</v>
      </c>
      <c r="C9" s="18">
        <f t="shared" si="0"/>
        <v>2.0349621202834238</v>
      </c>
      <c r="D9" s="18">
        <f t="shared" si="1"/>
        <v>1.5399518144109685</v>
      </c>
      <c r="E9">
        <v>83</v>
      </c>
      <c r="F9" s="5">
        <v>62</v>
      </c>
      <c r="G9" s="16">
        <f t="shared" si="2"/>
        <v>-0.25301204819277107</v>
      </c>
      <c r="H9">
        <v>281</v>
      </c>
      <c r="I9" s="5">
        <v>126</v>
      </c>
      <c r="J9" s="16">
        <f t="shared" si="3"/>
        <v>-0.55160142348754448</v>
      </c>
      <c r="K9" s="17">
        <v>0.60606060606060608</v>
      </c>
      <c r="L9" s="10">
        <v>0.52941176470588236</v>
      </c>
      <c r="M9" s="16">
        <f t="shared" si="4"/>
        <v>-0.12647058823529414</v>
      </c>
    </row>
    <row r="10" spans="1:13" x14ac:dyDescent="0.35">
      <c r="A10" s="22"/>
      <c r="B10" s="2" t="s">
        <v>11</v>
      </c>
      <c r="C10" s="18">
        <f t="shared" si="0"/>
        <v>0.61294039767572994</v>
      </c>
      <c r="D10" s="18">
        <f t="shared" si="1"/>
        <v>0.27321725739549435</v>
      </c>
      <c r="E10">
        <v>25</v>
      </c>
      <c r="F10" s="2">
        <v>11</v>
      </c>
      <c r="G10" s="16">
        <f t="shared" si="2"/>
        <v>-0.56000000000000005</v>
      </c>
      <c r="H10">
        <v>29</v>
      </c>
      <c r="I10" s="2">
        <v>11</v>
      </c>
      <c r="J10" s="16">
        <f t="shared" si="3"/>
        <v>-0.62068965517241381</v>
      </c>
      <c r="K10" s="17">
        <v>0.48484848484848486</v>
      </c>
      <c r="L10" s="11">
        <v>0.29411764705882354</v>
      </c>
      <c r="M10" s="16">
        <f t="shared" si="4"/>
        <v>-0.39338235294117646</v>
      </c>
    </row>
    <row r="11" spans="1:13" ht="29" x14ac:dyDescent="0.35">
      <c r="A11" s="22"/>
      <c r="B11" s="2" t="s">
        <v>12</v>
      </c>
      <c r="C11" s="18">
        <f t="shared" si="0"/>
        <v>3.8247480814965553</v>
      </c>
      <c r="D11" s="18">
        <f t="shared" si="1"/>
        <v>3.5269864136509277</v>
      </c>
      <c r="E11">
        <v>156</v>
      </c>
      <c r="F11" s="2">
        <v>142</v>
      </c>
      <c r="G11" s="16">
        <f t="shared" si="2"/>
        <v>-8.9743589743589744E-2</v>
      </c>
      <c r="H11">
        <v>242</v>
      </c>
      <c r="I11" s="2">
        <v>276</v>
      </c>
      <c r="J11" s="16">
        <f t="shared" si="3"/>
        <v>0.14049586776859505</v>
      </c>
      <c r="K11" s="17">
        <v>0.54545454545454541</v>
      </c>
      <c r="L11" s="11">
        <v>0.58823529411764708</v>
      </c>
      <c r="M11" s="16">
        <f t="shared" si="4"/>
        <v>7.8431372549019718E-2</v>
      </c>
    </row>
    <row r="12" spans="1:13" x14ac:dyDescent="0.35">
      <c r="A12" s="23"/>
      <c r="B12" s="3" t="s">
        <v>13</v>
      </c>
      <c r="C12" s="18">
        <f t="shared" si="0"/>
        <v>4.9770760291269278</v>
      </c>
      <c r="D12" s="18">
        <f t="shared" si="1"/>
        <v>4.8930727006283998</v>
      </c>
      <c r="E12">
        <v>203</v>
      </c>
      <c r="F12" s="3">
        <v>197</v>
      </c>
      <c r="G12" s="16">
        <f t="shared" si="2"/>
        <v>-2.9556650246305417E-2</v>
      </c>
      <c r="H12">
        <v>323</v>
      </c>
      <c r="I12" s="3">
        <v>257</v>
      </c>
      <c r="J12" s="16">
        <f t="shared" si="3"/>
        <v>-0.2043343653250774</v>
      </c>
      <c r="K12" s="17">
        <v>0.75757575757575757</v>
      </c>
      <c r="L12" s="12">
        <v>0.76470588235294112</v>
      </c>
      <c r="M12" s="16">
        <f t="shared" si="4"/>
        <v>9.4117647058822931E-3</v>
      </c>
    </row>
    <row r="13" spans="1:13" x14ac:dyDescent="0.35">
      <c r="A13" s="21" t="s">
        <v>14</v>
      </c>
      <c r="B13" s="5" t="s">
        <v>15</v>
      </c>
      <c r="C13" s="18">
        <f t="shared" si="0"/>
        <v>0.71101086130384683</v>
      </c>
      <c r="D13" s="18">
        <f t="shared" si="1"/>
        <v>0.81965177218648322</v>
      </c>
      <c r="E13">
        <v>29</v>
      </c>
      <c r="F13" s="5">
        <v>33</v>
      </c>
      <c r="G13" s="16">
        <f t="shared" si="2"/>
        <v>0.13793103448275862</v>
      </c>
      <c r="H13">
        <v>255</v>
      </c>
      <c r="I13" s="5">
        <v>1181</v>
      </c>
      <c r="J13" s="16">
        <f t="shared" si="3"/>
        <v>3.6313725490196078</v>
      </c>
      <c r="K13" s="17">
        <v>0.12121212121212122</v>
      </c>
      <c r="L13" s="10">
        <v>0.11764705882352941</v>
      </c>
      <c r="M13" s="16">
        <f t="shared" si="4"/>
        <v>-2.9411764705882394E-2</v>
      </c>
    </row>
    <row r="14" spans="1:13" x14ac:dyDescent="0.35">
      <c r="A14" s="22"/>
      <c r="B14" s="2" t="s">
        <v>16</v>
      </c>
      <c r="C14" s="18">
        <f t="shared" si="0"/>
        <v>1.8633388089342193</v>
      </c>
      <c r="D14" s="18">
        <f t="shared" si="1"/>
        <v>2.0615483967114576</v>
      </c>
      <c r="E14">
        <v>76</v>
      </c>
      <c r="F14" s="2">
        <v>83</v>
      </c>
      <c r="G14" s="16">
        <f t="shared" si="2"/>
        <v>9.2105263157894732E-2</v>
      </c>
      <c r="H14">
        <v>1003</v>
      </c>
      <c r="I14" s="2">
        <v>784</v>
      </c>
      <c r="J14" s="16">
        <f t="shared" si="3"/>
        <v>-0.21834496510468593</v>
      </c>
      <c r="K14" s="17">
        <v>0.18181818181818182</v>
      </c>
      <c r="L14" s="11">
        <v>0.17647058823529413</v>
      </c>
      <c r="M14" s="16">
        <f t="shared" si="4"/>
        <v>-2.9411764705882318E-2</v>
      </c>
    </row>
    <row r="15" spans="1:13" ht="14.5" customHeight="1" x14ac:dyDescent="0.35">
      <c r="A15" s="22"/>
      <c r="B15" s="2" t="s">
        <v>17</v>
      </c>
      <c r="C15" s="18">
        <f t="shared" si="0"/>
        <v>0.44131708632652561</v>
      </c>
      <c r="D15" s="18">
        <f t="shared" si="1"/>
        <v>0.44708278482899083</v>
      </c>
      <c r="E15">
        <v>18</v>
      </c>
      <c r="F15" s="2">
        <v>18</v>
      </c>
      <c r="G15" s="16">
        <f t="shared" si="2"/>
        <v>0</v>
      </c>
      <c r="H15">
        <v>174</v>
      </c>
      <c r="I15" s="2">
        <v>27</v>
      </c>
      <c r="J15" s="16">
        <f t="shared" si="3"/>
        <v>-0.84482758620689657</v>
      </c>
      <c r="K15" s="17">
        <v>0.21212121212121213</v>
      </c>
      <c r="L15" s="11">
        <v>0.11764705882352941</v>
      </c>
      <c r="M15" s="16">
        <f t="shared" si="4"/>
        <v>-0.44537815126050423</v>
      </c>
    </row>
    <row r="16" spans="1:13" x14ac:dyDescent="0.35">
      <c r="A16" s="22"/>
      <c r="B16" s="2" t="s">
        <v>18</v>
      </c>
      <c r="C16" s="18">
        <f t="shared" si="0"/>
        <v>0.29421139088435039</v>
      </c>
      <c r="D16" s="18">
        <f t="shared" si="1"/>
        <v>0.49675864980998979</v>
      </c>
      <c r="E16">
        <v>12</v>
      </c>
      <c r="F16" s="2">
        <v>20</v>
      </c>
      <c r="G16" s="16">
        <f t="shared" si="2"/>
        <v>0.66666666666666663</v>
      </c>
      <c r="H16">
        <v>37</v>
      </c>
      <c r="I16" s="2">
        <v>86</v>
      </c>
      <c r="J16" s="16">
        <f t="shared" si="3"/>
        <v>1.3243243243243243</v>
      </c>
      <c r="K16" s="17">
        <v>9.0909090909090912E-2</v>
      </c>
      <c r="L16" s="11">
        <v>0.11764705882352941</v>
      </c>
      <c r="M16" s="16">
        <f t="shared" si="4"/>
        <v>0.29411764705882348</v>
      </c>
    </row>
    <row r="17" spans="1:13" x14ac:dyDescent="0.35">
      <c r="A17" s="23"/>
      <c r="B17" s="3" t="s">
        <v>19</v>
      </c>
      <c r="C17" s="18">
        <f t="shared" si="0"/>
        <v>2.4517615907029201E-2</v>
      </c>
      <c r="D17" s="18">
        <f t="shared" si="1"/>
        <v>4.9675864980998984E-2</v>
      </c>
      <c r="E17">
        <v>1</v>
      </c>
      <c r="F17" s="3">
        <v>2</v>
      </c>
      <c r="G17" s="16">
        <f t="shared" si="2"/>
        <v>1</v>
      </c>
      <c r="H17">
        <v>2</v>
      </c>
      <c r="I17" s="3">
        <v>2</v>
      </c>
      <c r="J17" s="16">
        <f t="shared" si="3"/>
        <v>0</v>
      </c>
      <c r="K17" s="17">
        <v>3.0303030303030304E-2</v>
      </c>
      <c r="L17" s="12">
        <v>5.8823529411764705E-2</v>
      </c>
      <c r="M17" s="16">
        <f t="shared" si="4"/>
        <v>0.94117647058823517</v>
      </c>
    </row>
    <row r="18" spans="1:13" x14ac:dyDescent="0.35">
      <c r="A18" s="24" t="s">
        <v>28</v>
      </c>
      <c r="B18" s="5" t="s">
        <v>29</v>
      </c>
      <c r="C18" s="18">
        <f t="shared" si="0"/>
        <v>1.7897859612131315</v>
      </c>
      <c r="D18" s="18">
        <f t="shared" si="1"/>
        <v>1.912520801768461</v>
      </c>
      <c r="E18">
        <v>73</v>
      </c>
      <c r="F18" s="5">
        <v>77</v>
      </c>
      <c r="G18" s="16">
        <f t="shared" si="2"/>
        <v>5.4794520547945202E-2</v>
      </c>
      <c r="H18">
        <v>244</v>
      </c>
      <c r="I18" s="5">
        <v>425</v>
      </c>
      <c r="J18" s="16">
        <f t="shared" si="3"/>
        <v>0.74180327868852458</v>
      </c>
      <c r="K18" s="17">
        <v>0.15151515151515152</v>
      </c>
      <c r="L18" s="10">
        <v>0.17647058823529413</v>
      </c>
      <c r="M18" s="16">
        <f t="shared" si="4"/>
        <v>0.16470588235294123</v>
      </c>
    </row>
    <row r="19" spans="1:13" x14ac:dyDescent="0.35">
      <c r="A19" s="25"/>
      <c r="B19" s="2" t="s">
        <v>30</v>
      </c>
      <c r="C19" s="18">
        <f t="shared" si="0"/>
        <v>0.71101086130384683</v>
      </c>
      <c r="D19" s="18">
        <f t="shared" si="1"/>
        <v>0.57127244728148829</v>
      </c>
      <c r="E19">
        <v>29</v>
      </c>
      <c r="F19" s="2">
        <v>23</v>
      </c>
      <c r="G19" s="16">
        <f t="shared" si="2"/>
        <v>-0.20689655172413793</v>
      </c>
      <c r="H19">
        <v>36</v>
      </c>
      <c r="I19" s="2">
        <v>28</v>
      </c>
      <c r="J19" s="16">
        <f t="shared" si="3"/>
        <v>-0.22222222222222221</v>
      </c>
      <c r="K19" s="17">
        <v>0.12121212121212122</v>
      </c>
      <c r="L19" s="11">
        <v>0.11764705882352941</v>
      </c>
      <c r="M19" s="16">
        <f t="shared" si="4"/>
        <v>-2.9411764705882394E-2</v>
      </c>
    </row>
    <row r="20" spans="1:13" x14ac:dyDescent="0.35">
      <c r="A20" s="25"/>
      <c r="B20" t="s">
        <v>55</v>
      </c>
      <c r="C20" s="18">
        <f t="shared" si="0"/>
        <v>2.4517615907029201E-2</v>
      </c>
      <c r="D20" s="18">
        <f t="shared" si="1"/>
        <v>0</v>
      </c>
      <c r="E20">
        <v>1</v>
      </c>
      <c r="F20" s="2">
        <v>0</v>
      </c>
      <c r="G20" s="16">
        <f t="shared" si="2"/>
        <v>-1</v>
      </c>
      <c r="H20">
        <v>1</v>
      </c>
      <c r="I20" s="2">
        <v>0</v>
      </c>
      <c r="J20" s="16">
        <f t="shared" si="3"/>
        <v>-1</v>
      </c>
      <c r="K20" s="17">
        <v>3.0303030303030304E-2</v>
      </c>
      <c r="L20" s="11">
        <v>0</v>
      </c>
      <c r="M20" s="16">
        <f t="shared" si="4"/>
        <v>-1</v>
      </c>
    </row>
    <row r="21" spans="1:13" ht="29" x14ac:dyDescent="0.35">
      <c r="A21" s="25"/>
      <c r="B21" s="2" t="s">
        <v>52</v>
      </c>
      <c r="C21" s="18">
        <f t="shared" si="0"/>
        <v>9.8070463628116805E-2</v>
      </c>
      <c r="D21" s="18">
        <f t="shared" si="1"/>
        <v>2.4837932490499492E-2</v>
      </c>
      <c r="E21">
        <v>4</v>
      </c>
      <c r="F21" s="2">
        <v>1</v>
      </c>
      <c r="G21" s="16">
        <f t="shared" si="2"/>
        <v>-0.75</v>
      </c>
      <c r="H21">
        <v>8</v>
      </c>
      <c r="I21" s="2">
        <v>1</v>
      </c>
      <c r="J21" s="16">
        <f t="shared" si="3"/>
        <v>-0.875</v>
      </c>
      <c r="K21" s="17">
        <v>0.12121212121212122</v>
      </c>
      <c r="L21" s="11">
        <v>0</v>
      </c>
      <c r="M21" s="16">
        <f t="shared" si="4"/>
        <v>-1</v>
      </c>
    </row>
    <row r="22" spans="1:13" ht="29" x14ac:dyDescent="0.35">
      <c r="A22" s="25"/>
      <c r="B22" s="2" t="s">
        <v>32</v>
      </c>
      <c r="C22" s="18">
        <f t="shared" si="0"/>
        <v>1.471056954421752</v>
      </c>
      <c r="D22" s="18">
        <f t="shared" si="1"/>
        <v>1.7138173418444649</v>
      </c>
      <c r="E22">
        <v>60</v>
      </c>
      <c r="F22" s="2">
        <v>69</v>
      </c>
      <c r="G22" s="16">
        <f t="shared" si="2"/>
        <v>0.15</v>
      </c>
      <c r="H22">
        <v>171</v>
      </c>
      <c r="I22" s="2">
        <v>348</v>
      </c>
      <c r="J22" s="16">
        <f t="shared" si="3"/>
        <v>1.0350877192982457</v>
      </c>
      <c r="K22" s="17">
        <v>0.5757575757575758</v>
      </c>
      <c r="L22" s="11">
        <v>0.5</v>
      </c>
      <c r="M22" s="16">
        <f t="shared" si="4"/>
        <v>-0.13157894736842113</v>
      </c>
    </row>
    <row r="23" spans="1:13" ht="58" customHeight="1" x14ac:dyDescent="0.35">
      <c r="A23" s="25"/>
      <c r="B23" s="2" t="s">
        <v>33</v>
      </c>
      <c r="C23" s="18">
        <f t="shared" si="0"/>
        <v>4.9035231814058403E-2</v>
      </c>
      <c r="D23" s="18">
        <f t="shared" si="1"/>
        <v>0.12418966245249745</v>
      </c>
      <c r="E23">
        <v>2</v>
      </c>
      <c r="F23" s="2">
        <v>5</v>
      </c>
      <c r="G23" s="16">
        <f t="shared" si="2"/>
        <v>1.5</v>
      </c>
      <c r="H23">
        <v>20</v>
      </c>
      <c r="I23" s="2">
        <v>5</v>
      </c>
      <c r="J23" s="16">
        <f t="shared" si="3"/>
        <v>-0.75</v>
      </c>
      <c r="K23" s="17">
        <v>9.0909090909090912E-2</v>
      </c>
      <c r="L23" s="11">
        <v>0.17647058823529413</v>
      </c>
      <c r="M23" s="16">
        <f t="shared" si="4"/>
        <v>0.94117647058823539</v>
      </c>
    </row>
    <row r="24" spans="1:13" ht="29" x14ac:dyDescent="0.35">
      <c r="A24" s="25"/>
      <c r="B24" s="2" t="s">
        <v>34</v>
      </c>
      <c r="C24" s="18">
        <f t="shared" si="0"/>
        <v>4.9035231814058403E-2</v>
      </c>
      <c r="D24" s="18">
        <f t="shared" si="1"/>
        <v>0.14902759494299694</v>
      </c>
      <c r="E24">
        <v>2</v>
      </c>
      <c r="F24" s="2">
        <v>6</v>
      </c>
      <c r="G24" s="16">
        <f t="shared" si="2"/>
        <v>2</v>
      </c>
      <c r="H24">
        <v>2</v>
      </c>
      <c r="I24" s="2">
        <v>6</v>
      </c>
      <c r="J24" s="16">
        <f t="shared" si="3"/>
        <v>2</v>
      </c>
      <c r="K24" s="17">
        <v>3.0303030303030304E-2</v>
      </c>
      <c r="L24" s="11">
        <v>5.8823529411764705E-2</v>
      </c>
      <c r="M24" s="16">
        <f t="shared" si="4"/>
        <v>0.94117647058823517</v>
      </c>
    </row>
    <row r="25" spans="1:13" ht="43.5" customHeight="1" x14ac:dyDescent="0.35">
      <c r="A25" s="25"/>
      <c r="B25" s="2" t="s">
        <v>35</v>
      </c>
      <c r="C25" s="18">
        <f t="shared" si="0"/>
        <v>0</v>
      </c>
      <c r="D25" s="18">
        <f t="shared" si="1"/>
        <v>4.9675864980998984E-2</v>
      </c>
      <c r="E25">
        <v>0</v>
      </c>
      <c r="F25" s="2">
        <v>2</v>
      </c>
      <c r="G25" s="16" t="e">
        <f t="shared" si="2"/>
        <v>#DIV/0!</v>
      </c>
      <c r="H25">
        <v>0</v>
      </c>
      <c r="I25" s="2">
        <v>2</v>
      </c>
      <c r="J25" s="16" t="e">
        <f t="shared" si="3"/>
        <v>#DIV/0!</v>
      </c>
      <c r="K25" s="17">
        <v>0</v>
      </c>
      <c r="L25" s="11">
        <v>8.8235294117647065E-2</v>
      </c>
      <c r="M25" s="16" t="e">
        <f t="shared" si="4"/>
        <v>#DIV/0!</v>
      </c>
    </row>
    <row r="26" spans="1:13" x14ac:dyDescent="0.35">
      <c r="A26" s="25"/>
      <c r="B26" s="2" t="s">
        <v>36</v>
      </c>
      <c r="C26" s="18">
        <f t="shared" si="0"/>
        <v>0.2206585431632628</v>
      </c>
      <c r="D26" s="18">
        <f t="shared" si="1"/>
        <v>0.32289312237649337</v>
      </c>
      <c r="E26">
        <v>9</v>
      </c>
      <c r="F26" s="2">
        <v>13</v>
      </c>
      <c r="G26" s="16">
        <f t="shared" si="2"/>
        <v>0.44444444444444442</v>
      </c>
      <c r="H26">
        <v>42</v>
      </c>
      <c r="I26" s="2">
        <v>84</v>
      </c>
      <c r="J26" s="16">
        <f t="shared" si="3"/>
        <v>1</v>
      </c>
      <c r="K26" s="17">
        <v>9.0909090909090912E-2</v>
      </c>
      <c r="L26" s="11">
        <v>0.14705882352941177</v>
      </c>
      <c r="M26" s="16">
        <f t="shared" si="4"/>
        <v>0.61764705882352944</v>
      </c>
    </row>
    <row r="27" spans="1:13" x14ac:dyDescent="0.35">
      <c r="A27" s="26"/>
      <c r="B27" s="3" t="s">
        <v>37</v>
      </c>
      <c r="C27" s="18">
        <f t="shared" si="0"/>
        <v>4.9035231814058403E-2</v>
      </c>
      <c r="D27" s="18">
        <f t="shared" si="1"/>
        <v>4.9675864980998984E-2</v>
      </c>
      <c r="E27">
        <v>2</v>
      </c>
      <c r="F27" s="3">
        <v>2</v>
      </c>
      <c r="G27" s="16">
        <f t="shared" si="2"/>
        <v>0</v>
      </c>
      <c r="H27">
        <v>3</v>
      </c>
      <c r="I27" s="3">
        <v>5</v>
      </c>
      <c r="J27" s="16">
        <f t="shared" si="3"/>
        <v>0.66666666666666663</v>
      </c>
      <c r="K27" s="17">
        <v>6.0606060606060608E-2</v>
      </c>
      <c r="L27" s="12">
        <v>5.8823529411764705E-2</v>
      </c>
      <c r="M27" s="16">
        <f t="shared" si="4"/>
        <v>-2.9411764705882394E-2</v>
      </c>
    </row>
    <row r="28" spans="1:13" x14ac:dyDescent="0.35">
      <c r="A28" s="21" t="s">
        <v>0</v>
      </c>
      <c r="B28" s="5" t="s">
        <v>1</v>
      </c>
      <c r="C28" s="18">
        <f t="shared" si="0"/>
        <v>0.31872900679137961</v>
      </c>
      <c r="D28" s="18">
        <f t="shared" si="1"/>
        <v>0.37256898735749233</v>
      </c>
      <c r="E28">
        <v>13</v>
      </c>
      <c r="F28" s="5">
        <v>15</v>
      </c>
      <c r="G28" s="16">
        <f t="shared" si="2"/>
        <v>0.15384615384615385</v>
      </c>
      <c r="H28">
        <v>18</v>
      </c>
      <c r="I28" s="5">
        <v>49</v>
      </c>
      <c r="J28" s="16">
        <f t="shared" si="3"/>
        <v>1.7222222222222223</v>
      </c>
      <c r="K28" s="17">
        <v>0.21212121212121213</v>
      </c>
      <c r="L28" s="10">
        <v>0.3235294117647059</v>
      </c>
      <c r="M28" s="16">
        <f t="shared" si="4"/>
        <v>0.52521008403361347</v>
      </c>
    </row>
    <row r="29" spans="1:13" x14ac:dyDescent="0.35">
      <c r="A29" s="22"/>
      <c r="B29" s="2" t="s">
        <v>2</v>
      </c>
      <c r="C29" s="18">
        <f t="shared" si="0"/>
        <v>1.1768455635374016</v>
      </c>
      <c r="D29" s="18">
        <f t="shared" si="1"/>
        <v>1.1425448945629766</v>
      </c>
      <c r="E29">
        <v>48</v>
      </c>
      <c r="F29" s="2">
        <v>46</v>
      </c>
      <c r="G29" s="16">
        <f t="shared" si="2"/>
        <v>-4.1666666666666664E-2</v>
      </c>
      <c r="H29">
        <v>287</v>
      </c>
      <c r="I29" s="2">
        <v>166</v>
      </c>
      <c r="J29" s="16">
        <f t="shared" si="3"/>
        <v>-0.42160278745644597</v>
      </c>
      <c r="K29" s="17">
        <v>0.54545454545454541</v>
      </c>
      <c r="L29" s="11">
        <v>0.58823529411764708</v>
      </c>
      <c r="M29" s="16">
        <f t="shared" si="4"/>
        <v>7.8431372549019718E-2</v>
      </c>
    </row>
    <row r="30" spans="1:13" x14ac:dyDescent="0.35">
      <c r="A30" s="22"/>
      <c r="B30" s="2" t="s">
        <v>3</v>
      </c>
      <c r="C30" s="18">
        <f t="shared" si="0"/>
        <v>0.29421139088435039</v>
      </c>
      <c r="D30" s="18">
        <f t="shared" si="1"/>
        <v>0.39740691984799187</v>
      </c>
      <c r="E30">
        <v>12</v>
      </c>
      <c r="F30" s="2">
        <v>16</v>
      </c>
      <c r="G30" s="16">
        <f t="shared" si="2"/>
        <v>0.33333333333333331</v>
      </c>
      <c r="H30">
        <v>55</v>
      </c>
      <c r="I30" s="2">
        <v>112</v>
      </c>
      <c r="J30" s="16">
        <f t="shared" si="3"/>
        <v>1.0363636363636364</v>
      </c>
      <c r="K30" s="17">
        <v>0.24242424242424243</v>
      </c>
      <c r="L30" s="11">
        <v>0.3235294117647059</v>
      </c>
      <c r="M30" s="16">
        <f t="shared" si="4"/>
        <v>0.3345588235294118</v>
      </c>
    </row>
    <row r="31" spans="1:13" x14ac:dyDescent="0.35">
      <c r="A31" s="22"/>
      <c r="B31" s="2" t="s">
        <v>4</v>
      </c>
      <c r="C31" s="18">
        <f t="shared" si="0"/>
        <v>1.5691274180498689</v>
      </c>
      <c r="D31" s="18">
        <f t="shared" si="1"/>
        <v>0.69546210973398581</v>
      </c>
      <c r="E31">
        <v>64</v>
      </c>
      <c r="F31" s="2">
        <v>28</v>
      </c>
      <c r="G31" s="16">
        <f t="shared" si="2"/>
        <v>-0.5625</v>
      </c>
      <c r="H31">
        <v>249</v>
      </c>
      <c r="I31" s="2">
        <v>193</v>
      </c>
      <c r="J31" s="16">
        <f t="shared" si="3"/>
        <v>-0.22489959839357429</v>
      </c>
      <c r="K31" s="17">
        <v>0.54545454545454541</v>
      </c>
      <c r="L31" s="11">
        <v>0.47058823529411764</v>
      </c>
      <c r="M31" s="16">
        <f t="shared" si="4"/>
        <v>-0.13725490196078427</v>
      </c>
    </row>
    <row r="32" spans="1:13" x14ac:dyDescent="0.35">
      <c r="A32" s="22"/>
      <c r="B32" s="2" t="s">
        <v>5</v>
      </c>
      <c r="C32" s="18">
        <f t="shared" si="0"/>
        <v>0.17162331134920439</v>
      </c>
      <c r="D32" s="18">
        <f t="shared" si="1"/>
        <v>0.19870345992399593</v>
      </c>
      <c r="E32">
        <v>7</v>
      </c>
      <c r="F32" s="2">
        <v>8</v>
      </c>
      <c r="G32" s="16">
        <f t="shared" si="2"/>
        <v>0.14285714285714285</v>
      </c>
      <c r="H32">
        <v>28</v>
      </c>
      <c r="I32" s="2">
        <v>9</v>
      </c>
      <c r="J32" s="16">
        <f t="shared" si="3"/>
        <v>-0.6785714285714286</v>
      </c>
      <c r="K32" s="17">
        <v>0.18181818181818182</v>
      </c>
      <c r="L32" s="11">
        <v>0.14705882352941177</v>
      </c>
      <c r="M32" s="16">
        <f t="shared" si="4"/>
        <v>-0.19117647058823528</v>
      </c>
    </row>
    <row r="33" spans="1:13" x14ac:dyDescent="0.35">
      <c r="A33" s="22"/>
      <c r="B33" s="2" t="s">
        <v>6</v>
      </c>
      <c r="C33" s="18">
        <f t="shared" si="0"/>
        <v>1.471056954421752</v>
      </c>
      <c r="D33" s="18">
        <f t="shared" si="1"/>
        <v>1.0680310970914781</v>
      </c>
      <c r="E33">
        <v>60</v>
      </c>
      <c r="F33" s="2">
        <v>43</v>
      </c>
      <c r="G33" s="16">
        <f t="shared" si="2"/>
        <v>-0.28333333333333333</v>
      </c>
      <c r="H33">
        <v>159</v>
      </c>
      <c r="I33" s="2">
        <v>212</v>
      </c>
      <c r="J33" s="16">
        <f t="shared" si="3"/>
        <v>0.33333333333333331</v>
      </c>
      <c r="K33" s="17">
        <v>0.63636363636363635</v>
      </c>
      <c r="L33" s="11">
        <v>0.58823529411764708</v>
      </c>
      <c r="M33" s="16">
        <f t="shared" si="4"/>
        <v>-7.5630252100840289E-2</v>
      </c>
    </row>
    <row r="34" spans="1:13" ht="29" x14ac:dyDescent="0.35">
      <c r="A34" s="22"/>
      <c r="B34" s="2" t="s">
        <v>7</v>
      </c>
      <c r="C34" s="18">
        <f t="shared" si="0"/>
        <v>6.3990977517346206</v>
      </c>
      <c r="D34" s="18">
        <f t="shared" si="1"/>
        <v>4.6198554432329049</v>
      </c>
      <c r="E34">
        <v>261</v>
      </c>
      <c r="F34" s="2">
        <v>186</v>
      </c>
      <c r="G34" s="16">
        <f t="shared" si="2"/>
        <v>-0.28735632183908044</v>
      </c>
      <c r="H34">
        <v>2066</v>
      </c>
      <c r="I34" s="2">
        <v>1641</v>
      </c>
      <c r="J34" s="16">
        <f t="shared" si="3"/>
        <v>-0.20571151984511132</v>
      </c>
      <c r="K34" s="17">
        <v>0.84848484848484851</v>
      </c>
      <c r="L34" s="11">
        <v>0.79411764705882348</v>
      </c>
      <c r="M34" s="16">
        <f t="shared" si="4"/>
        <v>-6.4075630252100918E-2</v>
      </c>
    </row>
    <row r="35" spans="1:13" x14ac:dyDescent="0.35">
      <c r="A35" s="23"/>
      <c r="B35" s="3" t="s">
        <v>8</v>
      </c>
      <c r="C35" s="18">
        <f t="shared" si="0"/>
        <v>0.17162331134920439</v>
      </c>
      <c r="D35" s="18">
        <f t="shared" si="1"/>
        <v>0.12418966245249745</v>
      </c>
      <c r="E35">
        <v>7</v>
      </c>
      <c r="F35" s="3">
        <v>5</v>
      </c>
      <c r="G35" s="16">
        <f t="shared" si="2"/>
        <v>-0.2857142857142857</v>
      </c>
      <c r="H35">
        <v>13</v>
      </c>
      <c r="I35" s="3">
        <v>85</v>
      </c>
      <c r="J35" s="16">
        <f t="shared" si="3"/>
        <v>5.5384615384615383</v>
      </c>
      <c r="K35" s="17">
        <v>0.12121212121212122</v>
      </c>
      <c r="L35" s="12">
        <v>0.17647058823529413</v>
      </c>
      <c r="M35" s="16">
        <f t="shared" si="4"/>
        <v>0.45588235294117652</v>
      </c>
    </row>
  </sheetData>
  <mergeCells count="9">
    <mergeCell ref="K1:M1"/>
    <mergeCell ref="A3:A6"/>
    <mergeCell ref="A7:A8"/>
    <mergeCell ref="A9:A12"/>
    <mergeCell ref="A13:A17"/>
    <mergeCell ref="A18:A27"/>
    <mergeCell ref="A28:A35"/>
    <mergeCell ref="E1:G1"/>
    <mergeCell ref="H1:J1"/>
  </mergeCells>
  <conditionalFormatting sqref="G3:G35">
    <cfRule type="colorScale" priority="1">
      <colorScale>
        <cfvo type="min"/>
        <cfvo type="num" val="0"/>
        <cfvo type="max"/>
        <color rgb="FFF8696B"/>
        <color rgb="FFFFEB84"/>
        <color theme="8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B14" workbookViewId="0">
      <selection activeCell="G33" sqref="G2:G33"/>
    </sheetView>
  </sheetViews>
  <sheetFormatPr defaultRowHeight="14.5" x14ac:dyDescent="0.35"/>
  <cols>
    <col min="1" max="1" width="39.90625" bestFit="1" customWidth="1"/>
    <col min="2" max="2" width="44.54296875" bestFit="1" customWidth="1"/>
    <col min="3" max="3" width="14.1796875" bestFit="1" customWidth="1"/>
    <col min="4" max="4" width="12" bestFit="1" customWidth="1"/>
    <col min="5" max="5" width="15.54296875" bestFit="1" customWidth="1"/>
    <col min="6" max="6" width="17.453125" bestFit="1" customWidth="1"/>
    <col min="7" max="7" width="27.1796875" bestFit="1" customWidth="1"/>
  </cols>
  <sheetData>
    <row r="1" spans="1:7" x14ac:dyDescent="0.3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35">
      <c r="A2" t="s">
        <v>20</v>
      </c>
      <c r="B2" t="s">
        <v>21</v>
      </c>
      <c r="C2">
        <v>35</v>
      </c>
      <c r="D2">
        <v>109</v>
      </c>
      <c r="E2">
        <v>3.1142857142857099</v>
      </c>
      <c r="F2">
        <v>1</v>
      </c>
      <c r="G2">
        <v>18</v>
      </c>
    </row>
    <row r="3" spans="1:7" x14ac:dyDescent="0.35">
      <c r="A3" t="s">
        <v>20</v>
      </c>
      <c r="B3" t="s">
        <v>22</v>
      </c>
      <c r="C3">
        <v>2</v>
      </c>
      <c r="D3">
        <v>2</v>
      </c>
      <c r="E3">
        <v>1</v>
      </c>
      <c r="F3">
        <v>1</v>
      </c>
      <c r="G3">
        <v>31</v>
      </c>
    </row>
    <row r="4" spans="1:7" x14ac:dyDescent="0.35">
      <c r="A4" t="s">
        <v>20</v>
      </c>
      <c r="B4" t="s">
        <v>23</v>
      </c>
      <c r="C4">
        <v>8</v>
      </c>
      <c r="D4">
        <v>9</v>
      </c>
      <c r="E4">
        <v>1.125</v>
      </c>
      <c r="F4">
        <v>1</v>
      </c>
      <c r="G4">
        <v>28</v>
      </c>
    </row>
    <row r="5" spans="1:7" x14ac:dyDescent="0.35">
      <c r="A5" t="s">
        <v>20</v>
      </c>
      <c r="B5" t="s">
        <v>24</v>
      </c>
      <c r="C5">
        <v>38</v>
      </c>
      <c r="D5">
        <v>193</v>
      </c>
      <c r="E5">
        <v>5.0789473684210504</v>
      </c>
      <c r="F5">
        <v>2</v>
      </c>
      <c r="G5">
        <v>18</v>
      </c>
    </row>
    <row r="6" spans="1:7" x14ac:dyDescent="0.35">
      <c r="A6" t="s">
        <v>25</v>
      </c>
      <c r="B6" t="s">
        <v>26</v>
      </c>
      <c r="C6">
        <v>37</v>
      </c>
      <c r="D6">
        <v>107</v>
      </c>
      <c r="E6">
        <v>2.8918918918918899</v>
      </c>
      <c r="F6">
        <v>1</v>
      </c>
      <c r="G6">
        <v>20</v>
      </c>
    </row>
    <row r="7" spans="1:7" x14ac:dyDescent="0.35">
      <c r="A7" t="s">
        <v>25</v>
      </c>
      <c r="B7" t="s">
        <v>27</v>
      </c>
      <c r="C7">
        <v>71</v>
      </c>
      <c r="D7">
        <v>356</v>
      </c>
      <c r="E7">
        <v>5.0140845070422504</v>
      </c>
      <c r="F7">
        <v>1</v>
      </c>
      <c r="G7">
        <v>17</v>
      </c>
    </row>
    <row r="8" spans="1:7" x14ac:dyDescent="0.35">
      <c r="A8" t="s">
        <v>9</v>
      </c>
      <c r="B8" t="s">
        <v>10</v>
      </c>
      <c r="C8">
        <v>62</v>
      </c>
      <c r="D8">
        <v>126</v>
      </c>
      <c r="E8">
        <v>2.0322580645161299</v>
      </c>
      <c r="F8">
        <v>1</v>
      </c>
      <c r="G8">
        <v>16</v>
      </c>
    </row>
    <row r="9" spans="1:7" x14ac:dyDescent="0.35">
      <c r="A9" t="s">
        <v>9</v>
      </c>
      <c r="B9" t="s">
        <v>11</v>
      </c>
      <c r="C9">
        <v>11</v>
      </c>
      <c r="D9">
        <v>11</v>
      </c>
      <c r="E9">
        <v>1</v>
      </c>
      <c r="F9">
        <v>1</v>
      </c>
      <c r="G9">
        <v>24</v>
      </c>
    </row>
    <row r="10" spans="1:7" x14ac:dyDescent="0.35">
      <c r="A10" t="s">
        <v>9</v>
      </c>
      <c r="B10" t="s">
        <v>12</v>
      </c>
      <c r="C10">
        <v>142</v>
      </c>
      <c r="D10">
        <v>276</v>
      </c>
      <c r="E10">
        <v>1.94366197183099</v>
      </c>
      <c r="F10">
        <v>1</v>
      </c>
      <c r="G10">
        <v>14</v>
      </c>
    </row>
    <row r="11" spans="1:7" x14ac:dyDescent="0.35">
      <c r="A11" t="s">
        <v>9</v>
      </c>
      <c r="B11" t="s">
        <v>13</v>
      </c>
      <c r="C11">
        <v>197</v>
      </c>
      <c r="D11">
        <v>257</v>
      </c>
      <c r="E11">
        <v>1.30456852791878</v>
      </c>
      <c r="F11">
        <v>1</v>
      </c>
      <c r="G11">
        <v>8</v>
      </c>
    </row>
    <row r="12" spans="1:7" x14ac:dyDescent="0.35">
      <c r="A12" t="s">
        <v>14</v>
      </c>
      <c r="B12" t="s">
        <v>15</v>
      </c>
      <c r="C12">
        <v>33</v>
      </c>
      <c r="D12">
        <v>1181</v>
      </c>
      <c r="E12">
        <v>35.787878787878803</v>
      </c>
      <c r="F12">
        <v>1</v>
      </c>
      <c r="G12">
        <v>30</v>
      </c>
    </row>
    <row r="13" spans="1:7" x14ac:dyDescent="0.35">
      <c r="A13" t="s">
        <v>14</v>
      </c>
      <c r="B13" t="s">
        <v>16</v>
      </c>
      <c r="C13">
        <v>83</v>
      </c>
      <c r="D13">
        <v>784</v>
      </c>
      <c r="E13">
        <v>9.4457831325301207</v>
      </c>
      <c r="F13">
        <v>2</v>
      </c>
      <c r="G13">
        <v>28</v>
      </c>
    </row>
    <row r="14" spans="1:7" x14ac:dyDescent="0.35">
      <c r="A14" t="s">
        <v>14</v>
      </c>
      <c r="B14" t="s">
        <v>17</v>
      </c>
      <c r="C14">
        <v>18</v>
      </c>
      <c r="D14">
        <v>27</v>
      </c>
      <c r="E14">
        <v>1.5</v>
      </c>
      <c r="F14">
        <v>1</v>
      </c>
      <c r="G14">
        <v>30</v>
      </c>
    </row>
    <row r="15" spans="1:7" x14ac:dyDescent="0.35">
      <c r="A15" t="s">
        <v>14</v>
      </c>
      <c r="B15" t="s">
        <v>18</v>
      </c>
      <c r="C15">
        <v>20</v>
      </c>
      <c r="D15">
        <v>86</v>
      </c>
      <c r="E15">
        <v>4.3</v>
      </c>
      <c r="F15">
        <v>2</v>
      </c>
      <c r="G15">
        <v>30</v>
      </c>
    </row>
    <row r="16" spans="1:7" x14ac:dyDescent="0.35">
      <c r="A16" t="s">
        <v>14</v>
      </c>
      <c r="B16" t="s">
        <v>19</v>
      </c>
      <c r="C16">
        <v>2</v>
      </c>
      <c r="D16">
        <v>2</v>
      </c>
      <c r="E16">
        <v>1</v>
      </c>
      <c r="F16">
        <v>1</v>
      </c>
      <c r="G16">
        <v>32</v>
      </c>
    </row>
    <row r="17" spans="1:7" x14ac:dyDescent="0.35">
      <c r="A17" t="s">
        <v>28</v>
      </c>
      <c r="B17" t="s">
        <v>29</v>
      </c>
      <c r="C17">
        <v>77</v>
      </c>
      <c r="D17">
        <v>425</v>
      </c>
      <c r="E17">
        <v>5.5194805194805197</v>
      </c>
      <c r="F17">
        <v>1</v>
      </c>
      <c r="G17">
        <v>28</v>
      </c>
    </row>
    <row r="18" spans="1:7" x14ac:dyDescent="0.35">
      <c r="A18" t="s">
        <v>28</v>
      </c>
      <c r="B18" t="s">
        <v>30</v>
      </c>
      <c r="C18">
        <v>23</v>
      </c>
      <c r="D18">
        <v>28</v>
      </c>
      <c r="E18">
        <v>1.2173913043478299</v>
      </c>
      <c r="F18">
        <v>1</v>
      </c>
      <c r="G18">
        <v>30</v>
      </c>
    </row>
    <row r="19" spans="1:7" x14ac:dyDescent="0.35">
      <c r="A19" t="s">
        <v>28</v>
      </c>
      <c r="B19" t="s">
        <v>31</v>
      </c>
      <c r="C19">
        <v>1</v>
      </c>
      <c r="D19">
        <v>1</v>
      </c>
      <c r="E19">
        <v>1</v>
      </c>
      <c r="F19">
        <v>1</v>
      </c>
      <c r="G19">
        <v>33</v>
      </c>
    </row>
    <row r="20" spans="1:7" x14ac:dyDescent="0.35">
      <c r="A20" t="s">
        <v>28</v>
      </c>
      <c r="B20" t="s">
        <v>32</v>
      </c>
      <c r="C20">
        <v>69</v>
      </c>
      <c r="D20">
        <v>348</v>
      </c>
      <c r="E20">
        <v>5.0434782608695699</v>
      </c>
      <c r="F20">
        <v>2</v>
      </c>
      <c r="G20">
        <v>17</v>
      </c>
    </row>
    <row r="21" spans="1:7" x14ac:dyDescent="0.35">
      <c r="A21" t="s">
        <v>28</v>
      </c>
      <c r="B21" t="s">
        <v>33</v>
      </c>
      <c r="C21">
        <v>5</v>
      </c>
      <c r="D21">
        <v>5</v>
      </c>
      <c r="E21">
        <v>1</v>
      </c>
      <c r="F21">
        <v>1</v>
      </c>
      <c r="G21">
        <v>28</v>
      </c>
    </row>
    <row r="22" spans="1:7" x14ac:dyDescent="0.35">
      <c r="A22" t="s">
        <v>28</v>
      </c>
      <c r="B22" t="s">
        <v>34</v>
      </c>
      <c r="C22">
        <v>6</v>
      </c>
      <c r="D22">
        <v>6</v>
      </c>
      <c r="E22">
        <v>1</v>
      </c>
      <c r="F22">
        <v>1</v>
      </c>
      <c r="G22">
        <v>32</v>
      </c>
    </row>
    <row r="23" spans="1:7" x14ac:dyDescent="0.35">
      <c r="A23" t="s">
        <v>28</v>
      </c>
      <c r="B23" t="s">
        <v>35</v>
      </c>
      <c r="C23">
        <v>2</v>
      </c>
      <c r="D23">
        <v>2</v>
      </c>
      <c r="E23">
        <v>1</v>
      </c>
      <c r="F23">
        <v>1</v>
      </c>
      <c r="G23">
        <v>31</v>
      </c>
    </row>
    <row r="24" spans="1:7" x14ac:dyDescent="0.35">
      <c r="A24" t="s">
        <v>28</v>
      </c>
      <c r="B24" t="s">
        <v>36</v>
      </c>
      <c r="C24">
        <v>13</v>
      </c>
      <c r="D24">
        <v>84</v>
      </c>
      <c r="E24">
        <v>6.4615384615384599</v>
      </c>
      <c r="F24">
        <v>4</v>
      </c>
      <c r="G24">
        <v>29</v>
      </c>
    </row>
    <row r="25" spans="1:7" x14ac:dyDescent="0.35">
      <c r="A25" t="s">
        <v>28</v>
      </c>
      <c r="B25" t="s">
        <v>37</v>
      </c>
      <c r="C25">
        <v>2</v>
      </c>
      <c r="D25">
        <v>5</v>
      </c>
      <c r="E25">
        <v>2.5</v>
      </c>
      <c r="F25">
        <v>2.5</v>
      </c>
      <c r="G25">
        <v>32</v>
      </c>
    </row>
    <row r="26" spans="1:7" x14ac:dyDescent="0.35">
      <c r="A26" t="s">
        <v>0</v>
      </c>
      <c r="B26" t="s">
        <v>1</v>
      </c>
      <c r="C26">
        <v>15</v>
      </c>
      <c r="D26">
        <v>49</v>
      </c>
      <c r="E26">
        <v>3.2666666666666702</v>
      </c>
      <c r="F26">
        <v>1</v>
      </c>
      <c r="G26">
        <v>23</v>
      </c>
    </row>
    <row r="27" spans="1:7" x14ac:dyDescent="0.35">
      <c r="A27" t="s">
        <v>0</v>
      </c>
      <c r="B27" t="s">
        <v>2</v>
      </c>
      <c r="C27">
        <v>46</v>
      </c>
      <c r="D27">
        <v>166</v>
      </c>
      <c r="E27">
        <v>3.60869565217391</v>
      </c>
      <c r="F27">
        <v>1</v>
      </c>
      <c r="G27">
        <v>14</v>
      </c>
    </row>
    <row r="28" spans="1:7" x14ac:dyDescent="0.35">
      <c r="A28" t="s">
        <v>0</v>
      </c>
      <c r="B28" t="s">
        <v>3</v>
      </c>
      <c r="C28">
        <v>16</v>
      </c>
      <c r="D28">
        <v>112</v>
      </c>
      <c r="E28">
        <v>7</v>
      </c>
      <c r="F28">
        <v>1</v>
      </c>
      <c r="G28">
        <v>23</v>
      </c>
    </row>
    <row r="29" spans="1:7" x14ac:dyDescent="0.35">
      <c r="A29" t="s">
        <v>0</v>
      </c>
      <c r="B29" t="s">
        <v>4</v>
      </c>
      <c r="C29">
        <v>28</v>
      </c>
      <c r="D29">
        <v>193</v>
      </c>
      <c r="E29">
        <v>6.8928571428571397</v>
      </c>
      <c r="F29">
        <v>1</v>
      </c>
      <c r="G29">
        <v>18</v>
      </c>
    </row>
    <row r="30" spans="1:7" x14ac:dyDescent="0.35">
      <c r="A30" t="s">
        <v>0</v>
      </c>
      <c r="B30" t="s">
        <v>5</v>
      </c>
      <c r="C30">
        <v>8</v>
      </c>
      <c r="D30">
        <v>9</v>
      </c>
      <c r="E30">
        <v>1.125</v>
      </c>
      <c r="F30">
        <v>1</v>
      </c>
      <c r="G30">
        <v>29</v>
      </c>
    </row>
    <row r="31" spans="1:7" x14ac:dyDescent="0.35">
      <c r="A31" t="s">
        <v>0</v>
      </c>
      <c r="B31" t="s">
        <v>6</v>
      </c>
      <c r="C31">
        <v>43</v>
      </c>
      <c r="D31">
        <v>212</v>
      </c>
      <c r="E31">
        <v>4.9302325581395303</v>
      </c>
      <c r="F31">
        <v>1</v>
      </c>
      <c r="G31">
        <v>14</v>
      </c>
    </row>
    <row r="32" spans="1:7" x14ac:dyDescent="0.35">
      <c r="A32" t="s">
        <v>0</v>
      </c>
      <c r="B32" t="s">
        <v>7</v>
      </c>
      <c r="C32">
        <v>186</v>
      </c>
      <c r="D32">
        <v>1641</v>
      </c>
      <c r="E32">
        <v>8.82258064516129</v>
      </c>
      <c r="F32">
        <v>1</v>
      </c>
      <c r="G32">
        <v>7</v>
      </c>
    </row>
    <row r="33" spans="1:7" x14ac:dyDescent="0.35">
      <c r="A33" t="s">
        <v>0</v>
      </c>
      <c r="B33" t="s">
        <v>8</v>
      </c>
      <c r="C33">
        <v>5</v>
      </c>
      <c r="D33">
        <v>85</v>
      </c>
      <c r="E33">
        <v>17</v>
      </c>
      <c r="F33">
        <v>2</v>
      </c>
      <c r="G33">
        <v>28</v>
      </c>
    </row>
    <row r="34" spans="1:7" ht="24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sum_statements_incis_by_type</vt:lpstr>
      <vt:lpstr>Sheet3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2020-04-23T18:45:12Z</cp:lastPrinted>
  <dcterms:created xsi:type="dcterms:W3CDTF">2020-04-23T17:14:02Z</dcterms:created>
  <dcterms:modified xsi:type="dcterms:W3CDTF">2021-04-22T05:22:32Z</dcterms:modified>
</cp:coreProperties>
</file>