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1_annual_report\"/>
    </mc:Choice>
  </mc:AlternateContent>
  <bookViews>
    <workbookView xWindow="0" yWindow="0" windowWidth="19200" windowHeight="6610"/>
  </bookViews>
  <sheets>
    <sheet name="tbl_sum_statements_incis_by_typ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H3" i="1"/>
  <c r="J3" i="1"/>
  <c r="K3" i="1"/>
  <c r="S3" i="1"/>
  <c r="H4" i="1"/>
  <c r="J4" i="1"/>
  <c r="K4" i="1"/>
  <c r="S4" i="1"/>
  <c r="H5" i="1"/>
  <c r="J5" i="1"/>
  <c r="K5" i="1"/>
  <c r="S5" i="1"/>
  <c r="H6" i="1"/>
  <c r="J6" i="1"/>
  <c r="K6" i="1"/>
  <c r="S6" i="1"/>
  <c r="H7" i="1"/>
  <c r="J7" i="1"/>
  <c r="K7" i="1"/>
  <c r="S7" i="1"/>
  <c r="H8" i="1"/>
  <c r="J8" i="1"/>
  <c r="K8" i="1"/>
  <c r="S8" i="1"/>
  <c r="H9" i="1"/>
  <c r="J9" i="1"/>
  <c r="K9" i="1" s="1"/>
  <c r="S9" i="1"/>
  <c r="H10" i="1"/>
  <c r="J10" i="1"/>
  <c r="K10" i="1" s="1"/>
  <c r="S10" i="1"/>
  <c r="H11" i="1"/>
  <c r="J11" i="1"/>
  <c r="K11" i="1" s="1"/>
  <c r="S11" i="1"/>
  <c r="H12" i="1"/>
  <c r="J12" i="1"/>
  <c r="K12" i="1" s="1"/>
  <c r="S12" i="1"/>
  <c r="H13" i="1"/>
  <c r="J13" i="1"/>
  <c r="K13" i="1" s="1"/>
  <c r="S13" i="1"/>
  <c r="H14" i="1"/>
  <c r="J14" i="1"/>
  <c r="K14" i="1" s="1"/>
  <c r="S14" i="1"/>
  <c r="H15" i="1"/>
  <c r="J15" i="1"/>
  <c r="K15" i="1" s="1"/>
  <c r="S15" i="1"/>
  <c r="H16" i="1"/>
  <c r="J16" i="1"/>
  <c r="K16" i="1" s="1"/>
  <c r="S16" i="1"/>
  <c r="H17" i="1"/>
  <c r="K17" i="1"/>
  <c r="H18" i="1"/>
  <c r="J18" i="1"/>
  <c r="K18" i="1" s="1"/>
  <c r="S18" i="1"/>
  <c r="H19" i="1"/>
  <c r="J19" i="1"/>
  <c r="K19" i="1" s="1"/>
  <c r="S19" i="1"/>
  <c r="J20" i="1"/>
  <c r="S20" i="1"/>
  <c r="J21" i="1"/>
  <c r="K21" i="1" s="1"/>
  <c r="S21" i="1"/>
  <c r="H22" i="1"/>
  <c r="J22" i="1"/>
  <c r="K22" i="1" s="1"/>
  <c r="S22" i="1"/>
  <c r="H23" i="1"/>
  <c r="J23" i="1"/>
  <c r="K23" i="1" s="1"/>
  <c r="S23" i="1"/>
  <c r="H24" i="1"/>
  <c r="J24" i="1"/>
  <c r="K24" i="1" s="1"/>
  <c r="S24" i="1"/>
  <c r="H25" i="1"/>
  <c r="K25" i="1"/>
  <c r="H26" i="1"/>
  <c r="K26" i="1"/>
  <c r="H27" i="1"/>
  <c r="J27" i="1"/>
  <c r="K27" i="1" s="1"/>
  <c r="S27" i="1"/>
  <c r="H28" i="1"/>
  <c r="J28" i="1"/>
  <c r="K28" i="1" s="1"/>
  <c r="S28" i="1"/>
  <c r="H29" i="1"/>
  <c r="J29" i="1"/>
  <c r="K29" i="1" s="1"/>
  <c r="S29" i="1"/>
  <c r="H30" i="1"/>
  <c r="J30" i="1"/>
  <c r="K30" i="1" s="1"/>
  <c r="S30" i="1"/>
  <c r="H31" i="1"/>
  <c r="J31" i="1"/>
  <c r="K31" i="1" s="1"/>
  <c r="S31" i="1"/>
  <c r="H32" i="1"/>
  <c r="J32" i="1"/>
  <c r="K32" i="1" s="1"/>
  <c r="S32" i="1"/>
  <c r="H33" i="1"/>
  <c r="J33" i="1"/>
  <c r="K33" i="1" s="1"/>
  <c r="S33" i="1"/>
  <c r="H34" i="1"/>
  <c r="J34" i="1"/>
  <c r="K34" i="1" s="1"/>
  <c r="S34" i="1"/>
  <c r="H35" i="1"/>
  <c r="J35" i="1"/>
  <c r="K35" i="1" s="1"/>
  <c r="S35" i="1"/>
  <c r="H36" i="1"/>
  <c r="J36" i="1"/>
  <c r="K36" i="1" s="1"/>
  <c r="S36" i="1"/>
  <c r="I37" i="2"/>
  <c r="I36" i="2"/>
  <c r="I35" i="2"/>
  <c r="I34" i="2"/>
  <c r="I33" i="2"/>
  <c r="I32" i="2"/>
  <c r="I31" i="2"/>
  <c r="I30" i="2"/>
  <c r="I29" i="2"/>
  <c r="I28" i="2"/>
  <c r="I25" i="2"/>
  <c r="I24" i="2"/>
  <c r="I23" i="2"/>
  <c r="I22" i="2"/>
  <c r="I21" i="2"/>
  <c r="I20" i="2"/>
  <c r="I19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</calcChain>
</file>

<file path=xl/sharedStrings.xml><?xml version="1.0" encoding="utf-8"?>
<sst xmlns="http://schemas.openxmlformats.org/spreadsheetml/2006/main" count="109" uniqueCount="60">
  <si>
    <t>ALL OTHER STATEMENT TYPES</t>
  </si>
  <si>
    <t>Contractor Problems</t>
  </si>
  <si>
    <t>Failure to Notify</t>
  </si>
  <si>
    <t>Inadequate Accomodations</t>
  </si>
  <si>
    <t>IR/IU</t>
  </si>
  <si>
    <t>Miscellaneous Violations</t>
  </si>
  <si>
    <t>Reasonable Assistance</t>
  </si>
  <si>
    <t>Record Keeping and Reporting</t>
  </si>
  <si>
    <t>Restricted Access</t>
  </si>
  <si>
    <t>COAST GUARD</t>
  </si>
  <si>
    <t>MARPOL/Oil Spill</t>
  </si>
  <si>
    <t>Safety-USCG-Equipment</t>
  </si>
  <si>
    <t>Safety-USCG-Fail to Conduct Drills</t>
  </si>
  <si>
    <t>Safety-USCG-Marine Casualty</t>
  </si>
  <si>
    <t>LIMITED ACCESS PROGRAMS</t>
  </si>
  <si>
    <t>AFA</t>
  </si>
  <si>
    <t>Amendment 80</t>
  </si>
  <si>
    <t>Catcher Processer Longline</t>
  </si>
  <si>
    <t>IFQ Retention</t>
  </si>
  <si>
    <t>OLE PRIORITY: INTER-PERSONAL</t>
  </si>
  <si>
    <t>Disruptive/Bothersome Behavior - Conflict Resolved</t>
  </si>
  <si>
    <t>Harassment-Assault</t>
  </si>
  <si>
    <t>Harassment - Sexual</t>
  </si>
  <si>
    <t>Intimidation, coercion, hostile work environment</t>
  </si>
  <si>
    <t>OLE PRIORITY: SAFETY AND DUTIES</t>
  </si>
  <si>
    <t>Interference/Sample Biasing</t>
  </si>
  <si>
    <t>Safety-NMFS</t>
  </si>
  <si>
    <t>PROTECTED RESOURCE &amp; PROHIBITED SPECIES</t>
  </si>
  <si>
    <t>Amendment 91 salmon</t>
  </si>
  <si>
    <t>Gulf of Alaska Salmon</t>
  </si>
  <si>
    <t>Halibut Deck Sorting</t>
  </si>
  <si>
    <t>Marine Mammal-Feeding</t>
  </si>
  <si>
    <t>Marine Mammal-Harassment</t>
  </si>
  <si>
    <t>Prohibited Species - Mishandling</t>
  </si>
  <si>
    <t>Prohibited Species - Retaining</t>
  </si>
  <si>
    <t>Seabird-Avoidance Measures</t>
  </si>
  <si>
    <t>Seabird-Harassment</t>
  </si>
  <si>
    <t>Category Group</t>
  </si>
  <si>
    <t>NUM CATEGS WITH 0 INCIDS</t>
  </si>
  <si>
    <t xml:space="preserve"> Occurrences Per Statement Statistics</t>
  </si>
  <si>
    <t>MEAN</t>
  </si>
  <si>
    <t>MEDIAN</t>
  </si>
  <si>
    <t>MIN</t>
  </si>
  <si>
    <t>MAX</t>
  </si>
  <si>
    <t>25th Quartile</t>
  </si>
  <si>
    <t>75th Quartile</t>
  </si>
  <si>
    <t>Category</t>
  </si>
  <si>
    <t>CATEGS WITH &gt;1 INCID</t>
  </si>
  <si>
    <t>Rockfish Program</t>
  </si>
  <si>
    <t>Sample Bias-Marine Mammals</t>
  </si>
  <si>
    <t>Sample Bias-Seabirds</t>
  </si>
  <si>
    <t>% change YOY</t>
  </si>
  <si>
    <t xml:space="preserve"> Occurrences Per Statement Statistics (2020 only)</t>
  </si>
  <si>
    <t>Total Statements</t>
  </si>
  <si>
    <t>Total Occurrences</t>
  </si>
  <si>
    <t>NA</t>
  </si>
  <si>
    <t>Halibut Deck Sorting*</t>
  </si>
  <si>
    <t>Marine Mammal-Harassment*</t>
  </si>
  <si>
    <t>Prohibited Species - Retaining**</t>
  </si>
  <si>
    <t>% of Factor Groups with at least 1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</si>
</sst>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73" formatCode="\+0%;\-0%;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6" fillId="0" borderId="13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1" applyNumberFormat="1" applyFont="1" applyBorder="1"/>
    <xf numFmtId="164" fontId="0" fillId="0" borderId="11" xfId="1" applyNumberFormat="1" applyFont="1" applyBorder="1"/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 wrapText="1"/>
    </xf>
    <xf numFmtId="0" fontId="16" fillId="0" borderId="19" xfId="0" applyFont="1" applyBorder="1" applyAlignment="1">
      <alignment horizontal="center" wrapText="1"/>
    </xf>
    <xf numFmtId="0" fontId="19" fillId="0" borderId="0" xfId="0" applyFont="1" applyAlignment="1">
      <alignment vertical="center" wrapText="1"/>
    </xf>
    <xf numFmtId="0" fontId="19" fillId="0" borderId="2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9" fontId="0" fillId="0" borderId="0" xfId="1" applyFont="1"/>
    <xf numFmtId="0" fontId="18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/>
    </xf>
    <xf numFmtId="0" fontId="18" fillId="0" borderId="1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wrapText="1"/>
    </xf>
    <xf numFmtId="0" fontId="19" fillId="0" borderId="19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9" fontId="18" fillId="0" borderId="16" xfId="1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5" xfId="1" applyNumberFormat="1" applyFont="1" applyBorder="1" applyAlignment="1">
      <alignment vertical="center"/>
    </xf>
    <xf numFmtId="0" fontId="0" fillId="0" borderId="21" xfId="1" applyNumberFormat="1" applyFont="1" applyBorder="1" applyAlignment="1">
      <alignment vertical="center"/>
    </xf>
    <xf numFmtId="173" fontId="0" fillId="0" borderId="14" xfId="1" applyNumberFormat="1" applyFont="1" applyBorder="1" applyAlignment="1">
      <alignment vertical="center"/>
    </xf>
    <xf numFmtId="9" fontId="0" fillId="0" borderId="15" xfId="1" applyFont="1" applyBorder="1" applyAlignment="1">
      <alignment vertical="center"/>
    </xf>
    <xf numFmtId="164" fontId="0" fillId="0" borderId="0" xfId="1" applyNumberFormat="1" applyFont="1" applyBorder="1" applyAlignment="1">
      <alignment vertical="center"/>
    </xf>
    <xf numFmtId="0" fontId="0" fillId="0" borderId="0" xfId="1" applyNumberFormat="1" applyFont="1" applyBorder="1" applyAlignment="1">
      <alignment vertical="center"/>
    </xf>
    <xf numFmtId="0" fontId="0" fillId="0" borderId="18" xfId="1" applyNumberFormat="1" applyFont="1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17" xfId="1" applyNumberFormat="1" applyFont="1" applyBorder="1" applyAlignment="1">
      <alignment vertical="center"/>
    </xf>
    <xf numFmtId="173" fontId="0" fillId="0" borderId="18" xfId="1" applyNumberFormat="1" applyFont="1" applyBorder="1" applyAlignment="1">
      <alignment vertical="center"/>
    </xf>
    <xf numFmtId="9" fontId="0" fillId="0" borderId="17" xfId="1" applyFont="1" applyBorder="1" applyAlignment="1">
      <alignment vertical="center"/>
    </xf>
    <xf numFmtId="0" fontId="0" fillId="0" borderId="26" xfId="1" applyNumberFormat="1" applyFont="1" applyBorder="1" applyAlignment="1">
      <alignment vertical="center"/>
    </xf>
    <xf numFmtId="0" fontId="0" fillId="0" borderId="30" xfId="1" applyNumberFormat="1" applyFont="1" applyBorder="1" applyAlignment="1">
      <alignment vertical="center"/>
    </xf>
    <xf numFmtId="173" fontId="0" fillId="0" borderId="29" xfId="1" applyNumberFormat="1" applyFont="1" applyBorder="1" applyAlignment="1">
      <alignment vertical="center"/>
    </xf>
    <xf numFmtId="9" fontId="0" fillId="0" borderId="26" xfId="1" applyFont="1" applyBorder="1" applyAlignment="1">
      <alignment vertical="center"/>
    </xf>
    <xf numFmtId="164" fontId="0" fillId="0" borderId="30" xfId="1" applyNumberFormat="1" applyFont="1" applyBorder="1" applyAlignment="1">
      <alignment vertical="center"/>
    </xf>
    <xf numFmtId="0" fontId="0" fillId="0" borderId="29" xfId="1" applyNumberFormat="1" applyFont="1" applyBorder="1" applyAlignment="1">
      <alignment vertical="center"/>
    </xf>
    <xf numFmtId="164" fontId="0" fillId="0" borderId="21" xfId="1" applyNumberFormat="1" applyFont="1" applyBorder="1" applyAlignment="1">
      <alignment vertical="center"/>
    </xf>
    <xf numFmtId="0" fontId="0" fillId="0" borderId="14" xfId="1" applyNumberFormat="1" applyFont="1" applyBorder="1" applyAlignment="1">
      <alignment vertical="center"/>
    </xf>
    <xf numFmtId="0" fontId="0" fillId="0" borderId="17" xfId="1" applyNumberFormat="1" applyFont="1" applyBorder="1" applyAlignment="1">
      <alignment horizontal="right" vertical="center"/>
    </xf>
    <xf numFmtId="173" fontId="0" fillId="0" borderId="18" xfId="1" applyNumberFormat="1" applyFont="1" applyBorder="1" applyAlignment="1">
      <alignment horizontal="right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18" xfId="1" applyNumberFormat="1" applyFont="1" applyBorder="1" applyAlignment="1">
      <alignment horizontal="center" vertical="center"/>
    </xf>
    <xf numFmtId="173" fontId="0" fillId="0" borderId="21" xfId="1" applyNumberFormat="1" applyFont="1" applyBorder="1" applyAlignment="1">
      <alignment vertical="center"/>
    </xf>
    <xf numFmtId="173" fontId="0" fillId="0" borderId="0" xfId="1" applyNumberFormat="1" applyFont="1" applyBorder="1" applyAlignment="1">
      <alignment vertical="center"/>
    </xf>
    <xf numFmtId="173" fontId="0" fillId="0" borderId="30" xfId="1" applyNumberFormat="1" applyFont="1" applyBorder="1" applyAlignment="1">
      <alignment vertical="center"/>
    </xf>
    <xf numFmtId="173" fontId="0" fillId="0" borderId="0" xfId="1" applyNumberFormat="1" applyFont="1" applyBorder="1" applyAlignment="1">
      <alignment horizontal="right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6" fillId="0" borderId="0" xfId="0" applyFont="1" applyAlignment="1">
      <alignment horizontal="left" wrapText="1"/>
    </xf>
    <xf numFmtId="9" fontId="0" fillId="0" borderId="17" xfId="1" applyFont="1" applyBorder="1" applyAlignment="1">
      <alignment horizontal="right" vertical="center"/>
    </xf>
    <xf numFmtId="164" fontId="0" fillId="0" borderId="17" xfId="1" applyNumberFormat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2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6"/>
  <sheetViews>
    <sheetView tabSelected="1" workbookViewId="0">
      <selection activeCell="I1" sqref="I1:K1"/>
    </sheetView>
  </sheetViews>
  <sheetFormatPr defaultRowHeight="14.5" x14ac:dyDescent="0.35"/>
  <cols>
    <col min="1" max="1" width="24.26953125" style="63" customWidth="1"/>
    <col min="2" max="2" width="33" style="1" customWidth="1"/>
    <col min="3" max="3" width="6" style="1" customWidth="1"/>
    <col min="4" max="4" width="5.90625" customWidth="1"/>
    <col min="5" max="5" width="13.36328125" customWidth="1"/>
    <col min="6" max="6" width="6.453125" customWidth="1"/>
    <col min="7" max="7" width="6.08984375" customWidth="1"/>
    <col min="8" max="8" width="10.90625" style="15" customWidth="1"/>
    <col min="9" max="9" width="6.26953125" customWidth="1"/>
    <col min="10" max="10" width="6.1796875" style="15" customWidth="1"/>
    <col min="11" max="11" width="10.54296875" style="15" customWidth="1"/>
    <col min="12" max="12" width="8.81640625" customWidth="1"/>
    <col min="13" max="13" width="7.81640625" customWidth="1"/>
    <col min="14" max="14" width="6.90625" customWidth="1"/>
    <col min="15" max="15" width="7.1796875" customWidth="1"/>
    <col min="16" max="17" width="8.7265625" customWidth="1"/>
    <col min="18" max="18" width="8.7265625" hidden="1" customWidth="1"/>
    <col min="19" max="19" width="4.81640625" hidden="1" customWidth="1"/>
  </cols>
  <sheetData>
    <row r="1" spans="1:19" s="2" customFormat="1" ht="43" customHeight="1" x14ac:dyDescent="0.35">
      <c r="A1" s="23" t="s">
        <v>37</v>
      </c>
      <c r="B1" s="23" t="s">
        <v>46</v>
      </c>
      <c r="C1" s="24" t="s">
        <v>53</v>
      </c>
      <c r="D1" s="24"/>
      <c r="E1" s="24"/>
      <c r="F1" s="24" t="s">
        <v>54</v>
      </c>
      <c r="G1" s="24"/>
      <c r="H1" s="24"/>
      <c r="I1" s="28" t="s">
        <v>59</v>
      </c>
      <c r="J1" s="28"/>
      <c r="K1" s="28"/>
      <c r="L1" s="29" t="s">
        <v>52</v>
      </c>
      <c r="M1" s="29"/>
      <c r="N1" s="29"/>
      <c r="O1" s="29"/>
      <c r="P1" s="29"/>
      <c r="Q1" s="29"/>
      <c r="R1" s="2" t="s">
        <v>38</v>
      </c>
      <c r="S1" s="2" t="s">
        <v>47</v>
      </c>
    </row>
    <row r="2" spans="1:19" s="2" customFormat="1" ht="29" x14ac:dyDescent="0.35">
      <c r="A2" s="23"/>
      <c r="B2" s="19"/>
      <c r="C2" s="25">
        <v>2019</v>
      </c>
      <c r="D2" s="26">
        <v>2020</v>
      </c>
      <c r="E2" s="26" t="s">
        <v>51</v>
      </c>
      <c r="F2" s="25">
        <v>2019</v>
      </c>
      <c r="G2" s="26">
        <v>2020</v>
      </c>
      <c r="H2" s="26" t="s">
        <v>51</v>
      </c>
      <c r="I2" s="18">
        <v>2019</v>
      </c>
      <c r="J2" s="16">
        <v>2020</v>
      </c>
      <c r="K2" s="16" t="s">
        <v>51</v>
      </c>
      <c r="L2" s="30" t="s">
        <v>40</v>
      </c>
      <c r="M2" s="31" t="s">
        <v>41</v>
      </c>
      <c r="N2" s="31" t="s">
        <v>42</v>
      </c>
      <c r="O2" s="31" t="s">
        <v>43</v>
      </c>
      <c r="P2" s="31" t="s">
        <v>44</v>
      </c>
      <c r="Q2" s="27" t="s">
        <v>45</v>
      </c>
    </row>
    <row r="3" spans="1:19" ht="27" customHeight="1" x14ac:dyDescent="0.35">
      <c r="A3" s="60" t="s">
        <v>19</v>
      </c>
      <c r="B3" s="32" t="s">
        <v>20</v>
      </c>
      <c r="C3" s="33">
        <v>35</v>
      </c>
      <c r="D3" s="34">
        <v>39</v>
      </c>
      <c r="E3" s="35">
        <f>(D3-C3)/C3</f>
        <v>0.11428571428571428</v>
      </c>
      <c r="F3" s="33">
        <v>109</v>
      </c>
      <c r="G3" s="34">
        <v>76</v>
      </c>
      <c r="H3" s="56">
        <f>(G3-F3)/F3</f>
        <v>-0.30275229357798167</v>
      </c>
      <c r="I3" s="36">
        <v>0.47</v>
      </c>
      <c r="J3" s="36">
        <f>(32-R3)/(32)</f>
        <v>0.53125</v>
      </c>
      <c r="K3" s="35">
        <f>(J3-I3)</f>
        <v>6.1250000000000027E-2</v>
      </c>
      <c r="L3" s="37">
        <v>1.94871794871795</v>
      </c>
      <c r="M3" s="38">
        <v>1</v>
      </c>
      <c r="N3" s="38">
        <v>1</v>
      </c>
      <c r="O3" s="38">
        <v>14</v>
      </c>
      <c r="P3" s="38">
        <v>1</v>
      </c>
      <c r="Q3" s="39">
        <v>2</v>
      </c>
      <c r="R3">
        <v>15</v>
      </c>
      <c r="S3">
        <f>32-R3</f>
        <v>17</v>
      </c>
    </row>
    <row r="4" spans="1:19" ht="27" customHeight="1" x14ac:dyDescent="0.35">
      <c r="A4" s="60"/>
      <c r="B4" s="40" t="s">
        <v>21</v>
      </c>
      <c r="C4" s="41">
        <v>2</v>
      </c>
      <c r="D4" s="38">
        <v>4</v>
      </c>
      <c r="E4" s="42">
        <f t="shared" ref="E4:E36" si="0">(D4-C4)/C4</f>
        <v>1</v>
      </c>
      <c r="F4" s="41">
        <v>2</v>
      </c>
      <c r="G4" s="38">
        <v>4</v>
      </c>
      <c r="H4" s="57">
        <f t="shared" ref="H4:H36" si="1">(G4-F4)/F4</f>
        <v>1</v>
      </c>
      <c r="I4" s="43">
        <v>0.09</v>
      </c>
      <c r="J4" s="43">
        <f>(32-R4)/(32)</f>
        <v>9.375E-2</v>
      </c>
      <c r="K4" s="42">
        <f t="shared" ref="K4:K36" si="2">(J4-I4)</f>
        <v>3.7500000000000033E-3</v>
      </c>
      <c r="L4" s="37">
        <v>1</v>
      </c>
      <c r="M4" s="38">
        <v>1</v>
      </c>
      <c r="N4" s="38">
        <v>1</v>
      </c>
      <c r="O4" s="38">
        <v>1</v>
      </c>
      <c r="P4" s="38">
        <v>1</v>
      </c>
      <c r="Q4" s="39">
        <v>1</v>
      </c>
      <c r="R4">
        <v>29</v>
      </c>
      <c r="S4">
        <f>32-R4</f>
        <v>3</v>
      </c>
    </row>
    <row r="5" spans="1:19" ht="27" customHeight="1" x14ac:dyDescent="0.35">
      <c r="A5" s="60"/>
      <c r="B5" s="40" t="s">
        <v>22</v>
      </c>
      <c r="C5" s="41">
        <v>8</v>
      </c>
      <c r="D5" s="38">
        <v>12</v>
      </c>
      <c r="E5" s="42">
        <f t="shared" si="0"/>
        <v>0.5</v>
      </c>
      <c r="F5" s="41">
        <v>9</v>
      </c>
      <c r="G5" s="38">
        <v>22</v>
      </c>
      <c r="H5" s="57">
        <f t="shared" si="1"/>
        <v>1.4444444444444444</v>
      </c>
      <c r="I5" s="43">
        <v>0.18</v>
      </c>
      <c r="J5" s="43">
        <f>(32-R5)/(32)</f>
        <v>0.3125</v>
      </c>
      <c r="K5" s="42">
        <f t="shared" si="2"/>
        <v>0.13250000000000001</v>
      </c>
      <c r="L5" s="37">
        <v>1.8333333333333299</v>
      </c>
      <c r="M5" s="38">
        <v>1</v>
      </c>
      <c r="N5" s="38">
        <v>1</v>
      </c>
      <c r="O5" s="38">
        <v>5</v>
      </c>
      <c r="P5" s="38">
        <v>1</v>
      </c>
      <c r="Q5" s="39">
        <v>2.25</v>
      </c>
      <c r="R5">
        <v>22</v>
      </c>
      <c r="S5">
        <f>32-R5</f>
        <v>10</v>
      </c>
    </row>
    <row r="6" spans="1:19" ht="27" customHeight="1" x14ac:dyDescent="0.35">
      <c r="A6" s="60"/>
      <c r="B6" s="14" t="s">
        <v>23</v>
      </c>
      <c r="C6" s="44">
        <v>38</v>
      </c>
      <c r="D6" s="45">
        <v>45</v>
      </c>
      <c r="E6" s="46">
        <f t="shared" si="0"/>
        <v>0.18421052631578946</v>
      </c>
      <c r="F6" s="44">
        <v>193</v>
      </c>
      <c r="G6" s="45">
        <v>179</v>
      </c>
      <c r="H6" s="58">
        <f t="shared" si="1"/>
        <v>-7.2538860103626937E-2</v>
      </c>
      <c r="I6" s="47">
        <v>0.47</v>
      </c>
      <c r="J6" s="47">
        <f>(32-R6)/(32)</f>
        <v>0.53125</v>
      </c>
      <c r="K6" s="46">
        <f t="shared" si="2"/>
        <v>6.1250000000000027E-2</v>
      </c>
      <c r="L6" s="48">
        <v>3.9777777777777801</v>
      </c>
      <c r="M6" s="45">
        <v>2</v>
      </c>
      <c r="N6" s="45">
        <v>1</v>
      </c>
      <c r="O6" s="45">
        <v>27</v>
      </c>
      <c r="P6" s="45">
        <v>1</v>
      </c>
      <c r="Q6" s="49">
        <v>4</v>
      </c>
      <c r="R6">
        <v>15</v>
      </c>
      <c r="S6">
        <f>32-R6</f>
        <v>17</v>
      </c>
    </row>
    <row r="7" spans="1:19" ht="27" customHeight="1" x14ac:dyDescent="0.35">
      <c r="A7" s="61" t="s">
        <v>24</v>
      </c>
      <c r="B7" s="32" t="s">
        <v>25</v>
      </c>
      <c r="C7" s="33">
        <v>37</v>
      </c>
      <c r="D7" s="34">
        <v>28</v>
      </c>
      <c r="E7" s="35">
        <f t="shared" si="0"/>
        <v>-0.24324324324324326</v>
      </c>
      <c r="F7" s="33">
        <v>107</v>
      </c>
      <c r="G7" s="34">
        <v>108</v>
      </c>
      <c r="H7" s="56">
        <f t="shared" si="1"/>
        <v>9.3457943925233638E-3</v>
      </c>
      <c r="I7" s="36">
        <v>0.41</v>
      </c>
      <c r="J7" s="36">
        <f>(32-R7)/(32)</f>
        <v>0.46875</v>
      </c>
      <c r="K7" s="35">
        <f t="shared" si="2"/>
        <v>5.8750000000000024E-2</v>
      </c>
      <c r="L7" s="50">
        <v>3.8571428571428599</v>
      </c>
      <c r="M7" s="34">
        <v>1.5</v>
      </c>
      <c r="N7" s="34">
        <v>1</v>
      </c>
      <c r="O7" s="34">
        <v>21</v>
      </c>
      <c r="P7" s="34">
        <v>1</v>
      </c>
      <c r="Q7" s="51">
        <v>5</v>
      </c>
      <c r="R7">
        <v>17</v>
      </c>
      <c r="S7">
        <f>32-R7</f>
        <v>15</v>
      </c>
    </row>
    <row r="8" spans="1:19" ht="27" customHeight="1" x14ac:dyDescent="0.35">
      <c r="A8" s="60"/>
      <c r="B8" s="40" t="s">
        <v>26</v>
      </c>
      <c r="C8" s="41">
        <v>71</v>
      </c>
      <c r="D8" s="38">
        <v>44</v>
      </c>
      <c r="E8" s="42">
        <f t="shared" si="0"/>
        <v>-0.38028169014084506</v>
      </c>
      <c r="F8" s="41">
        <v>356</v>
      </c>
      <c r="G8" s="38">
        <v>264</v>
      </c>
      <c r="H8" s="57">
        <f t="shared" si="1"/>
        <v>-0.25842696629213485</v>
      </c>
      <c r="I8" s="47">
        <v>0.5</v>
      </c>
      <c r="J8" s="47">
        <f>(32-R8)/(32)</f>
        <v>0.5625</v>
      </c>
      <c r="K8" s="46">
        <f t="shared" si="2"/>
        <v>6.25E-2</v>
      </c>
      <c r="L8" s="37">
        <v>6</v>
      </c>
      <c r="M8" s="38">
        <v>1</v>
      </c>
      <c r="N8" s="38">
        <v>1</v>
      </c>
      <c r="O8" s="38">
        <v>50</v>
      </c>
      <c r="P8" s="38">
        <v>1</v>
      </c>
      <c r="Q8" s="39">
        <v>3</v>
      </c>
      <c r="R8">
        <v>14</v>
      </c>
      <c r="S8">
        <f>32-R8</f>
        <v>18</v>
      </c>
    </row>
    <row r="9" spans="1:19" ht="27" customHeight="1" x14ac:dyDescent="0.35">
      <c r="A9" s="61" t="s">
        <v>9</v>
      </c>
      <c r="B9" s="32" t="s">
        <v>10</v>
      </c>
      <c r="C9" s="33">
        <v>62</v>
      </c>
      <c r="D9" s="34">
        <v>39</v>
      </c>
      <c r="E9" s="35">
        <f t="shared" si="0"/>
        <v>-0.37096774193548387</v>
      </c>
      <c r="F9" s="33">
        <v>126</v>
      </c>
      <c r="G9" s="34">
        <v>70</v>
      </c>
      <c r="H9" s="56">
        <f t="shared" si="1"/>
        <v>-0.44444444444444442</v>
      </c>
      <c r="I9" s="36">
        <v>0.53</v>
      </c>
      <c r="J9" s="36">
        <f t="shared" ref="J9:J27" si="3">(32-R9)/(32)</f>
        <v>0.46875</v>
      </c>
      <c r="K9" s="35">
        <f t="shared" si="2"/>
        <v>-6.1250000000000027E-2</v>
      </c>
      <c r="L9" s="50">
        <v>1.79487179487179</v>
      </c>
      <c r="M9" s="34">
        <v>1</v>
      </c>
      <c r="N9" s="34">
        <v>1</v>
      </c>
      <c r="O9" s="34">
        <v>10</v>
      </c>
      <c r="P9" s="34">
        <v>1</v>
      </c>
      <c r="Q9" s="51">
        <v>2</v>
      </c>
      <c r="R9">
        <v>17</v>
      </c>
      <c r="S9">
        <f t="shared" ref="S9:S28" si="4">32-R9</f>
        <v>15</v>
      </c>
    </row>
    <row r="10" spans="1:19" ht="27" customHeight="1" x14ac:dyDescent="0.35">
      <c r="A10" s="60"/>
      <c r="B10" s="40" t="s">
        <v>11</v>
      </c>
      <c r="C10" s="41">
        <v>11</v>
      </c>
      <c r="D10" s="38">
        <v>3</v>
      </c>
      <c r="E10" s="42">
        <f t="shared" si="0"/>
        <v>-0.72727272727272729</v>
      </c>
      <c r="F10" s="41">
        <v>11</v>
      </c>
      <c r="G10" s="38">
        <v>3</v>
      </c>
      <c r="H10" s="57">
        <f t="shared" si="1"/>
        <v>-0.72727272727272729</v>
      </c>
      <c r="I10" s="43">
        <v>0.28999999999999998</v>
      </c>
      <c r="J10" s="43">
        <f t="shared" si="3"/>
        <v>9.375E-2</v>
      </c>
      <c r="K10" s="42">
        <f t="shared" si="2"/>
        <v>-0.19624999999999998</v>
      </c>
      <c r="L10" s="37">
        <v>1</v>
      </c>
      <c r="M10" s="38">
        <v>1</v>
      </c>
      <c r="N10" s="38">
        <v>1</v>
      </c>
      <c r="O10" s="38">
        <v>1</v>
      </c>
      <c r="P10" s="38">
        <v>1</v>
      </c>
      <c r="Q10" s="39">
        <v>1</v>
      </c>
      <c r="R10">
        <v>29</v>
      </c>
      <c r="S10">
        <f t="shared" si="4"/>
        <v>3</v>
      </c>
    </row>
    <row r="11" spans="1:19" ht="27" customHeight="1" x14ac:dyDescent="0.35">
      <c r="A11" s="60"/>
      <c r="B11" s="40" t="s">
        <v>12</v>
      </c>
      <c r="C11" s="41">
        <v>142</v>
      </c>
      <c r="D11" s="38">
        <v>78</v>
      </c>
      <c r="E11" s="42">
        <f t="shared" si="0"/>
        <v>-0.45070422535211269</v>
      </c>
      <c r="F11" s="41">
        <v>276</v>
      </c>
      <c r="G11" s="38">
        <v>186</v>
      </c>
      <c r="H11" s="57">
        <f t="shared" si="1"/>
        <v>-0.32608695652173914</v>
      </c>
      <c r="I11" s="43">
        <v>0.59</v>
      </c>
      <c r="J11" s="43">
        <f t="shared" si="3"/>
        <v>0.53125</v>
      </c>
      <c r="K11" s="42">
        <f t="shared" si="2"/>
        <v>-5.8749999999999969E-2</v>
      </c>
      <c r="L11" s="37">
        <v>2.3846153846153801</v>
      </c>
      <c r="M11" s="38">
        <v>1</v>
      </c>
      <c r="N11" s="38">
        <v>1</v>
      </c>
      <c r="O11" s="38">
        <v>21</v>
      </c>
      <c r="P11" s="38">
        <v>1</v>
      </c>
      <c r="Q11" s="39">
        <v>2</v>
      </c>
      <c r="R11">
        <v>15</v>
      </c>
      <c r="S11">
        <f t="shared" si="4"/>
        <v>17</v>
      </c>
    </row>
    <row r="12" spans="1:19" ht="27" customHeight="1" x14ac:dyDescent="0.35">
      <c r="A12" s="60"/>
      <c r="B12" s="40" t="s">
        <v>13</v>
      </c>
      <c r="C12" s="41">
        <v>197</v>
      </c>
      <c r="D12" s="38">
        <v>134</v>
      </c>
      <c r="E12" s="42">
        <f t="shared" si="0"/>
        <v>-0.31979695431472083</v>
      </c>
      <c r="F12" s="41">
        <v>257</v>
      </c>
      <c r="G12" s="38">
        <v>206</v>
      </c>
      <c r="H12" s="57">
        <f t="shared" si="1"/>
        <v>-0.19844357976653695</v>
      </c>
      <c r="I12" s="47">
        <v>0.76</v>
      </c>
      <c r="J12" s="47">
        <f t="shared" si="3"/>
        <v>0.8125</v>
      </c>
      <c r="K12" s="46">
        <f t="shared" si="2"/>
        <v>5.2499999999999991E-2</v>
      </c>
      <c r="L12" s="37">
        <v>1.53731343283582</v>
      </c>
      <c r="M12" s="38">
        <v>1</v>
      </c>
      <c r="N12" s="38">
        <v>1</v>
      </c>
      <c r="O12" s="38">
        <v>6</v>
      </c>
      <c r="P12" s="38">
        <v>1</v>
      </c>
      <c r="Q12" s="39">
        <v>2</v>
      </c>
      <c r="R12">
        <v>6</v>
      </c>
      <c r="S12">
        <f t="shared" si="4"/>
        <v>26</v>
      </c>
    </row>
    <row r="13" spans="1:19" ht="27" customHeight="1" x14ac:dyDescent="0.35">
      <c r="A13" s="61" t="s">
        <v>14</v>
      </c>
      <c r="B13" s="32" t="s">
        <v>15</v>
      </c>
      <c r="C13" s="33">
        <v>33</v>
      </c>
      <c r="D13" s="34">
        <v>15</v>
      </c>
      <c r="E13" s="35">
        <f t="shared" si="0"/>
        <v>-0.54545454545454541</v>
      </c>
      <c r="F13" s="33">
        <v>1181</v>
      </c>
      <c r="G13" s="34">
        <v>76</v>
      </c>
      <c r="H13" s="56">
        <f t="shared" si="1"/>
        <v>-0.93564775613886542</v>
      </c>
      <c r="I13" s="36">
        <v>0.12</v>
      </c>
      <c r="J13" s="36">
        <f t="shared" si="3"/>
        <v>0.125</v>
      </c>
      <c r="K13" s="35">
        <f t="shared" si="2"/>
        <v>5.0000000000000044E-3</v>
      </c>
      <c r="L13" s="50">
        <v>5.06666666666667</v>
      </c>
      <c r="M13" s="34">
        <v>1</v>
      </c>
      <c r="N13" s="34">
        <v>1</v>
      </c>
      <c r="O13" s="34">
        <v>50</v>
      </c>
      <c r="P13" s="34">
        <v>1</v>
      </c>
      <c r="Q13" s="51">
        <v>3</v>
      </c>
      <c r="R13">
        <v>28</v>
      </c>
      <c r="S13">
        <f t="shared" si="4"/>
        <v>4</v>
      </c>
    </row>
    <row r="14" spans="1:19" ht="27" customHeight="1" x14ac:dyDescent="0.35">
      <c r="A14" s="60"/>
      <c r="B14" s="40" t="s">
        <v>16</v>
      </c>
      <c r="C14" s="41">
        <v>83</v>
      </c>
      <c r="D14" s="38">
        <v>46</v>
      </c>
      <c r="E14" s="42">
        <f t="shared" si="0"/>
        <v>-0.44578313253012047</v>
      </c>
      <c r="F14" s="41">
        <v>784</v>
      </c>
      <c r="G14" s="38">
        <v>215</v>
      </c>
      <c r="H14" s="57">
        <f t="shared" si="1"/>
        <v>-0.72576530612244894</v>
      </c>
      <c r="I14" s="43">
        <v>0.18</v>
      </c>
      <c r="J14" s="43">
        <f t="shared" si="3"/>
        <v>0.1875</v>
      </c>
      <c r="K14" s="42">
        <f t="shared" si="2"/>
        <v>7.5000000000000067E-3</v>
      </c>
      <c r="L14" s="37">
        <v>4.6739130434782599</v>
      </c>
      <c r="M14" s="38">
        <v>2</v>
      </c>
      <c r="N14" s="38">
        <v>1</v>
      </c>
      <c r="O14" s="38">
        <v>98</v>
      </c>
      <c r="P14" s="38">
        <v>1</v>
      </c>
      <c r="Q14" s="39">
        <v>3</v>
      </c>
      <c r="R14">
        <v>26</v>
      </c>
      <c r="S14">
        <f t="shared" si="4"/>
        <v>6</v>
      </c>
    </row>
    <row r="15" spans="1:19" ht="27" customHeight="1" x14ac:dyDescent="0.35">
      <c r="A15" s="60"/>
      <c r="B15" s="40" t="s">
        <v>17</v>
      </c>
      <c r="C15" s="41">
        <v>18</v>
      </c>
      <c r="D15" s="38">
        <v>11</v>
      </c>
      <c r="E15" s="42">
        <f t="shared" si="0"/>
        <v>-0.3888888888888889</v>
      </c>
      <c r="F15" s="41">
        <v>27</v>
      </c>
      <c r="G15" s="38">
        <v>96</v>
      </c>
      <c r="H15" s="57">
        <f t="shared" si="1"/>
        <v>2.5555555555555554</v>
      </c>
      <c r="I15" s="43">
        <v>0.12</v>
      </c>
      <c r="J15" s="43">
        <f t="shared" si="3"/>
        <v>6.25E-2</v>
      </c>
      <c r="K15" s="42">
        <f t="shared" si="2"/>
        <v>-5.7499999999999996E-2</v>
      </c>
      <c r="L15" s="37">
        <v>8.7272727272727302</v>
      </c>
      <c r="M15" s="38">
        <v>3</v>
      </c>
      <c r="N15" s="38">
        <v>1</v>
      </c>
      <c r="O15" s="38">
        <v>38</v>
      </c>
      <c r="P15" s="38">
        <v>1.5</v>
      </c>
      <c r="Q15" s="39">
        <v>9</v>
      </c>
      <c r="R15">
        <v>30</v>
      </c>
      <c r="S15">
        <f t="shared" si="4"/>
        <v>2</v>
      </c>
    </row>
    <row r="16" spans="1:19" ht="27" customHeight="1" x14ac:dyDescent="0.35">
      <c r="A16" s="60"/>
      <c r="B16" s="40" t="s">
        <v>18</v>
      </c>
      <c r="C16" s="41">
        <v>20</v>
      </c>
      <c r="D16" s="38">
        <v>7</v>
      </c>
      <c r="E16" s="42">
        <f t="shared" si="0"/>
        <v>-0.65</v>
      </c>
      <c r="F16" s="41">
        <v>86</v>
      </c>
      <c r="G16" s="38">
        <v>61</v>
      </c>
      <c r="H16" s="57">
        <f t="shared" si="1"/>
        <v>-0.29069767441860467</v>
      </c>
      <c r="I16" s="43">
        <v>0.12</v>
      </c>
      <c r="J16" s="43">
        <f t="shared" si="3"/>
        <v>0.25</v>
      </c>
      <c r="K16" s="42">
        <f t="shared" si="2"/>
        <v>0.13</v>
      </c>
      <c r="L16" s="37">
        <v>8.71428571428571</v>
      </c>
      <c r="M16" s="38">
        <v>4</v>
      </c>
      <c r="N16" s="38">
        <v>1</v>
      </c>
      <c r="O16" s="38">
        <v>27</v>
      </c>
      <c r="P16" s="38">
        <v>1</v>
      </c>
      <c r="Q16" s="39">
        <v>13.5</v>
      </c>
      <c r="R16">
        <v>24</v>
      </c>
      <c r="S16">
        <f t="shared" si="4"/>
        <v>8</v>
      </c>
    </row>
    <row r="17" spans="1:19" ht="27" customHeight="1" x14ac:dyDescent="0.35">
      <c r="A17" s="60"/>
      <c r="B17" s="40" t="s">
        <v>48</v>
      </c>
      <c r="C17" s="41">
        <v>2</v>
      </c>
      <c r="D17" s="38">
        <v>0</v>
      </c>
      <c r="E17" s="42">
        <f t="shared" si="0"/>
        <v>-1</v>
      </c>
      <c r="F17" s="41">
        <v>2</v>
      </c>
      <c r="G17" s="38">
        <v>0</v>
      </c>
      <c r="H17" s="57">
        <f t="shared" si="1"/>
        <v>-1</v>
      </c>
      <c r="I17" s="43">
        <v>0.06</v>
      </c>
      <c r="J17" s="43">
        <v>0</v>
      </c>
      <c r="K17" s="42">
        <f t="shared" si="2"/>
        <v>-0.06</v>
      </c>
      <c r="L17" s="37"/>
      <c r="M17" s="38"/>
      <c r="N17" s="38"/>
      <c r="O17" s="38"/>
      <c r="P17" s="38"/>
      <c r="Q17" s="39"/>
    </row>
    <row r="18" spans="1:19" ht="27" customHeight="1" x14ac:dyDescent="0.35">
      <c r="A18" s="60"/>
      <c r="B18" s="40" t="s">
        <v>28</v>
      </c>
      <c r="C18" s="41">
        <v>77</v>
      </c>
      <c r="D18" s="38">
        <v>48</v>
      </c>
      <c r="E18" s="42">
        <f t="shared" si="0"/>
        <v>-0.37662337662337664</v>
      </c>
      <c r="F18" s="41">
        <v>425</v>
      </c>
      <c r="G18" s="38">
        <v>138</v>
      </c>
      <c r="H18" s="57">
        <f t="shared" si="1"/>
        <v>-0.67529411764705882</v>
      </c>
      <c r="I18" s="47">
        <v>0.18</v>
      </c>
      <c r="J18" s="47">
        <f t="shared" si="3"/>
        <v>0.1875</v>
      </c>
      <c r="K18" s="46">
        <f t="shared" si="2"/>
        <v>7.5000000000000067E-3</v>
      </c>
      <c r="L18" s="37">
        <v>2.875</v>
      </c>
      <c r="M18" s="38">
        <v>1</v>
      </c>
      <c r="N18" s="38">
        <v>1</v>
      </c>
      <c r="O18" s="38">
        <v>21</v>
      </c>
      <c r="P18" s="38">
        <v>1</v>
      </c>
      <c r="Q18" s="39">
        <v>3</v>
      </c>
      <c r="R18">
        <v>26</v>
      </c>
      <c r="S18">
        <f t="shared" si="4"/>
        <v>6</v>
      </c>
    </row>
    <row r="19" spans="1:19" ht="27" customHeight="1" x14ac:dyDescent="0.35">
      <c r="A19" s="61" t="s">
        <v>27</v>
      </c>
      <c r="B19" s="32" t="s">
        <v>29</v>
      </c>
      <c r="C19" s="33">
        <v>23</v>
      </c>
      <c r="D19" s="34">
        <v>21</v>
      </c>
      <c r="E19" s="35">
        <f t="shared" si="0"/>
        <v>-8.6956521739130432E-2</v>
      </c>
      <c r="F19" s="33">
        <v>28</v>
      </c>
      <c r="G19" s="34">
        <v>167</v>
      </c>
      <c r="H19" s="56">
        <f t="shared" si="1"/>
        <v>4.9642857142857144</v>
      </c>
      <c r="I19" s="36">
        <v>0.12</v>
      </c>
      <c r="J19" s="36">
        <f t="shared" si="3"/>
        <v>0.1875</v>
      </c>
      <c r="K19" s="35">
        <f t="shared" si="2"/>
        <v>6.7500000000000004E-2</v>
      </c>
      <c r="L19" s="50">
        <v>7.9523809523809499</v>
      </c>
      <c r="M19" s="34">
        <v>2</v>
      </c>
      <c r="N19" s="34">
        <v>1</v>
      </c>
      <c r="O19" s="34">
        <v>50</v>
      </c>
      <c r="P19" s="34">
        <v>1</v>
      </c>
      <c r="Q19" s="51">
        <v>3</v>
      </c>
      <c r="R19">
        <v>26</v>
      </c>
      <c r="S19">
        <f t="shared" si="4"/>
        <v>6</v>
      </c>
    </row>
    <row r="20" spans="1:19" ht="27" customHeight="1" x14ac:dyDescent="0.35">
      <c r="A20" s="60"/>
      <c r="B20" s="40" t="s">
        <v>56</v>
      </c>
      <c r="C20" s="52" t="s">
        <v>55</v>
      </c>
      <c r="D20" s="38">
        <v>18</v>
      </c>
      <c r="E20" s="53" t="s">
        <v>55</v>
      </c>
      <c r="F20" s="52" t="s">
        <v>55</v>
      </c>
      <c r="G20" s="38">
        <v>45</v>
      </c>
      <c r="H20" s="59" t="s">
        <v>55</v>
      </c>
      <c r="I20" s="64" t="s">
        <v>55</v>
      </c>
      <c r="J20" s="64">
        <f t="shared" si="3"/>
        <v>0.1875</v>
      </c>
      <c r="K20" s="53" t="s">
        <v>55</v>
      </c>
      <c r="L20" s="37">
        <v>2.5</v>
      </c>
      <c r="M20" s="38">
        <v>2</v>
      </c>
      <c r="N20" s="38">
        <v>1</v>
      </c>
      <c r="O20" s="38">
        <v>9</v>
      </c>
      <c r="P20" s="38">
        <v>1</v>
      </c>
      <c r="Q20" s="39">
        <v>3</v>
      </c>
      <c r="R20">
        <v>26</v>
      </c>
      <c r="S20">
        <f t="shared" si="4"/>
        <v>6</v>
      </c>
    </row>
    <row r="21" spans="1:19" ht="27" customHeight="1" x14ac:dyDescent="0.35">
      <c r="A21" s="60"/>
      <c r="B21" s="40" t="s">
        <v>31</v>
      </c>
      <c r="C21" s="41">
        <v>0</v>
      </c>
      <c r="D21" s="38">
        <v>19</v>
      </c>
      <c r="E21" s="53">
        <v>1</v>
      </c>
      <c r="F21" s="41">
        <v>0</v>
      </c>
      <c r="G21" s="38">
        <v>283</v>
      </c>
      <c r="H21" s="59">
        <v>1</v>
      </c>
      <c r="I21" s="43">
        <v>0</v>
      </c>
      <c r="J21" s="43">
        <f t="shared" si="3"/>
        <v>0.21875</v>
      </c>
      <c r="K21" s="53">
        <f t="shared" si="2"/>
        <v>0.21875</v>
      </c>
      <c r="L21" s="37">
        <v>14.894736842105299</v>
      </c>
      <c r="M21" s="38">
        <v>7</v>
      </c>
      <c r="N21" s="38">
        <v>1</v>
      </c>
      <c r="O21" s="38">
        <v>59</v>
      </c>
      <c r="P21" s="38">
        <v>2.5</v>
      </c>
      <c r="Q21" s="39">
        <v>22</v>
      </c>
      <c r="R21">
        <v>25</v>
      </c>
      <c r="S21">
        <f t="shared" si="4"/>
        <v>7</v>
      </c>
    </row>
    <row r="22" spans="1:19" ht="27" customHeight="1" x14ac:dyDescent="0.35">
      <c r="A22" s="60"/>
      <c r="B22" s="40" t="s">
        <v>57</v>
      </c>
      <c r="C22" s="41">
        <v>1</v>
      </c>
      <c r="D22" s="38">
        <v>2</v>
      </c>
      <c r="E22" s="42">
        <f t="shared" si="0"/>
        <v>1</v>
      </c>
      <c r="F22" s="41">
        <v>1</v>
      </c>
      <c r="G22" s="38">
        <v>3</v>
      </c>
      <c r="H22" s="57">
        <f t="shared" si="1"/>
        <v>2</v>
      </c>
      <c r="I22" s="43">
        <v>0</v>
      </c>
      <c r="J22" s="43">
        <f t="shared" si="3"/>
        <v>6.25E-2</v>
      </c>
      <c r="K22" s="42">
        <f t="shared" si="2"/>
        <v>6.25E-2</v>
      </c>
      <c r="L22" s="37">
        <v>1.5</v>
      </c>
      <c r="M22" s="38">
        <v>1.5</v>
      </c>
      <c r="N22" s="38">
        <v>1</v>
      </c>
      <c r="O22" s="38">
        <v>2</v>
      </c>
      <c r="P22" s="38">
        <v>1.25</v>
      </c>
      <c r="Q22" s="39">
        <v>1.75</v>
      </c>
      <c r="R22">
        <v>30</v>
      </c>
      <c r="S22">
        <f t="shared" si="4"/>
        <v>2</v>
      </c>
    </row>
    <row r="23" spans="1:19" ht="27" customHeight="1" x14ac:dyDescent="0.35">
      <c r="A23" s="60"/>
      <c r="B23" s="40" t="s">
        <v>33</v>
      </c>
      <c r="C23" s="41">
        <v>69</v>
      </c>
      <c r="D23" s="38">
        <v>37</v>
      </c>
      <c r="E23" s="42">
        <f t="shared" si="0"/>
        <v>-0.46376811594202899</v>
      </c>
      <c r="F23" s="41">
        <v>348</v>
      </c>
      <c r="G23" s="38">
        <v>149</v>
      </c>
      <c r="H23" s="57">
        <f t="shared" si="1"/>
        <v>-0.57183908045977017</v>
      </c>
      <c r="I23" s="43">
        <v>0.5</v>
      </c>
      <c r="J23" s="43">
        <f t="shared" si="3"/>
        <v>0.5</v>
      </c>
      <c r="K23" s="42">
        <f t="shared" si="2"/>
        <v>0</v>
      </c>
      <c r="L23" s="37">
        <v>4.0270270270270299</v>
      </c>
      <c r="M23" s="38">
        <v>2</v>
      </c>
      <c r="N23" s="38">
        <v>1</v>
      </c>
      <c r="O23" s="38">
        <v>17</v>
      </c>
      <c r="P23" s="38">
        <v>1</v>
      </c>
      <c r="Q23" s="39">
        <v>4</v>
      </c>
      <c r="R23">
        <v>16</v>
      </c>
      <c r="S23">
        <f t="shared" si="4"/>
        <v>16</v>
      </c>
    </row>
    <row r="24" spans="1:19" ht="27" customHeight="1" x14ac:dyDescent="0.35">
      <c r="A24" s="60"/>
      <c r="B24" s="40" t="s">
        <v>58</v>
      </c>
      <c r="C24" s="41">
        <v>7</v>
      </c>
      <c r="D24" s="38">
        <v>5</v>
      </c>
      <c r="E24" s="42">
        <f t="shared" si="0"/>
        <v>-0.2857142857142857</v>
      </c>
      <c r="F24" s="41">
        <v>7</v>
      </c>
      <c r="G24" s="38">
        <v>112</v>
      </c>
      <c r="H24" s="57">
        <f t="shared" si="1"/>
        <v>15</v>
      </c>
      <c r="I24" s="43">
        <v>0.18</v>
      </c>
      <c r="J24" s="43">
        <f t="shared" si="3"/>
        <v>9.375E-2</v>
      </c>
      <c r="K24" s="42">
        <f t="shared" si="2"/>
        <v>-8.6249999999999993E-2</v>
      </c>
      <c r="L24" s="37">
        <v>22.4</v>
      </c>
      <c r="M24" s="38">
        <v>30</v>
      </c>
      <c r="N24" s="38">
        <v>1</v>
      </c>
      <c r="O24" s="38">
        <v>50</v>
      </c>
      <c r="P24" s="38">
        <v>1</v>
      </c>
      <c r="Q24" s="39">
        <v>30</v>
      </c>
      <c r="R24">
        <v>29</v>
      </c>
      <c r="S24">
        <f t="shared" si="4"/>
        <v>3</v>
      </c>
    </row>
    <row r="25" spans="1:19" ht="27" customHeight="1" x14ac:dyDescent="0.35">
      <c r="A25" s="60"/>
      <c r="B25" s="22" t="s">
        <v>49</v>
      </c>
      <c r="C25" s="41">
        <v>6</v>
      </c>
      <c r="D25" s="38">
        <v>0</v>
      </c>
      <c r="E25" s="42">
        <f t="shared" si="0"/>
        <v>-1</v>
      </c>
      <c r="F25" s="41">
        <v>6</v>
      </c>
      <c r="G25" s="38">
        <v>0</v>
      </c>
      <c r="H25" s="57">
        <f t="shared" si="1"/>
        <v>-1</v>
      </c>
      <c r="I25" s="43">
        <v>0.06</v>
      </c>
      <c r="J25" s="43">
        <v>0</v>
      </c>
      <c r="K25" s="42">
        <f t="shared" si="2"/>
        <v>-0.06</v>
      </c>
      <c r="L25" s="65" t="s">
        <v>55</v>
      </c>
      <c r="M25" s="54"/>
      <c r="N25" s="54"/>
      <c r="O25" s="54"/>
      <c r="P25" s="54"/>
      <c r="Q25" s="55"/>
    </row>
    <row r="26" spans="1:19" ht="27" customHeight="1" x14ac:dyDescent="0.35">
      <c r="A26" s="60"/>
      <c r="B26" s="22" t="s">
        <v>50</v>
      </c>
      <c r="C26" s="41">
        <v>2</v>
      </c>
      <c r="D26" s="38">
        <v>0</v>
      </c>
      <c r="E26" s="42">
        <f t="shared" si="0"/>
        <v>-1</v>
      </c>
      <c r="F26" s="41">
        <v>2</v>
      </c>
      <c r="G26" s="38">
        <v>0</v>
      </c>
      <c r="H26" s="57">
        <f t="shared" si="1"/>
        <v>-1</v>
      </c>
      <c r="I26" s="43">
        <v>0.09</v>
      </c>
      <c r="J26" s="43">
        <v>0</v>
      </c>
      <c r="K26" s="42">
        <f t="shared" si="2"/>
        <v>-0.09</v>
      </c>
      <c r="L26" s="65" t="s">
        <v>55</v>
      </c>
      <c r="M26" s="54"/>
      <c r="N26" s="54"/>
      <c r="O26" s="54"/>
      <c r="P26" s="54"/>
      <c r="Q26" s="55"/>
    </row>
    <row r="27" spans="1:19" ht="27" customHeight="1" x14ac:dyDescent="0.35">
      <c r="A27" s="60"/>
      <c r="B27" s="40" t="s">
        <v>35</v>
      </c>
      <c r="C27" s="41">
        <v>13</v>
      </c>
      <c r="D27" s="38">
        <v>1</v>
      </c>
      <c r="E27" s="42">
        <f t="shared" si="0"/>
        <v>-0.92307692307692313</v>
      </c>
      <c r="F27" s="41">
        <v>84</v>
      </c>
      <c r="G27" s="38">
        <v>15</v>
      </c>
      <c r="H27" s="57">
        <f t="shared" si="1"/>
        <v>-0.8214285714285714</v>
      </c>
      <c r="I27" s="43">
        <v>0.15</v>
      </c>
      <c r="J27" s="43">
        <f t="shared" si="3"/>
        <v>3.125E-2</v>
      </c>
      <c r="K27" s="42">
        <f t="shared" si="2"/>
        <v>-0.11874999999999999</v>
      </c>
      <c r="L27" s="37">
        <v>15</v>
      </c>
      <c r="M27" s="38">
        <v>15</v>
      </c>
      <c r="N27" s="38">
        <v>15</v>
      </c>
      <c r="O27" s="38">
        <v>15</v>
      </c>
      <c r="P27" s="38">
        <v>15</v>
      </c>
      <c r="Q27" s="39">
        <v>15</v>
      </c>
      <c r="R27">
        <v>31</v>
      </c>
      <c r="S27">
        <f t="shared" si="4"/>
        <v>1</v>
      </c>
    </row>
    <row r="28" spans="1:19" ht="27" customHeight="1" x14ac:dyDescent="0.35">
      <c r="A28" s="60"/>
      <c r="B28" s="40" t="s">
        <v>36</v>
      </c>
      <c r="C28" s="41">
        <v>2</v>
      </c>
      <c r="D28" s="38">
        <v>2</v>
      </c>
      <c r="E28" s="42">
        <f t="shared" si="0"/>
        <v>0</v>
      </c>
      <c r="F28" s="41">
        <v>5</v>
      </c>
      <c r="G28" s="38">
        <v>3</v>
      </c>
      <c r="H28" s="57">
        <f t="shared" si="1"/>
        <v>-0.4</v>
      </c>
      <c r="I28" s="47">
        <v>0.06</v>
      </c>
      <c r="J28" s="47">
        <f>(32-R28)/(32)</f>
        <v>3.125E-2</v>
      </c>
      <c r="K28" s="46">
        <f t="shared" si="2"/>
        <v>-2.8749999999999998E-2</v>
      </c>
      <c r="L28" s="37">
        <v>1.5</v>
      </c>
      <c r="M28" s="38">
        <v>1.5</v>
      </c>
      <c r="N28" s="38">
        <v>1</v>
      </c>
      <c r="O28" s="38">
        <v>2</v>
      </c>
      <c r="P28" s="38">
        <v>1.25</v>
      </c>
      <c r="Q28" s="39">
        <v>1.75</v>
      </c>
      <c r="R28">
        <v>31</v>
      </c>
      <c r="S28">
        <f t="shared" si="4"/>
        <v>1</v>
      </c>
    </row>
    <row r="29" spans="1:19" ht="27" customHeight="1" x14ac:dyDescent="0.35">
      <c r="A29" s="61" t="s">
        <v>0</v>
      </c>
      <c r="B29" s="32" t="s">
        <v>1</v>
      </c>
      <c r="C29" s="33">
        <v>15</v>
      </c>
      <c r="D29" s="34">
        <v>13</v>
      </c>
      <c r="E29" s="35">
        <f t="shared" si="0"/>
        <v>-0.13333333333333333</v>
      </c>
      <c r="F29" s="33">
        <v>49</v>
      </c>
      <c r="G29" s="34">
        <v>23</v>
      </c>
      <c r="H29" s="56">
        <f t="shared" si="1"/>
        <v>-0.53061224489795922</v>
      </c>
      <c r="I29" s="36">
        <v>0.32</v>
      </c>
      <c r="J29" s="36">
        <f>(32-R29)/(32)</f>
        <v>0.3125</v>
      </c>
      <c r="K29" s="35">
        <f t="shared" si="2"/>
        <v>-7.5000000000000067E-3</v>
      </c>
      <c r="L29" s="50">
        <v>1.7692307692307701</v>
      </c>
      <c r="M29" s="34">
        <v>1</v>
      </c>
      <c r="N29" s="34">
        <v>1</v>
      </c>
      <c r="O29" s="34">
        <v>5</v>
      </c>
      <c r="P29" s="34">
        <v>1</v>
      </c>
      <c r="Q29" s="51">
        <v>2</v>
      </c>
      <c r="R29">
        <v>22</v>
      </c>
      <c r="S29">
        <f>32-R29</f>
        <v>10</v>
      </c>
    </row>
    <row r="30" spans="1:19" ht="27" customHeight="1" x14ac:dyDescent="0.35">
      <c r="A30" s="60"/>
      <c r="B30" s="40" t="s">
        <v>2</v>
      </c>
      <c r="C30" s="41">
        <v>46</v>
      </c>
      <c r="D30" s="38">
        <v>38</v>
      </c>
      <c r="E30" s="42">
        <f t="shared" si="0"/>
        <v>-0.17391304347826086</v>
      </c>
      <c r="F30" s="41">
        <v>166</v>
      </c>
      <c r="G30" s="38">
        <v>255</v>
      </c>
      <c r="H30" s="57">
        <f t="shared" si="1"/>
        <v>0.53614457831325302</v>
      </c>
      <c r="I30" s="43">
        <v>0.59</v>
      </c>
      <c r="J30" s="43">
        <f>(32-R30)/(32)</f>
        <v>0.5625</v>
      </c>
      <c r="K30" s="42">
        <f t="shared" si="2"/>
        <v>-2.7499999999999969E-2</v>
      </c>
      <c r="L30" s="37">
        <v>6.7105263157894699</v>
      </c>
      <c r="M30" s="38">
        <v>2</v>
      </c>
      <c r="N30" s="38">
        <v>1</v>
      </c>
      <c r="O30" s="38">
        <v>74</v>
      </c>
      <c r="P30" s="38">
        <v>1</v>
      </c>
      <c r="Q30" s="39">
        <v>4</v>
      </c>
      <c r="R30">
        <v>14</v>
      </c>
      <c r="S30">
        <f>32-R30</f>
        <v>18</v>
      </c>
    </row>
    <row r="31" spans="1:19" ht="27" customHeight="1" x14ac:dyDescent="0.35">
      <c r="A31" s="60"/>
      <c r="B31" s="40" t="s">
        <v>3</v>
      </c>
      <c r="C31" s="41">
        <v>16</v>
      </c>
      <c r="D31" s="38">
        <v>17</v>
      </c>
      <c r="E31" s="42">
        <f t="shared" si="0"/>
        <v>6.25E-2</v>
      </c>
      <c r="F31" s="41">
        <v>112</v>
      </c>
      <c r="G31" s="38">
        <v>58</v>
      </c>
      <c r="H31" s="57">
        <f t="shared" si="1"/>
        <v>-0.48214285714285715</v>
      </c>
      <c r="I31" s="43">
        <v>0.32</v>
      </c>
      <c r="J31" s="43">
        <f>(32-R31)/(32)</f>
        <v>0.21875</v>
      </c>
      <c r="K31" s="42">
        <f t="shared" si="2"/>
        <v>-0.10125000000000001</v>
      </c>
      <c r="L31" s="37">
        <v>3.4117647058823501</v>
      </c>
      <c r="M31" s="38">
        <v>1</v>
      </c>
      <c r="N31" s="38">
        <v>1</v>
      </c>
      <c r="O31" s="38">
        <v>19</v>
      </c>
      <c r="P31" s="38">
        <v>1</v>
      </c>
      <c r="Q31" s="39">
        <v>2</v>
      </c>
      <c r="R31">
        <v>25</v>
      </c>
      <c r="S31">
        <f>32-R31</f>
        <v>7</v>
      </c>
    </row>
    <row r="32" spans="1:19" ht="27" customHeight="1" x14ac:dyDescent="0.35">
      <c r="A32" s="60"/>
      <c r="B32" s="40" t="s">
        <v>4</v>
      </c>
      <c r="C32" s="41">
        <v>28</v>
      </c>
      <c r="D32" s="38">
        <v>5</v>
      </c>
      <c r="E32" s="42">
        <f t="shared" si="0"/>
        <v>-0.8214285714285714</v>
      </c>
      <c r="F32" s="41">
        <v>193</v>
      </c>
      <c r="G32" s="38">
        <v>17</v>
      </c>
      <c r="H32" s="57">
        <f t="shared" si="1"/>
        <v>-0.91191709844559588</v>
      </c>
      <c r="I32" s="43">
        <v>0.47</v>
      </c>
      <c r="J32" s="43">
        <f>(32-R32)/(32)</f>
        <v>0.25</v>
      </c>
      <c r="K32" s="42">
        <f t="shared" si="2"/>
        <v>-0.21999999999999997</v>
      </c>
      <c r="L32" s="37">
        <v>3.4</v>
      </c>
      <c r="M32" s="38">
        <v>2</v>
      </c>
      <c r="N32" s="38">
        <v>1</v>
      </c>
      <c r="O32" s="38">
        <v>10</v>
      </c>
      <c r="P32" s="38">
        <v>1</v>
      </c>
      <c r="Q32" s="39">
        <v>3</v>
      </c>
      <c r="R32">
        <v>24</v>
      </c>
      <c r="S32">
        <f>32-R32</f>
        <v>8</v>
      </c>
    </row>
    <row r="33" spans="1:19" ht="27" customHeight="1" x14ac:dyDescent="0.35">
      <c r="A33" s="60"/>
      <c r="B33" s="40" t="s">
        <v>5</v>
      </c>
      <c r="C33" s="41">
        <v>8</v>
      </c>
      <c r="D33" s="38">
        <v>9</v>
      </c>
      <c r="E33" s="42">
        <f t="shared" si="0"/>
        <v>0.125</v>
      </c>
      <c r="F33" s="41">
        <v>9</v>
      </c>
      <c r="G33" s="38">
        <v>9</v>
      </c>
      <c r="H33" s="57">
        <f t="shared" si="1"/>
        <v>0</v>
      </c>
      <c r="I33" s="43">
        <v>0.15</v>
      </c>
      <c r="J33" s="43">
        <f>(32-R33)/(32)</f>
        <v>0.28125</v>
      </c>
      <c r="K33" s="42">
        <f t="shared" si="2"/>
        <v>0.13125000000000001</v>
      </c>
      <c r="L33" s="37">
        <v>1</v>
      </c>
      <c r="M33" s="38">
        <v>1</v>
      </c>
      <c r="N33" s="38">
        <v>1</v>
      </c>
      <c r="O33" s="38">
        <v>1</v>
      </c>
      <c r="P33" s="38">
        <v>1</v>
      </c>
      <c r="Q33" s="39">
        <v>1</v>
      </c>
      <c r="R33">
        <v>23</v>
      </c>
      <c r="S33">
        <f>32-R33</f>
        <v>9</v>
      </c>
    </row>
    <row r="34" spans="1:19" ht="27" customHeight="1" x14ac:dyDescent="0.35">
      <c r="A34" s="60"/>
      <c r="B34" s="40" t="s">
        <v>6</v>
      </c>
      <c r="C34" s="41">
        <v>43</v>
      </c>
      <c r="D34" s="38">
        <v>27</v>
      </c>
      <c r="E34" s="42">
        <f t="shared" si="0"/>
        <v>-0.37209302325581395</v>
      </c>
      <c r="F34" s="41">
        <v>212</v>
      </c>
      <c r="G34" s="38">
        <v>174</v>
      </c>
      <c r="H34" s="57">
        <f t="shared" si="1"/>
        <v>-0.17924528301886791</v>
      </c>
      <c r="I34" s="43">
        <v>0.59</v>
      </c>
      <c r="J34" s="43">
        <f>(32-R34)/(32)</f>
        <v>0.5625</v>
      </c>
      <c r="K34" s="42">
        <f t="shared" si="2"/>
        <v>-2.7499999999999969E-2</v>
      </c>
      <c r="L34" s="37">
        <v>6.4444444444444402</v>
      </c>
      <c r="M34" s="38">
        <v>2</v>
      </c>
      <c r="N34" s="38">
        <v>1</v>
      </c>
      <c r="O34" s="38">
        <v>61</v>
      </c>
      <c r="P34" s="38">
        <v>1</v>
      </c>
      <c r="Q34" s="39">
        <v>4.5</v>
      </c>
      <c r="R34">
        <v>14</v>
      </c>
      <c r="S34">
        <f>32-R34</f>
        <v>18</v>
      </c>
    </row>
    <row r="35" spans="1:19" ht="27" customHeight="1" x14ac:dyDescent="0.35">
      <c r="A35" s="60"/>
      <c r="B35" s="40" t="s">
        <v>7</v>
      </c>
      <c r="C35" s="41">
        <v>186</v>
      </c>
      <c r="D35" s="38">
        <v>91</v>
      </c>
      <c r="E35" s="42">
        <f t="shared" si="0"/>
        <v>-0.510752688172043</v>
      </c>
      <c r="F35" s="41">
        <v>1641</v>
      </c>
      <c r="G35" s="38">
        <v>769</v>
      </c>
      <c r="H35" s="57">
        <f t="shared" si="1"/>
        <v>-0.53138330286410729</v>
      </c>
      <c r="I35" s="43">
        <v>0.79</v>
      </c>
      <c r="J35" s="43">
        <f>(32-R35)/(32)</f>
        <v>0.84375</v>
      </c>
      <c r="K35" s="42">
        <f t="shared" si="2"/>
        <v>5.3749999999999964E-2</v>
      </c>
      <c r="L35" s="37">
        <v>8.4505494505494507</v>
      </c>
      <c r="M35" s="38">
        <v>2</v>
      </c>
      <c r="N35" s="38">
        <v>1</v>
      </c>
      <c r="O35" s="38">
        <v>100</v>
      </c>
      <c r="P35" s="38">
        <v>1</v>
      </c>
      <c r="Q35" s="39">
        <v>4</v>
      </c>
      <c r="R35">
        <v>5</v>
      </c>
      <c r="S35">
        <f>32-R35</f>
        <v>27</v>
      </c>
    </row>
    <row r="36" spans="1:19" ht="27" customHeight="1" x14ac:dyDescent="0.35">
      <c r="A36" s="62"/>
      <c r="B36" s="14" t="s">
        <v>8</v>
      </c>
      <c r="C36" s="44">
        <v>5</v>
      </c>
      <c r="D36" s="45">
        <v>7</v>
      </c>
      <c r="E36" s="46">
        <f t="shared" si="0"/>
        <v>0.4</v>
      </c>
      <c r="F36" s="44">
        <v>85</v>
      </c>
      <c r="G36" s="45">
        <v>84</v>
      </c>
      <c r="H36" s="58">
        <f t="shared" si="1"/>
        <v>-1.1764705882352941E-2</v>
      </c>
      <c r="I36" s="47">
        <v>0.18</v>
      </c>
      <c r="J36" s="47">
        <f>(32-R36)/(32)</f>
        <v>0.1875</v>
      </c>
      <c r="K36" s="46">
        <f t="shared" si="2"/>
        <v>7.5000000000000067E-3</v>
      </c>
      <c r="L36" s="48">
        <v>12</v>
      </c>
      <c r="M36" s="45">
        <v>3</v>
      </c>
      <c r="N36" s="45">
        <v>1</v>
      </c>
      <c r="O36" s="45">
        <v>42</v>
      </c>
      <c r="P36" s="45">
        <v>1</v>
      </c>
      <c r="Q36" s="49">
        <v>18</v>
      </c>
      <c r="R36">
        <v>26</v>
      </c>
      <c r="S36">
        <f>32-R36</f>
        <v>6</v>
      </c>
    </row>
  </sheetData>
  <mergeCells count="14">
    <mergeCell ref="L26:Q26"/>
    <mergeCell ref="L25:Q25"/>
    <mergeCell ref="I1:K1"/>
    <mergeCell ref="L1:Q1"/>
    <mergeCell ref="A13:A18"/>
    <mergeCell ref="A19:A28"/>
    <mergeCell ref="A29:A36"/>
    <mergeCell ref="A1:A2"/>
    <mergeCell ref="A9:A12"/>
    <mergeCell ref="A3:A6"/>
    <mergeCell ref="A7:A8"/>
    <mergeCell ref="C1:E1"/>
    <mergeCell ref="F1:H1"/>
    <mergeCell ref="B1:B2"/>
  </mergeCells>
  <conditionalFormatting sqref="L3:L36">
    <cfRule type="top10" dxfId="15" priority="53" rank="1"/>
  </conditionalFormatting>
  <conditionalFormatting sqref="M3:M24 M27:M36">
    <cfRule type="top10" dxfId="14" priority="55" rank="1"/>
  </conditionalFormatting>
  <conditionalFormatting sqref="N3:N24 N27:N36">
    <cfRule type="top10" dxfId="13" priority="57" rank="1"/>
  </conditionalFormatting>
  <conditionalFormatting sqref="O3:O24 O27:O36">
    <cfRule type="top10" dxfId="12" priority="59" rank="1"/>
  </conditionalFormatting>
  <conditionalFormatting sqref="P3:P24 P27:P36">
    <cfRule type="top10" dxfId="11" priority="61" rank="1"/>
  </conditionalFormatting>
  <conditionalFormatting sqref="Q3:Q24 Q27:Q36">
    <cfRule type="top10" dxfId="10" priority="63" rank="1"/>
  </conditionalFormatting>
  <conditionalFormatting sqref="I3:I36">
    <cfRule type="dataBar" priority="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{43B1EC50-77B7-43D2-80DE-6C8A7C33E26B}</x14:id>
        </ext>
      </extLst>
    </cfRule>
    <cfRule type="top10" dxfId="9" priority="32" rank="1"/>
  </conditionalFormatting>
  <conditionalFormatting sqref="C3:D36">
    <cfRule type="top10" dxfId="8" priority="31" rank="1"/>
  </conditionalFormatting>
  <conditionalFormatting sqref="D3:D36">
    <cfRule type="top10" dxfId="7" priority="28" rank="1"/>
  </conditionalFormatting>
  <conditionalFormatting sqref="E3:E36">
    <cfRule type="top10" dxfId="6" priority="25" rank="1"/>
  </conditionalFormatting>
  <conditionalFormatting sqref="F3:F36">
    <cfRule type="top10" dxfId="5" priority="19" rank="1"/>
  </conditionalFormatting>
  <conditionalFormatting sqref="G3:G36">
    <cfRule type="top10" dxfId="4" priority="16" rank="1"/>
  </conditionalFormatting>
  <conditionalFormatting sqref="G3:G36">
    <cfRule type="top10" dxfId="3" priority="15" rank="1"/>
  </conditionalFormatting>
  <conditionalFormatting sqref="H3:H36">
    <cfRule type="top10" dxfId="2" priority="12" rank="1"/>
  </conditionalFormatting>
  <conditionalFormatting sqref="K3:K36">
    <cfRule type="top10" dxfId="1" priority="10" rank="1"/>
  </conditionalFormatting>
  <conditionalFormatting sqref="J3:J36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{329BC66B-194F-41BF-B1E7-028AD07078E6}</x14:id>
        </ext>
      </extLst>
    </cfRule>
    <cfRule type="top10" dxfId="0" priority="3" rank="1"/>
  </conditionalFormatting>
  <pageMargins left="0.7" right="0.7" top="0.75" bottom="0.75" header="0.3" footer="0.3"/>
  <pageSetup scale="52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B1EC50-77B7-43D2-80DE-6C8A7C33E26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I3:I36</xm:sqref>
        </x14:conditionalFormatting>
        <x14:conditionalFormatting xmlns:xm="http://schemas.microsoft.com/office/excel/2006/main">
          <x14:cfRule type="dataBar" id="{329BC66B-194F-41BF-B1E7-028AD07078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J3:J36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1" sqref="B1:I1048576"/>
    </sheetView>
  </sheetViews>
  <sheetFormatPr defaultRowHeight="14.5" x14ac:dyDescent="0.35"/>
  <cols>
    <col min="1" max="1" width="46.6328125" style="1" customWidth="1"/>
    <col min="2" max="2" width="11" customWidth="1"/>
    <col min="8" max="8" width="8.7265625" customWidth="1"/>
  </cols>
  <sheetData>
    <row r="1" spans="1:9" ht="15" thickBot="1" x14ac:dyDescent="0.4">
      <c r="A1"/>
      <c r="B1" s="17" t="s">
        <v>39</v>
      </c>
      <c r="C1" s="9"/>
      <c r="D1" s="9"/>
      <c r="E1" s="9"/>
      <c r="F1" s="9"/>
      <c r="G1" s="9"/>
      <c r="H1" s="3"/>
      <c r="I1" s="3"/>
    </row>
    <row r="2" spans="1:9" ht="58.5" thickBot="1" x14ac:dyDescent="0.4">
      <c r="A2" s="20" t="s">
        <v>46</v>
      </c>
      <c r="B2" s="21" t="s">
        <v>40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2" t="s">
        <v>38</v>
      </c>
      <c r="I2" s="2" t="s">
        <v>47</v>
      </c>
    </row>
    <row r="3" spans="1:9" ht="15" thickBot="1" x14ac:dyDescent="0.4">
      <c r="A3" s="20"/>
      <c r="B3" s="10"/>
      <c r="C3" s="11"/>
      <c r="D3" s="11"/>
      <c r="E3" s="11"/>
      <c r="F3" s="11"/>
      <c r="G3" s="11"/>
      <c r="H3" s="2"/>
      <c r="I3" s="2"/>
    </row>
    <row r="4" spans="1:9" x14ac:dyDescent="0.35">
      <c r="A4" s="5" t="s">
        <v>20</v>
      </c>
      <c r="B4" s="8">
        <v>1.94871794871795</v>
      </c>
      <c r="C4" s="7">
        <v>1</v>
      </c>
      <c r="D4" s="7">
        <v>1</v>
      </c>
      <c r="E4" s="7">
        <v>14</v>
      </c>
      <c r="F4" s="7">
        <v>1</v>
      </c>
      <c r="G4" s="7">
        <v>2</v>
      </c>
      <c r="H4">
        <v>15</v>
      </c>
      <c r="I4">
        <f>32-H4</f>
        <v>17</v>
      </c>
    </row>
    <row r="5" spans="1:9" x14ac:dyDescent="0.35">
      <c r="A5" s="6" t="s">
        <v>21</v>
      </c>
      <c r="B5" s="8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>
        <v>29</v>
      </c>
      <c r="I5">
        <f>32-H5</f>
        <v>3</v>
      </c>
    </row>
    <row r="6" spans="1:9" x14ac:dyDescent="0.35">
      <c r="A6" s="6" t="s">
        <v>22</v>
      </c>
      <c r="B6" s="8">
        <v>1.8333333333333299</v>
      </c>
      <c r="C6" s="7">
        <v>1</v>
      </c>
      <c r="D6" s="7">
        <v>1</v>
      </c>
      <c r="E6" s="7">
        <v>5</v>
      </c>
      <c r="F6" s="7">
        <v>1</v>
      </c>
      <c r="G6" s="7">
        <v>2.25</v>
      </c>
      <c r="H6">
        <v>22</v>
      </c>
      <c r="I6">
        <f>32-H6</f>
        <v>10</v>
      </c>
    </row>
    <row r="7" spans="1:9" x14ac:dyDescent="0.35">
      <c r="A7" s="6" t="s">
        <v>23</v>
      </c>
      <c r="B7" s="8">
        <v>3.9777777777777801</v>
      </c>
      <c r="C7" s="7">
        <v>2</v>
      </c>
      <c r="D7" s="7">
        <v>1</v>
      </c>
      <c r="E7" s="7">
        <v>27</v>
      </c>
      <c r="F7" s="7">
        <v>1</v>
      </c>
      <c r="G7" s="7">
        <v>4</v>
      </c>
      <c r="H7">
        <v>15</v>
      </c>
      <c r="I7">
        <f>32-H7</f>
        <v>17</v>
      </c>
    </row>
    <row r="8" spans="1:9" x14ac:dyDescent="0.35">
      <c r="A8" s="6" t="s">
        <v>25</v>
      </c>
      <c r="B8" s="8">
        <v>3.8571428571428599</v>
      </c>
      <c r="C8" s="7">
        <v>1.5</v>
      </c>
      <c r="D8" s="7">
        <v>1</v>
      </c>
      <c r="E8" s="7">
        <v>21</v>
      </c>
      <c r="F8" s="7">
        <v>1</v>
      </c>
      <c r="G8" s="7">
        <v>5</v>
      </c>
      <c r="H8">
        <v>17</v>
      </c>
      <c r="I8">
        <f>32-H8</f>
        <v>15</v>
      </c>
    </row>
    <row r="9" spans="1:9" x14ac:dyDescent="0.35">
      <c r="A9" s="6" t="s">
        <v>26</v>
      </c>
      <c r="B9" s="8">
        <v>6</v>
      </c>
      <c r="C9" s="7">
        <v>1</v>
      </c>
      <c r="D9" s="7">
        <v>1</v>
      </c>
      <c r="E9" s="7">
        <v>50</v>
      </c>
      <c r="F9" s="7">
        <v>1</v>
      </c>
      <c r="G9" s="7">
        <v>3</v>
      </c>
      <c r="H9">
        <v>14</v>
      </c>
      <c r="I9">
        <f>32-H9</f>
        <v>18</v>
      </c>
    </row>
    <row r="10" spans="1:9" x14ac:dyDescent="0.35">
      <c r="A10" s="6" t="s">
        <v>10</v>
      </c>
      <c r="B10" s="8">
        <v>1.79487179487179</v>
      </c>
      <c r="C10" s="7">
        <v>1</v>
      </c>
      <c r="D10" s="7">
        <v>1</v>
      </c>
      <c r="E10" s="7">
        <v>10</v>
      </c>
      <c r="F10" s="7">
        <v>1</v>
      </c>
      <c r="G10" s="7">
        <v>2</v>
      </c>
      <c r="H10">
        <v>17</v>
      </c>
      <c r="I10">
        <f t="shared" ref="I10:I29" si="0">32-H10</f>
        <v>15</v>
      </c>
    </row>
    <row r="11" spans="1:9" x14ac:dyDescent="0.35">
      <c r="A11" s="6" t="s">
        <v>11</v>
      </c>
      <c r="B11" s="8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>
        <v>29</v>
      </c>
      <c r="I11">
        <f t="shared" si="0"/>
        <v>3</v>
      </c>
    </row>
    <row r="12" spans="1:9" x14ac:dyDescent="0.35">
      <c r="A12" s="6" t="s">
        <v>12</v>
      </c>
      <c r="B12" s="8">
        <v>2.3846153846153801</v>
      </c>
      <c r="C12" s="7">
        <v>1</v>
      </c>
      <c r="D12" s="7">
        <v>1</v>
      </c>
      <c r="E12" s="7">
        <v>21</v>
      </c>
      <c r="F12" s="7">
        <v>1</v>
      </c>
      <c r="G12" s="7">
        <v>2</v>
      </c>
      <c r="H12">
        <v>15</v>
      </c>
      <c r="I12">
        <f t="shared" si="0"/>
        <v>17</v>
      </c>
    </row>
    <row r="13" spans="1:9" x14ac:dyDescent="0.35">
      <c r="A13" s="6" t="s">
        <v>13</v>
      </c>
      <c r="B13" s="8">
        <v>1.53731343283582</v>
      </c>
      <c r="C13" s="7">
        <v>1</v>
      </c>
      <c r="D13" s="7">
        <v>1</v>
      </c>
      <c r="E13" s="7">
        <v>6</v>
      </c>
      <c r="F13" s="7">
        <v>1</v>
      </c>
      <c r="G13" s="7">
        <v>2</v>
      </c>
      <c r="H13">
        <v>6</v>
      </c>
      <c r="I13">
        <f t="shared" si="0"/>
        <v>26</v>
      </c>
    </row>
    <row r="14" spans="1:9" x14ac:dyDescent="0.35">
      <c r="A14" s="6" t="s">
        <v>15</v>
      </c>
      <c r="B14" s="8">
        <v>5.06666666666667</v>
      </c>
      <c r="C14" s="7">
        <v>1</v>
      </c>
      <c r="D14" s="7">
        <v>1</v>
      </c>
      <c r="E14" s="7">
        <v>50</v>
      </c>
      <c r="F14" s="7">
        <v>1</v>
      </c>
      <c r="G14" s="7">
        <v>3</v>
      </c>
      <c r="H14">
        <v>28</v>
      </c>
      <c r="I14">
        <f t="shared" si="0"/>
        <v>4</v>
      </c>
    </row>
    <row r="15" spans="1:9" x14ac:dyDescent="0.35">
      <c r="A15" s="6" t="s">
        <v>16</v>
      </c>
      <c r="B15" s="8">
        <v>4.6739130434782599</v>
      </c>
      <c r="C15" s="7">
        <v>2</v>
      </c>
      <c r="D15" s="7">
        <v>1</v>
      </c>
      <c r="E15" s="7">
        <v>98</v>
      </c>
      <c r="F15" s="7">
        <v>1</v>
      </c>
      <c r="G15" s="7">
        <v>3</v>
      </c>
      <c r="H15">
        <v>26</v>
      </c>
      <c r="I15">
        <f t="shared" si="0"/>
        <v>6</v>
      </c>
    </row>
    <row r="16" spans="1:9" x14ac:dyDescent="0.35">
      <c r="A16" s="6" t="s">
        <v>17</v>
      </c>
      <c r="B16" s="8">
        <v>8.7272727272727302</v>
      </c>
      <c r="C16" s="7">
        <v>3</v>
      </c>
      <c r="D16" s="7">
        <v>1</v>
      </c>
      <c r="E16" s="7">
        <v>38</v>
      </c>
      <c r="F16" s="7">
        <v>1.5</v>
      </c>
      <c r="G16" s="7">
        <v>9</v>
      </c>
      <c r="H16">
        <v>30</v>
      </c>
      <c r="I16">
        <f t="shared" si="0"/>
        <v>2</v>
      </c>
    </row>
    <row r="17" spans="1:9" x14ac:dyDescent="0.35">
      <c r="A17" s="6" t="s">
        <v>18</v>
      </c>
      <c r="B17" s="8">
        <v>8.71428571428571</v>
      </c>
      <c r="C17" s="7">
        <v>4</v>
      </c>
      <c r="D17" s="7">
        <v>1</v>
      </c>
      <c r="E17" s="7">
        <v>27</v>
      </c>
      <c r="F17" s="7">
        <v>1</v>
      </c>
      <c r="G17" s="7">
        <v>13.5</v>
      </c>
      <c r="H17">
        <v>24</v>
      </c>
      <c r="I17">
        <f t="shared" si="0"/>
        <v>8</v>
      </c>
    </row>
    <row r="18" spans="1:9" x14ac:dyDescent="0.35">
      <c r="A18" s="13" t="s">
        <v>48</v>
      </c>
      <c r="B18" s="8"/>
      <c r="C18" s="7"/>
      <c r="D18" s="7"/>
      <c r="E18" s="7"/>
      <c r="F18" s="7"/>
      <c r="G18" s="7"/>
    </row>
    <row r="19" spans="1:9" x14ac:dyDescent="0.35">
      <c r="A19" s="6" t="s">
        <v>28</v>
      </c>
      <c r="B19" s="8">
        <v>2.875</v>
      </c>
      <c r="C19" s="7">
        <v>1</v>
      </c>
      <c r="D19" s="7">
        <v>1</v>
      </c>
      <c r="E19" s="7">
        <v>21</v>
      </c>
      <c r="F19" s="7">
        <v>1</v>
      </c>
      <c r="G19" s="7">
        <v>3</v>
      </c>
      <c r="H19">
        <v>26</v>
      </c>
      <c r="I19">
        <f t="shared" si="0"/>
        <v>6</v>
      </c>
    </row>
    <row r="20" spans="1:9" x14ac:dyDescent="0.35">
      <c r="A20" s="6" t="s">
        <v>29</v>
      </c>
      <c r="B20" s="8">
        <v>7.9523809523809499</v>
      </c>
      <c r="C20" s="7">
        <v>2</v>
      </c>
      <c r="D20" s="7">
        <v>1</v>
      </c>
      <c r="E20" s="7">
        <v>50</v>
      </c>
      <c r="F20" s="7">
        <v>1</v>
      </c>
      <c r="G20" s="7">
        <v>3</v>
      </c>
      <c r="H20">
        <v>26</v>
      </c>
      <c r="I20">
        <f t="shared" si="0"/>
        <v>6</v>
      </c>
    </row>
    <row r="21" spans="1:9" x14ac:dyDescent="0.35">
      <c r="A21" s="6" t="s">
        <v>30</v>
      </c>
      <c r="B21" s="8">
        <v>2.5</v>
      </c>
      <c r="C21" s="7">
        <v>2</v>
      </c>
      <c r="D21" s="7">
        <v>1</v>
      </c>
      <c r="E21" s="7">
        <v>9</v>
      </c>
      <c r="F21" s="7">
        <v>1</v>
      </c>
      <c r="G21" s="7">
        <v>3</v>
      </c>
      <c r="H21">
        <v>26</v>
      </c>
      <c r="I21">
        <f t="shared" si="0"/>
        <v>6</v>
      </c>
    </row>
    <row r="22" spans="1:9" x14ac:dyDescent="0.35">
      <c r="A22" s="6" t="s">
        <v>31</v>
      </c>
      <c r="B22" s="8">
        <v>14.894736842105299</v>
      </c>
      <c r="C22" s="7">
        <v>7</v>
      </c>
      <c r="D22" s="7">
        <v>1</v>
      </c>
      <c r="E22" s="7">
        <v>59</v>
      </c>
      <c r="F22" s="7">
        <v>2.5</v>
      </c>
      <c r="G22" s="7">
        <v>22</v>
      </c>
      <c r="H22">
        <v>25</v>
      </c>
      <c r="I22">
        <f t="shared" si="0"/>
        <v>7</v>
      </c>
    </row>
    <row r="23" spans="1:9" x14ac:dyDescent="0.35">
      <c r="A23" s="6" t="s">
        <v>32</v>
      </c>
      <c r="B23" s="8">
        <v>1.5</v>
      </c>
      <c r="C23" s="7">
        <v>1.5</v>
      </c>
      <c r="D23" s="7">
        <v>1</v>
      </c>
      <c r="E23" s="7">
        <v>2</v>
      </c>
      <c r="F23" s="7">
        <v>1.25</v>
      </c>
      <c r="G23" s="7">
        <v>1.75</v>
      </c>
      <c r="H23">
        <v>30</v>
      </c>
      <c r="I23">
        <f t="shared" si="0"/>
        <v>2</v>
      </c>
    </row>
    <row r="24" spans="1:9" x14ac:dyDescent="0.35">
      <c r="A24" s="6" t="s">
        <v>33</v>
      </c>
      <c r="B24" s="8">
        <v>4.0270270270270299</v>
      </c>
      <c r="C24" s="7">
        <v>2</v>
      </c>
      <c r="D24" s="7">
        <v>1</v>
      </c>
      <c r="E24" s="7">
        <v>17</v>
      </c>
      <c r="F24" s="7">
        <v>1</v>
      </c>
      <c r="G24" s="7">
        <v>4</v>
      </c>
      <c r="H24">
        <v>16</v>
      </c>
      <c r="I24">
        <f t="shared" si="0"/>
        <v>16</v>
      </c>
    </row>
    <row r="25" spans="1:9" x14ac:dyDescent="0.35">
      <c r="A25" s="6" t="s">
        <v>34</v>
      </c>
      <c r="B25" s="8">
        <v>22.4</v>
      </c>
      <c r="C25" s="7">
        <v>30</v>
      </c>
      <c r="D25" s="7">
        <v>1</v>
      </c>
      <c r="E25" s="7">
        <v>50</v>
      </c>
      <c r="F25" s="7">
        <v>1</v>
      </c>
      <c r="G25" s="7">
        <v>30</v>
      </c>
      <c r="H25">
        <v>29</v>
      </c>
      <c r="I25">
        <f t="shared" si="0"/>
        <v>3</v>
      </c>
    </row>
    <row r="26" spans="1:9" x14ac:dyDescent="0.35">
      <c r="A26" s="12" t="s">
        <v>49</v>
      </c>
      <c r="B26" s="8"/>
      <c r="C26" s="7"/>
      <c r="D26" s="7"/>
      <c r="E26" s="7"/>
      <c r="F26" s="7"/>
      <c r="G26" s="7"/>
    </row>
    <row r="27" spans="1:9" x14ac:dyDescent="0.35">
      <c r="A27" s="12" t="s">
        <v>50</v>
      </c>
      <c r="B27" s="8"/>
      <c r="C27" s="7"/>
      <c r="D27" s="7"/>
      <c r="E27" s="7"/>
      <c r="F27" s="7"/>
      <c r="G27" s="7"/>
    </row>
    <row r="28" spans="1:9" x14ac:dyDescent="0.35">
      <c r="A28" s="6" t="s">
        <v>35</v>
      </c>
      <c r="B28" s="8">
        <v>15</v>
      </c>
      <c r="C28" s="7">
        <v>15</v>
      </c>
      <c r="D28" s="7">
        <v>15</v>
      </c>
      <c r="E28" s="7">
        <v>15</v>
      </c>
      <c r="F28" s="7">
        <v>15</v>
      </c>
      <c r="G28" s="7">
        <v>15</v>
      </c>
      <c r="H28">
        <v>31</v>
      </c>
      <c r="I28">
        <f t="shared" si="0"/>
        <v>1</v>
      </c>
    </row>
    <row r="29" spans="1:9" x14ac:dyDescent="0.35">
      <c r="A29" s="6" t="s">
        <v>36</v>
      </c>
      <c r="B29" s="8">
        <v>1.5</v>
      </c>
      <c r="C29" s="7">
        <v>1.5</v>
      </c>
      <c r="D29" s="7">
        <v>1</v>
      </c>
      <c r="E29" s="7">
        <v>2</v>
      </c>
      <c r="F29" s="7">
        <v>1.25</v>
      </c>
      <c r="G29" s="7">
        <v>1.75</v>
      </c>
      <c r="H29">
        <v>31</v>
      </c>
      <c r="I29">
        <f t="shared" si="0"/>
        <v>1</v>
      </c>
    </row>
    <row r="30" spans="1:9" x14ac:dyDescent="0.35">
      <c r="A30" s="5" t="s">
        <v>1</v>
      </c>
      <c r="B30" s="8">
        <v>1.7692307692307701</v>
      </c>
      <c r="C30" s="7">
        <v>1</v>
      </c>
      <c r="D30" s="7">
        <v>1</v>
      </c>
      <c r="E30" s="7">
        <v>5</v>
      </c>
      <c r="F30" s="7">
        <v>1</v>
      </c>
      <c r="G30" s="7">
        <v>2</v>
      </c>
      <c r="H30">
        <v>22</v>
      </c>
      <c r="I30">
        <f>32-H30</f>
        <v>10</v>
      </c>
    </row>
    <row r="31" spans="1:9" x14ac:dyDescent="0.35">
      <c r="A31" s="6" t="s">
        <v>2</v>
      </c>
      <c r="B31" s="8">
        <v>6.7105263157894699</v>
      </c>
      <c r="C31" s="7">
        <v>2</v>
      </c>
      <c r="D31" s="7">
        <v>1</v>
      </c>
      <c r="E31" s="7">
        <v>74</v>
      </c>
      <c r="F31" s="7">
        <v>1</v>
      </c>
      <c r="G31" s="7">
        <v>4</v>
      </c>
      <c r="H31">
        <v>14</v>
      </c>
      <c r="I31">
        <f>32-H31</f>
        <v>18</v>
      </c>
    </row>
    <row r="32" spans="1:9" x14ac:dyDescent="0.35">
      <c r="A32" s="6" t="s">
        <v>3</v>
      </c>
      <c r="B32" s="8">
        <v>3.4117647058823501</v>
      </c>
      <c r="C32" s="7">
        <v>1</v>
      </c>
      <c r="D32" s="7">
        <v>1</v>
      </c>
      <c r="E32" s="7">
        <v>19</v>
      </c>
      <c r="F32" s="7">
        <v>1</v>
      </c>
      <c r="G32" s="7">
        <v>2</v>
      </c>
      <c r="H32">
        <v>25</v>
      </c>
      <c r="I32">
        <f>32-H32</f>
        <v>7</v>
      </c>
    </row>
    <row r="33" spans="1:9" x14ac:dyDescent="0.35">
      <c r="A33" s="6" t="s">
        <v>4</v>
      </c>
      <c r="B33" s="8">
        <v>3.4</v>
      </c>
      <c r="C33" s="7">
        <v>2</v>
      </c>
      <c r="D33" s="7">
        <v>1</v>
      </c>
      <c r="E33" s="7">
        <v>10</v>
      </c>
      <c r="F33" s="7">
        <v>1</v>
      </c>
      <c r="G33" s="7">
        <v>3</v>
      </c>
      <c r="H33">
        <v>24</v>
      </c>
      <c r="I33">
        <f>32-H33</f>
        <v>8</v>
      </c>
    </row>
    <row r="34" spans="1:9" x14ac:dyDescent="0.35">
      <c r="A34" s="6" t="s">
        <v>5</v>
      </c>
      <c r="B34" s="8">
        <v>1</v>
      </c>
      <c r="C34" s="7">
        <v>1</v>
      </c>
      <c r="D34" s="7">
        <v>1</v>
      </c>
      <c r="E34" s="7">
        <v>1</v>
      </c>
      <c r="F34" s="7">
        <v>1</v>
      </c>
      <c r="G34" s="7">
        <v>1</v>
      </c>
      <c r="H34">
        <v>23</v>
      </c>
      <c r="I34">
        <f>32-H34</f>
        <v>9</v>
      </c>
    </row>
    <row r="35" spans="1:9" x14ac:dyDescent="0.35">
      <c r="A35" s="6" t="s">
        <v>6</v>
      </c>
      <c r="B35" s="8">
        <v>6.4444444444444402</v>
      </c>
      <c r="C35" s="7">
        <v>2</v>
      </c>
      <c r="D35" s="7">
        <v>1</v>
      </c>
      <c r="E35" s="7">
        <v>61</v>
      </c>
      <c r="F35" s="7">
        <v>1</v>
      </c>
      <c r="G35" s="7">
        <v>4.5</v>
      </c>
      <c r="H35">
        <v>14</v>
      </c>
      <c r="I35">
        <f>32-H35</f>
        <v>18</v>
      </c>
    </row>
    <row r="36" spans="1:9" x14ac:dyDescent="0.35">
      <c r="A36" s="6" t="s">
        <v>7</v>
      </c>
      <c r="B36" s="8">
        <v>8.4505494505494507</v>
      </c>
      <c r="C36" s="7">
        <v>2</v>
      </c>
      <c r="D36" s="7">
        <v>1</v>
      </c>
      <c r="E36" s="7">
        <v>100</v>
      </c>
      <c r="F36" s="7">
        <v>1</v>
      </c>
      <c r="G36" s="7">
        <v>4</v>
      </c>
      <c r="H36">
        <v>5</v>
      </c>
      <c r="I36">
        <f>32-H36</f>
        <v>27</v>
      </c>
    </row>
    <row r="37" spans="1:9" x14ac:dyDescent="0.35">
      <c r="A37" s="6" t="s">
        <v>8</v>
      </c>
      <c r="B37" s="8">
        <v>12</v>
      </c>
      <c r="C37" s="7">
        <v>3</v>
      </c>
      <c r="D37" s="7">
        <v>1</v>
      </c>
      <c r="E37" s="7">
        <v>42</v>
      </c>
      <c r="F37" s="7">
        <v>1</v>
      </c>
      <c r="G37" s="7">
        <v>18</v>
      </c>
      <c r="H37">
        <v>26</v>
      </c>
      <c r="I37">
        <f>32-H37</f>
        <v>6</v>
      </c>
    </row>
  </sheetData>
  <mergeCells count="2">
    <mergeCell ref="A2:A3"/>
    <mergeCell ref="B1:G1"/>
  </mergeCells>
  <conditionalFormatting sqref="B4:B37">
    <cfRule type="top10" dxfId="21" priority="1" rank="1"/>
  </conditionalFormatting>
  <conditionalFormatting sqref="C4:C37">
    <cfRule type="top10" dxfId="20" priority="2" rank="1"/>
  </conditionalFormatting>
  <conditionalFormatting sqref="D4:D37">
    <cfRule type="top10" dxfId="19" priority="3" rank="1"/>
  </conditionalFormatting>
  <conditionalFormatting sqref="E4:E37">
    <cfRule type="top10" dxfId="18" priority="4" rank="1"/>
  </conditionalFormatting>
  <conditionalFormatting sqref="F4:F37">
    <cfRule type="top10" dxfId="17" priority="5" rank="1"/>
  </conditionalFormatting>
  <conditionalFormatting sqref="G4:G37">
    <cfRule type="top10" dxfId="16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tbl_sum_statements_incis_by_typ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cp:lastPrinted>2021-04-22T02:33:50Z</cp:lastPrinted>
  <dcterms:created xsi:type="dcterms:W3CDTF">2021-04-08T00:05:58Z</dcterms:created>
  <dcterms:modified xsi:type="dcterms:W3CDTF">2021-04-22T05:09:36Z</dcterms:modified>
</cp:coreProperties>
</file>