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T:\All WAD\NMFS\Team Member Folders\FY24\IDIQs\NF-FS7600-23-02674 North Pacific Observer Program Re-Compete\Tabs 7-13 Solicitation\Tab 9 Solicitation and Amendments\"/>
    </mc:Choice>
  </mc:AlternateContent>
  <xr:revisionPtr revIDLastSave="0" documentId="13_ncr:1_{17E601C7-2378-4353-89A1-7B7E97C8B64A}" xr6:coauthVersionLast="36" xr6:coauthVersionMax="36" xr10:uidLastSave="{00000000-0000-0000-0000-000000000000}"/>
  <bookViews>
    <workbookView xWindow="0" yWindow="0" windowWidth="15720" windowHeight="8895" xr2:uid="{00000000-000D-0000-FFFF-FFFF00000000}"/>
  </bookViews>
  <sheets>
    <sheet name="Pricing Spreadsheet" sheetId="2" r:id="rId1"/>
    <sheet name="Sheet1" sheetId="3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8" i="3" l="1"/>
  <c r="E18" i="3"/>
  <c r="F18" i="3"/>
  <c r="G18" i="3"/>
  <c r="H18" i="3"/>
  <c r="I18" i="3"/>
  <c r="D19" i="3"/>
  <c r="E19" i="3"/>
  <c r="F19" i="3"/>
  <c r="G19" i="3"/>
  <c r="H19" i="3"/>
  <c r="I19" i="3"/>
  <c r="D20" i="3"/>
  <c r="E20" i="3"/>
  <c r="F20" i="3"/>
  <c r="G20" i="3"/>
  <c r="H20" i="3"/>
  <c r="I20" i="3"/>
  <c r="D21" i="3"/>
  <c r="E21" i="3"/>
  <c r="F21" i="3"/>
  <c r="G21" i="3"/>
  <c r="H21" i="3"/>
  <c r="I21" i="3"/>
  <c r="D22" i="3"/>
  <c r="E22" i="3"/>
  <c r="F22" i="3"/>
  <c r="G22" i="3"/>
  <c r="H22" i="3"/>
  <c r="I22" i="3"/>
  <c r="D23" i="3"/>
  <c r="E23" i="3"/>
  <c r="F23" i="3"/>
  <c r="G23" i="3"/>
  <c r="H23" i="3"/>
  <c r="I23" i="3"/>
  <c r="D24" i="3"/>
  <c r="E24" i="3"/>
  <c r="F24" i="3"/>
  <c r="G24" i="3"/>
  <c r="H24" i="3"/>
  <c r="I24" i="3"/>
  <c r="C19" i="3"/>
  <c r="C20" i="3"/>
  <c r="C21" i="3"/>
  <c r="C22" i="3"/>
  <c r="C23" i="3"/>
  <c r="C24" i="3"/>
  <c r="C18" i="3"/>
  <c r="D10" i="3"/>
  <c r="E10" i="3"/>
  <c r="F12" i="3" s="1"/>
  <c r="D11" i="3"/>
  <c r="E11" i="3"/>
  <c r="D12" i="3"/>
  <c r="E12" i="3"/>
  <c r="D13" i="3"/>
  <c r="E13" i="3"/>
  <c r="F13" i="3"/>
  <c r="D14" i="3"/>
  <c r="E14" i="3"/>
  <c r="D15" i="3"/>
  <c r="E15" i="3"/>
  <c r="F15" i="3"/>
  <c r="D16" i="3"/>
  <c r="E16" i="3"/>
  <c r="C11" i="3"/>
  <c r="C12" i="3"/>
  <c r="C13" i="3"/>
  <c r="C14" i="3"/>
  <c r="C15" i="3"/>
  <c r="C16" i="3"/>
  <c r="C10" i="3"/>
  <c r="C2" i="3"/>
  <c r="C3" i="3"/>
  <c r="C4" i="3"/>
  <c r="C5" i="3"/>
  <c r="C6" i="3"/>
  <c r="C7" i="3"/>
  <c r="C1" i="3"/>
  <c r="F11" i="3" l="1"/>
  <c r="F10" i="3"/>
  <c r="G10" i="3" s="1"/>
  <c r="F16" i="3"/>
  <c r="F14" i="3"/>
  <c r="G63" i="2"/>
  <c r="G14" i="3" l="1"/>
  <c r="G15" i="3"/>
  <c r="G11" i="3"/>
  <c r="G12" i="3"/>
  <c r="G16" i="3"/>
  <c r="G13" i="3"/>
  <c r="G10" i="2"/>
  <c r="G9" i="2"/>
  <c r="G4" i="2"/>
  <c r="G58" i="2"/>
  <c r="G57" i="2"/>
  <c r="G52" i="2"/>
  <c r="G53" i="2"/>
  <c r="G54" i="2"/>
  <c r="G55" i="2"/>
  <c r="G51" i="2"/>
  <c r="G46" i="2"/>
  <c r="G45" i="2"/>
  <c r="G40" i="2"/>
  <c r="G41" i="2"/>
  <c r="G42" i="2"/>
  <c r="G43" i="2"/>
  <c r="G39" i="2"/>
  <c r="G34" i="2"/>
  <c r="G33" i="2"/>
  <c r="G28" i="2"/>
  <c r="G29" i="2"/>
  <c r="G30" i="2"/>
  <c r="G31" i="2"/>
  <c r="G27" i="2"/>
  <c r="G22" i="2"/>
  <c r="G21" i="2"/>
  <c r="G16" i="2"/>
  <c r="G17" i="2"/>
  <c r="G18" i="2"/>
  <c r="G19" i="2"/>
  <c r="G15" i="2"/>
  <c r="G5" i="2"/>
  <c r="G6" i="2"/>
  <c r="G7" i="2"/>
  <c r="G3" i="2"/>
  <c r="G62" i="2" l="1"/>
  <c r="G65" i="2" s="1"/>
  <c r="G23" i="2"/>
  <c r="G11" i="2"/>
  <c r="G8" i="2"/>
  <c r="G59" i="2"/>
  <c r="G56" i="2"/>
  <c r="G60" i="2" s="1"/>
  <c r="G47" i="2"/>
  <c r="G44" i="2"/>
  <c r="G48" i="2" s="1"/>
  <c r="G35" i="2"/>
  <c r="G32" i="2"/>
  <c r="G20" i="2"/>
  <c r="G24" i="2" s="1"/>
  <c r="G36" i="2" l="1"/>
  <c r="G12" i="2"/>
</calcChain>
</file>

<file path=xl/sharedStrings.xml><?xml version="1.0" encoding="utf-8"?>
<sst xmlns="http://schemas.openxmlformats.org/spreadsheetml/2006/main" count="154" uniqueCount="72">
  <si>
    <t>GRAND TOTAL</t>
  </si>
  <si>
    <t>QUANTITY</t>
  </si>
  <si>
    <t>UNIT</t>
  </si>
  <si>
    <t>UNIT PRICE</t>
  </si>
  <si>
    <t>DA</t>
  </si>
  <si>
    <t xml:space="preserve">QUANTITY    </t>
  </si>
  <si>
    <t xml:space="preserve">QUANTITY  </t>
  </si>
  <si>
    <t xml:space="preserve">QUANTITY </t>
  </si>
  <si>
    <t>EXTENDED TOTAL</t>
  </si>
  <si>
    <t>LS</t>
  </si>
  <si>
    <t>DESCRIPTION</t>
  </si>
  <si>
    <t>Total Expenses for FMA Division</t>
  </si>
  <si>
    <t>Total Expenses for RACE Division</t>
  </si>
  <si>
    <t>Fishery Observer Support Services for observers to deploy to vessels for the FMA Division in accordance with (IAW) the Performance Work Statement (PWS). Firm-Fixed-Price (FFP) Line Item.</t>
  </si>
  <si>
    <t>Up to 3,000 additional days of Fishery Observer Support Services for Observers deployed to vessels for the FMA Division IAW the PWS. FFP Line Item.</t>
  </si>
  <si>
    <t>Fishery Observer Support Services for Observers to deploy to processing plants for the FMA Division IAW the PWS. FFP Line Item.</t>
  </si>
  <si>
    <t>Up to 540 days of Fishery Observer Support Services for the RACE Division IAW with the PWS. FFP Line Item.</t>
  </si>
  <si>
    <t>Travel Expenses associated with deploying Observers for the FMA Division IAW the PWS. Time-and-Materials (T&amp;M) Line Item. Not-To-Exceed (NTE) $1,500,000.00</t>
  </si>
  <si>
    <t>DAY (DA)</t>
  </si>
  <si>
    <t>LUMP SUM (LS)</t>
  </si>
  <si>
    <t>Travel Expenses associated with deploying Observers for the RACE Division IAW the PWS. T&amp;M Line Item. NTE $125,000.00.</t>
  </si>
  <si>
    <t>Fishery Observer Support Services for observers to deploy to vessels for the FMA Division IAW the PWS. FFP Line Item.</t>
  </si>
  <si>
    <t>Travel Expenses associated with deploying Observers for the FMA Division IAW the PWS. T&amp;M Line Item. NTE $1,500,000.00</t>
  </si>
  <si>
    <t>ORDERING PERIOD I
17 AUG 2025 -
16 AUG 2026</t>
  </si>
  <si>
    <t>ORDERING PERIOD II
17 AUG 2026 -
16 AUG 2027</t>
  </si>
  <si>
    <t>ORDERING PERIOD III
17 AUG 2027 -
16 AUG 2028</t>
  </si>
  <si>
    <t>ORDERING PERIOD IV
17 AUG 2028 -
16 AUG 2029</t>
  </si>
  <si>
    <t>CONTRACT LINE ITEM NUMBER 0001 TOTAL</t>
  </si>
  <si>
    <t>CONTRACT LINE ITEM NUMBER 0002 TOTAL</t>
  </si>
  <si>
    <t xml:space="preserve">ORDERING PERIOD IV TOTAL </t>
  </si>
  <si>
    <t xml:space="preserve">ORDERING PERIOD III TOTAL </t>
  </si>
  <si>
    <t>ORDERING PERIOD II TOTAL</t>
  </si>
  <si>
    <t xml:space="preserve">ORDERING PERIOD I TOTAL </t>
  </si>
  <si>
    <t>000101</t>
  </si>
  <si>
    <t>000102</t>
  </si>
  <si>
    <t>000103</t>
  </si>
  <si>
    <t>000104</t>
  </si>
  <si>
    <t>000201</t>
  </si>
  <si>
    <t>000105</t>
  </si>
  <si>
    <t>000202</t>
  </si>
  <si>
    <t>000106</t>
  </si>
  <si>
    <t>000107</t>
  </si>
  <si>
    <t>000108</t>
  </si>
  <si>
    <t>000109</t>
  </si>
  <si>
    <t>000203</t>
  </si>
  <si>
    <t>000110</t>
  </si>
  <si>
    <t>000204</t>
  </si>
  <si>
    <t>000111</t>
  </si>
  <si>
    <t>000112</t>
  </si>
  <si>
    <t>000113</t>
  </si>
  <si>
    <t>000114</t>
  </si>
  <si>
    <t>000205</t>
  </si>
  <si>
    <t>000115</t>
  </si>
  <si>
    <t>000206</t>
  </si>
  <si>
    <t>000116</t>
  </si>
  <si>
    <t>000117</t>
  </si>
  <si>
    <t>000118</t>
  </si>
  <si>
    <t>000119</t>
  </si>
  <si>
    <t>000207</t>
  </si>
  <si>
    <t>000120</t>
  </si>
  <si>
    <t>000208</t>
  </si>
  <si>
    <t>000121</t>
  </si>
  <si>
    <t>000122</t>
  </si>
  <si>
    <t>000123</t>
  </si>
  <si>
    <t>000124</t>
  </si>
  <si>
    <t>000209</t>
  </si>
  <si>
    <t>000125</t>
  </si>
  <si>
    <t>000210</t>
  </si>
  <si>
    <t>Up to 2,000 additional days of Fishery Observer Support Services for Observers deployed to shoreshide processing plants for the FMA Division IAW PWS. FFP Line Item.</t>
  </si>
  <si>
    <t>NOTE: The minimum order amount during the term of the contract is $2,500.00. The maximum total
amount during the term of the contract is $45,000,000.00.</t>
  </si>
  <si>
    <t>BASE ORDERING PERIOD
17 AUG 2024 - 16 AUG 2025</t>
  </si>
  <si>
    <t>BASE ORDERING PERIOD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</si>
</sst>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u/>
      <sz val="11"/>
      <color theme="1"/>
      <name val="Arial"/>
      <family val="2"/>
    </font>
    <font>
      <b/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0">
    <xf numFmtId="0" fontId="0" fillId="0" borderId="0" xfId="0"/>
    <xf numFmtId="164" fontId="1" fillId="8" borderId="28" xfId="0" applyNumberFormat="1" applyFont="1" applyFill="1" applyBorder="1" applyAlignment="1" applyProtection="1">
      <alignment horizontal="right" wrapText="1"/>
      <protection locked="0"/>
    </xf>
    <xf numFmtId="164" fontId="1" fillId="2" borderId="31" xfId="0" applyNumberFormat="1" applyFont="1" applyFill="1" applyBorder="1" applyProtection="1">
      <protection locked="0"/>
    </xf>
    <xf numFmtId="164" fontId="1" fillId="2" borderId="29" xfId="0" applyNumberFormat="1" applyFont="1" applyFill="1" applyBorder="1" applyProtection="1">
      <protection locked="0"/>
    </xf>
    <xf numFmtId="0" fontId="0" fillId="0" borderId="27" xfId="0" applyBorder="1" applyAlignment="1" applyProtection="1">
      <alignment horizontal="center" wrapText="1"/>
    </xf>
    <xf numFmtId="0" fontId="0" fillId="0" borderId="0" xfId="0" applyProtection="1"/>
    <xf numFmtId="0" fontId="2" fillId="2" borderId="23" xfId="0" applyFont="1" applyFill="1" applyBorder="1" applyAlignment="1" applyProtection="1">
      <alignment wrapText="1"/>
    </xf>
    <xf numFmtId="0" fontId="2" fillId="2" borderId="25" xfId="0" applyFont="1" applyFill="1" applyBorder="1" applyProtection="1"/>
    <xf numFmtId="0" fontId="2" fillId="2" borderId="25" xfId="0" applyFont="1" applyFill="1" applyBorder="1" applyAlignment="1" applyProtection="1">
      <alignment horizontal="center" wrapText="1"/>
    </xf>
    <xf numFmtId="0" fontId="2" fillId="2" borderId="25" xfId="0" applyFont="1" applyFill="1" applyBorder="1" applyAlignment="1" applyProtection="1">
      <alignment horizontal="center"/>
    </xf>
    <xf numFmtId="0" fontId="2" fillId="2" borderId="32" xfId="0" applyFont="1" applyFill="1" applyBorder="1" applyAlignment="1" applyProtection="1">
      <alignment horizontal="center" wrapText="1"/>
    </xf>
    <xf numFmtId="0" fontId="2" fillId="2" borderId="33" xfId="0" applyFont="1" applyFill="1" applyBorder="1" applyAlignment="1" applyProtection="1">
      <alignment horizontal="center" wrapText="1"/>
    </xf>
    <xf numFmtId="49" fontId="1" fillId="2" borderId="7" xfId="0" applyNumberFormat="1" applyFont="1" applyFill="1" applyBorder="1" applyProtection="1"/>
    <xf numFmtId="0" fontId="1" fillId="2" borderId="8" xfId="0" applyFont="1" applyFill="1" applyBorder="1" applyAlignment="1" applyProtection="1">
      <alignment wrapText="1"/>
    </xf>
    <xf numFmtId="0" fontId="1" fillId="2" borderId="8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center" wrapText="1"/>
    </xf>
    <xf numFmtId="164" fontId="1" fillId="2" borderId="9" xfId="0" applyNumberFormat="1" applyFont="1" applyFill="1" applyBorder="1" applyProtection="1"/>
    <xf numFmtId="49" fontId="1" fillId="2" borderId="10" xfId="0" applyNumberFormat="1" applyFont="1" applyFill="1" applyBorder="1" applyProtection="1"/>
    <xf numFmtId="0" fontId="1" fillId="2" borderId="1" xfId="0" applyFont="1" applyFill="1" applyBorder="1" applyAlignment="1" applyProtection="1">
      <alignment wrapText="1"/>
    </xf>
    <xf numFmtId="0" fontId="1" fillId="2" borderId="1" xfId="0" applyFont="1" applyFill="1" applyBorder="1" applyAlignment="1" applyProtection="1">
      <alignment horizontal="center"/>
    </xf>
    <xf numFmtId="164" fontId="1" fillId="2" borderId="11" xfId="0" applyNumberFormat="1" applyFont="1" applyFill="1" applyBorder="1" applyProtection="1"/>
    <xf numFmtId="164" fontId="1" fillId="2" borderId="29" xfId="0" applyNumberFormat="1" applyFont="1" applyFill="1" applyBorder="1" applyProtection="1"/>
    <xf numFmtId="0" fontId="0" fillId="0" borderId="1" xfId="0" applyBorder="1" applyProtection="1"/>
    <xf numFmtId="49" fontId="1" fillId="2" borderId="15" xfId="0" applyNumberFormat="1" applyFont="1" applyFill="1" applyBorder="1" applyProtection="1"/>
    <xf numFmtId="0" fontId="1" fillId="2" borderId="2" xfId="0" applyFont="1" applyFill="1" applyBorder="1" applyAlignment="1" applyProtection="1">
      <alignment wrapText="1"/>
    </xf>
    <xf numFmtId="0" fontId="1" fillId="2" borderId="2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 wrapText="1"/>
    </xf>
    <xf numFmtId="164" fontId="1" fillId="2" borderId="30" xfId="0" applyNumberFormat="1" applyFont="1" applyFill="1" applyBorder="1" applyProtection="1"/>
    <xf numFmtId="164" fontId="1" fillId="2" borderId="16" xfId="0" applyNumberFormat="1" applyFont="1" applyFill="1" applyBorder="1" applyProtection="1"/>
    <xf numFmtId="0" fontId="3" fillId="2" borderId="20" xfId="0" applyFont="1" applyFill="1" applyBorder="1" applyAlignment="1" applyProtection="1">
      <alignment horizontal="center" wrapText="1"/>
    </xf>
    <xf numFmtId="0" fontId="3" fillId="2" borderId="21" xfId="0" applyFont="1" applyFill="1" applyBorder="1" applyAlignment="1" applyProtection="1">
      <alignment horizontal="center" wrapText="1"/>
    </xf>
    <xf numFmtId="0" fontId="1" fillId="2" borderId="5" xfId="0" applyFont="1" applyFill="1" applyBorder="1" applyProtection="1"/>
    <xf numFmtId="164" fontId="1" fillId="2" borderId="5" xfId="0" applyNumberFormat="1" applyFont="1" applyFill="1" applyBorder="1" applyProtection="1"/>
    <xf numFmtId="164" fontId="3" fillId="2" borderId="6" xfId="0" applyNumberFormat="1" applyFont="1" applyFill="1" applyBorder="1" applyProtection="1"/>
    <xf numFmtId="49" fontId="1" fillId="2" borderId="17" xfId="0" applyNumberFormat="1" applyFont="1" applyFill="1" applyBorder="1" applyProtection="1"/>
    <xf numFmtId="0" fontId="1" fillId="2" borderId="3" xfId="0" applyFont="1" applyFill="1" applyBorder="1" applyAlignment="1" applyProtection="1">
      <alignment wrapText="1"/>
    </xf>
    <xf numFmtId="0" fontId="1" fillId="2" borderId="3" xfId="0" applyFont="1" applyFill="1" applyBorder="1" applyAlignment="1" applyProtection="1">
      <alignment horizontal="center"/>
    </xf>
    <xf numFmtId="164" fontId="1" fillId="2" borderId="18" xfId="0" applyNumberFormat="1" applyFont="1" applyFill="1" applyBorder="1" applyProtection="1"/>
    <xf numFmtId="0" fontId="1" fillId="2" borderId="5" xfId="0" applyFont="1" applyFill="1" applyBorder="1" applyAlignment="1" applyProtection="1">
      <alignment horizontal="center"/>
    </xf>
    <xf numFmtId="0" fontId="2" fillId="2" borderId="20" xfId="0" applyFont="1" applyFill="1" applyBorder="1" applyAlignment="1" applyProtection="1">
      <alignment horizontal="center"/>
    </xf>
    <xf numFmtId="0" fontId="2" fillId="2" borderId="21" xfId="0" applyFont="1" applyFill="1" applyBorder="1" applyAlignment="1" applyProtection="1">
      <alignment horizontal="center"/>
    </xf>
    <xf numFmtId="0" fontId="0" fillId="2" borderId="5" xfId="0" applyFill="1" applyBorder="1" applyProtection="1"/>
    <xf numFmtId="164" fontId="0" fillId="2" borderId="5" xfId="0" applyNumberFormat="1" applyFill="1" applyBorder="1" applyProtection="1"/>
    <xf numFmtId="0" fontId="1" fillId="0" borderId="19" xfId="0" applyFont="1" applyBorder="1" applyProtection="1"/>
    <xf numFmtId="164" fontId="2" fillId="0" borderId="19" xfId="0" applyNumberFormat="1" applyFont="1" applyBorder="1" applyProtection="1"/>
    <xf numFmtId="0" fontId="2" fillId="3" borderId="23" xfId="0" applyFont="1" applyFill="1" applyBorder="1" applyAlignment="1" applyProtection="1">
      <alignment wrapText="1"/>
    </xf>
    <xf numFmtId="0" fontId="2" fillId="3" borderId="25" xfId="0" applyFont="1" applyFill="1" applyBorder="1" applyProtection="1"/>
    <xf numFmtId="0" fontId="2" fillId="3" borderId="25" xfId="0" applyFont="1" applyFill="1" applyBorder="1" applyAlignment="1" applyProtection="1">
      <alignment horizontal="center" wrapText="1"/>
    </xf>
    <xf numFmtId="0" fontId="2" fillId="3" borderId="25" xfId="0" applyFont="1" applyFill="1" applyBorder="1" applyAlignment="1" applyProtection="1">
      <alignment horizontal="center"/>
    </xf>
    <xf numFmtId="0" fontId="2" fillId="3" borderId="26" xfId="0" applyFont="1" applyFill="1" applyBorder="1" applyAlignment="1" applyProtection="1">
      <alignment horizontal="center" wrapText="1"/>
    </xf>
    <xf numFmtId="49" fontId="1" fillId="3" borderId="7" xfId="0" applyNumberFormat="1" applyFont="1" applyFill="1" applyBorder="1" applyProtection="1"/>
    <xf numFmtId="0" fontId="1" fillId="3" borderId="8" xfId="0" applyFont="1" applyFill="1" applyBorder="1" applyAlignment="1" applyProtection="1">
      <alignment wrapText="1"/>
    </xf>
    <xf numFmtId="0" fontId="1" fillId="3" borderId="8" xfId="0" applyFont="1" applyFill="1" applyBorder="1" applyAlignment="1" applyProtection="1">
      <alignment horizontal="center"/>
    </xf>
    <xf numFmtId="164" fontId="1" fillId="3" borderId="9" xfId="0" applyNumberFormat="1" applyFont="1" applyFill="1" applyBorder="1" applyProtection="1"/>
    <xf numFmtId="49" fontId="1" fillId="3" borderId="10" xfId="0" applyNumberFormat="1" applyFont="1" applyFill="1" applyBorder="1" applyProtection="1"/>
    <xf numFmtId="0" fontId="1" fillId="3" borderId="1" xfId="0" applyFont="1" applyFill="1" applyBorder="1" applyAlignment="1" applyProtection="1">
      <alignment wrapText="1"/>
    </xf>
    <xf numFmtId="0" fontId="1" fillId="3" borderId="1" xfId="0" applyFont="1" applyFill="1" applyBorder="1" applyAlignment="1" applyProtection="1">
      <alignment horizontal="center"/>
    </xf>
    <xf numFmtId="164" fontId="1" fillId="3" borderId="1" xfId="0" applyNumberFormat="1" applyFont="1" applyFill="1" applyBorder="1" applyProtection="1"/>
    <xf numFmtId="164" fontId="1" fillId="3" borderId="11" xfId="0" applyNumberFormat="1" applyFont="1" applyFill="1" applyBorder="1" applyProtection="1"/>
    <xf numFmtId="49" fontId="1" fillId="3" borderId="12" xfId="0" applyNumberFormat="1" applyFont="1" applyFill="1" applyBorder="1" applyProtection="1"/>
    <xf numFmtId="0" fontId="1" fillId="3" borderId="13" xfId="0" applyFont="1" applyFill="1" applyBorder="1" applyAlignment="1" applyProtection="1">
      <alignment horizontal="center"/>
    </xf>
    <xf numFmtId="164" fontId="1" fillId="3" borderId="13" xfId="0" applyNumberFormat="1" applyFont="1" applyFill="1" applyBorder="1" applyProtection="1"/>
    <xf numFmtId="164" fontId="1" fillId="3" borderId="14" xfId="0" applyNumberFormat="1" applyFont="1" applyFill="1" applyBorder="1" applyProtection="1"/>
    <xf numFmtId="0" fontId="3" fillId="3" borderId="20" xfId="0" applyFont="1" applyFill="1" applyBorder="1" applyAlignment="1" applyProtection="1">
      <alignment horizontal="center" wrapText="1"/>
    </xf>
    <xf numFmtId="0" fontId="3" fillId="3" borderId="21" xfId="0" applyFont="1" applyFill="1" applyBorder="1" applyAlignment="1" applyProtection="1">
      <alignment horizontal="center" wrapText="1"/>
    </xf>
    <xf numFmtId="0" fontId="1" fillId="3" borderId="5" xfId="0" applyFont="1" applyFill="1" applyBorder="1" applyProtection="1"/>
    <xf numFmtId="164" fontId="1" fillId="3" borderId="5" xfId="0" applyNumberFormat="1" applyFont="1" applyFill="1" applyBorder="1" applyProtection="1"/>
    <xf numFmtId="164" fontId="3" fillId="3" borderId="6" xfId="0" applyNumberFormat="1" applyFont="1" applyFill="1" applyBorder="1" applyProtection="1"/>
    <xf numFmtId="49" fontId="1" fillId="3" borderId="17" xfId="0" applyNumberFormat="1" applyFont="1" applyFill="1" applyBorder="1" applyProtection="1"/>
    <xf numFmtId="0" fontId="1" fillId="3" borderId="3" xfId="0" applyFont="1" applyFill="1" applyBorder="1" applyAlignment="1" applyProtection="1">
      <alignment horizontal="center"/>
    </xf>
    <xf numFmtId="164" fontId="1" fillId="3" borderId="18" xfId="0" applyNumberFormat="1" applyFont="1" applyFill="1" applyBorder="1" applyProtection="1"/>
    <xf numFmtId="0" fontId="3" fillId="3" borderId="34" xfId="0" applyFont="1" applyFill="1" applyBorder="1" applyAlignment="1" applyProtection="1">
      <alignment horizontal="center" wrapText="1"/>
    </xf>
    <xf numFmtId="0" fontId="1" fillId="3" borderId="5" xfId="0" applyFont="1" applyFill="1" applyBorder="1" applyAlignment="1" applyProtection="1">
      <alignment horizontal="center"/>
    </xf>
    <xf numFmtId="0" fontId="2" fillId="3" borderId="20" xfId="0" applyFont="1" applyFill="1" applyBorder="1" applyAlignment="1" applyProtection="1">
      <alignment horizontal="center"/>
    </xf>
    <xf numFmtId="0" fontId="2" fillId="3" borderId="21" xfId="0" applyFont="1" applyFill="1" applyBorder="1" applyAlignment="1" applyProtection="1">
      <alignment horizontal="center"/>
    </xf>
    <xf numFmtId="0" fontId="1" fillId="3" borderId="24" xfId="0" applyFont="1" applyFill="1" applyBorder="1" applyProtection="1"/>
    <xf numFmtId="0" fontId="1" fillId="3" borderId="24" xfId="0" applyFont="1" applyFill="1" applyBorder="1" applyAlignment="1" applyProtection="1">
      <alignment horizontal="center"/>
    </xf>
    <xf numFmtId="164" fontId="1" fillId="3" borderId="24" xfId="0" applyNumberFormat="1" applyFont="1" applyFill="1" applyBorder="1" applyProtection="1"/>
    <xf numFmtId="164" fontId="3" fillId="3" borderId="22" xfId="0" applyNumberFormat="1" applyFont="1" applyFill="1" applyBorder="1" applyProtection="1"/>
    <xf numFmtId="0" fontId="2" fillId="4" borderId="4" xfId="0" applyFont="1" applyFill="1" applyBorder="1" applyAlignment="1" applyProtection="1">
      <alignment wrapText="1"/>
    </xf>
    <xf numFmtId="0" fontId="2" fillId="4" borderId="5" xfId="0" applyFont="1" applyFill="1" applyBorder="1" applyProtection="1"/>
    <xf numFmtId="0" fontId="2" fillId="4" borderId="5" xfId="0" applyFont="1" applyFill="1" applyBorder="1" applyAlignment="1" applyProtection="1">
      <alignment horizontal="center" wrapText="1"/>
    </xf>
    <xf numFmtId="0" fontId="2" fillId="4" borderId="5" xfId="0" applyFont="1" applyFill="1" applyBorder="1" applyAlignment="1" applyProtection="1">
      <alignment horizontal="center"/>
    </xf>
    <xf numFmtId="0" fontId="2" fillId="4" borderId="6" xfId="0" applyFont="1" applyFill="1" applyBorder="1" applyAlignment="1" applyProtection="1">
      <alignment horizontal="center" wrapText="1"/>
    </xf>
    <xf numFmtId="49" fontId="1" fillId="4" borderId="7" xfId="0" applyNumberFormat="1" applyFont="1" applyFill="1" applyBorder="1" applyProtection="1"/>
    <xf numFmtId="0" fontId="1" fillId="4" borderId="3" xfId="0" applyFont="1" applyFill="1" applyBorder="1" applyAlignment="1" applyProtection="1">
      <alignment wrapText="1"/>
    </xf>
    <xf numFmtId="0" fontId="1" fillId="4" borderId="8" xfId="0" applyFont="1" applyFill="1" applyBorder="1" applyAlignment="1" applyProtection="1">
      <alignment horizontal="center"/>
    </xf>
    <xf numFmtId="164" fontId="1" fillId="4" borderId="9" xfId="0" applyNumberFormat="1" applyFont="1" applyFill="1" applyBorder="1" applyProtection="1"/>
    <xf numFmtId="49" fontId="1" fillId="4" borderId="10" xfId="0" applyNumberFormat="1" applyFont="1" applyFill="1" applyBorder="1" applyProtection="1"/>
    <xf numFmtId="0" fontId="1" fillId="4" borderId="3" xfId="0" applyFont="1" applyFill="1" applyBorder="1" applyAlignment="1" applyProtection="1">
      <alignment horizontal="center"/>
    </xf>
    <xf numFmtId="164" fontId="1" fillId="4" borderId="1" xfId="0" applyNumberFormat="1" applyFont="1" applyFill="1" applyBorder="1" applyProtection="1"/>
    <xf numFmtId="164" fontId="1" fillId="4" borderId="18" xfId="0" applyNumberFormat="1" applyFont="1" applyFill="1" applyBorder="1" applyProtection="1"/>
    <xf numFmtId="49" fontId="1" fillId="4" borderId="12" xfId="0" applyNumberFormat="1" applyFont="1" applyFill="1" applyBorder="1" applyProtection="1"/>
    <xf numFmtId="0" fontId="1" fillId="4" borderId="24" xfId="0" applyFont="1" applyFill="1" applyBorder="1" applyAlignment="1" applyProtection="1">
      <alignment horizontal="center"/>
    </xf>
    <xf numFmtId="164" fontId="1" fillId="4" borderId="13" xfId="0" applyNumberFormat="1" applyFont="1" applyFill="1" applyBorder="1" applyProtection="1"/>
    <xf numFmtId="164" fontId="1" fillId="4" borderId="22" xfId="0" applyNumberFormat="1" applyFont="1" applyFill="1" applyBorder="1" applyProtection="1"/>
    <xf numFmtId="0" fontId="3" fillId="4" borderId="20" xfId="0" applyFont="1" applyFill="1" applyBorder="1" applyAlignment="1" applyProtection="1">
      <alignment horizontal="center" wrapText="1"/>
    </xf>
    <xf numFmtId="0" fontId="3" fillId="4" borderId="21" xfId="0" applyFont="1" applyFill="1" applyBorder="1" applyAlignment="1" applyProtection="1">
      <alignment horizontal="center" wrapText="1"/>
    </xf>
    <xf numFmtId="0" fontId="1" fillId="4" borderId="5" xfId="0" applyFont="1" applyFill="1" applyBorder="1" applyProtection="1"/>
    <xf numFmtId="164" fontId="1" fillId="4" borderId="5" xfId="0" applyNumberFormat="1" applyFont="1" applyFill="1" applyBorder="1" applyProtection="1"/>
    <xf numFmtId="164" fontId="3" fillId="4" borderId="6" xfId="0" applyNumberFormat="1" applyFont="1" applyFill="1" applyBorder="1" applyProtection="1"/>
    <xf numFmtId="49" fontId="1" fillId="4" borderId="17" xfId="0" applyNumberFormat="1" applyFont="1" applyFill="1" applyBorder="1" applyProtection="1"/>
    <xf numFmtId="0" fontId="1" fillId="4" borderId="5" xfId="0" applyFont="1" applyFill="1" applyBorder="1" applyAlignment="1" applyProtection="1">
      <alignment horizontal="center"/>
    </xf>
    <xf numFmtId="0" fontId="3" fillId="4" borderId="20" xfId="0" applyFont="1" applyFill="1" applyBorder="1" applyAlignment="1" applyProtection="1">
      <alignment horizontal="center"/>
    </xf>
    <xf numFmtId="0" fontId="3" fillId="4" borderId="21" xfId="0" applyFont="1" applyFill="1" applyBorder="1" applyAlignment="1" applyProtection="1">
      <alignment horizontal="center"/>
    </xf>
    <xf numFmtId="0" fontId="2" fillId="5" borderId="23" xfId="0" applyFont="1" applyFill="1" applyBorder="1" applyAlignment="1" applyProtection="1">
      <alignment wrapText="1"/>
    </xf>
    <xf numFmtId="0" fontId="2" fillId="5" borderId="25" xfId="0" applyFont="1" applyFill="1" applyBorder="1" applyProtection="1"/>
    <xf numFmtId="0" fontId="2" fillId="5" borderId="25" xfId="0" applyFont="1" applyFill="1" applyBorder="1" applyAlignment="1" applyProtection="1">
      <alignment horizontal="center" wrapText="1"/>
    </xf>
    <xf numFmtId="0" fontId="2" fillId="5" borderId="25" xfId="0" applyFont="1" applyFill="1" applyBorder="1" applyAlignment="1" applyProtection="1">
      <alignment horizontal="center"/>
    </xf>
    <xf numFmtId="0" fontId="2" fillId="5" borderId="26" xfId="0" applyFont="1" applyFill="1" applyBorder="1" applyAlignment="1" applyProtection="1">
      <alignment horizontal="center" wrapText="1"/>
    </xf>
    <xf numFmtId="49" fontId="1" fillId="5" borderId="7" xfId="0" applyNumberFormat="1" applyFont="1" applyFill="1" applyBorder="1" applyProtection="1"/>
    <xf numFmtId="0" fontId="1" fillId="5" borderId="8" xfId="0" applyFont="1" applyFill="1" applyBorder="1" applyAlignment="1" applyProtection="1">
      <alignment wrapText="1"/>
    </xf>
    <xf numFmtId="0" fontId="1" fillId="5" borderId="8" xfId="0" applyFont="1" applyFill="1" applyBorder="1" applyAlignment="1" applyProtection="1">
      <alignment horizontal="center"/>
    </xf>
    <xf numFmtId="164" fontId="1" fillId="5" borderId="9" xfId="0" applyNumberFormat="1" applyFont="1" applyFill="1" applyBorder="1" applyProtection="1"/>
    <xf numFmtId="49" fontId="1" fillId="5" borderId="10" xfId="0" applyNumberFormat="1" applyFont="1" applyFill="1" applyBorder="1" applyProtection="1"/>
    <xf numFmtId="0" fontId="1" fillId="5" borderId="1" xfId="0" applyFont="1" applyFill="1" applyBorder="1" applyAlignment="1" applyProtection="1">
      <alignment wrapText="1"/>
    </xf>
    <xf numFmtId="0" fontId="1" fillId="5" borderId="3" xfId="0" applyFont="1" applyFill="1" applyBorder="1" applyAlignment="1" applyProtection="1">
      <alignment horizontal="center"/>
    </xf>
    <xf numFmtId="164" fontId="1" fillId="5" borderId="1" xfId="0" applyNumberFormat="1" applyFont="1" applyFill="1" applyBorder="1" applyProtection="1"/>
    <xf numFmtId="164" fontId="1" fillId="5" borderId="18" xfId="0" applyNumberFormat="1" applyFont="1" applyFill="1" applyBorder="1" applyProtection="1"/>
    <xf numFmtId="49" fontId="1" fillId="5" borderId="12" xfId="0" applyNumberFormat="1" applyFont="1" applyFill="1" applyBorder="1" applyProtection="1"/>
    <xf numFmtId="0" fontId="1" fillId="5" borderId="24" xfId="0" applyFont="1" applyFill="1" applyBorder="1" applyAlignment="1" applyProtection="1">
      <alignment horizontal="center"/>
    </xf>
    <xf numFmtId="164" fontId="1" fillId="5" borderId="13" xfId="0" applyNumberFormat="1" applyFont="1" applyFill="1" applyBorder="1" applyProtection="1"/>
    <xf numFmtId="164" fontId="1" fillId="5" borderId="22" xfId="0" applyNumberFormat="1" applyFont="1" applyFill="1" applyBorder="1" applyProtection="1"/>
    <xf numFmtId="0" fontId="3" fillId="5" borderId="20" xfId="0" applyFont="1" applyFill="1" applyBorder="1" applyAlignment="1" applyProtection="1">
      <alignment horizontal="center" wrapText="1"/>
    </xf>
    <xf numFmtId="0" fontId="3" fillId="5" borderId="21" xfId="0" applyFont="1" applyFill="1" applyBorder="1" applyAlignment="1" applyProtection="1">
      <alignment horizontal="center" wrapText="1"/>
    </xf>
    <xf numFmtId="0" fontId="1" fillId="5" borderId="5" xfId="0" applyFont="1" applyFill="1" applyBorder="1" applyProtection="1"/>
    <xf numFmtId="164" fontId="1" fillId="5" borderId="5" xfId="0" applyNumberFormat="1" applyFont="1" applyFill="1" applyBorder="1" applyProtection="1"/>
    <xf numFmtId="164" fontId="3" fillId="5" borderId="6" xfId="0" applyNumberFormat="1" applyFont="1" applyFill="1" applyBorder="1" applyProtection="1"/>
    <xf numFmtId="49" fontId="1" fillId="5" borderId="17" xfId="0" applyNumberFormat="1" applyFont="1" applyFill="1" applyBorder="1" applyProtection="1"/>
    <xf numFmtId="0" fontId="1" fillId="5" borderId="25" xfId="0" applyFont="1" applyFill="1" applyBorder="1" applyProtection="1"/>
    <xf numFmtId="0" fontId="1" fillId="5" borderId="25" xfId="0" applyFont="1" applyFill="1" applyBorder="1" applyAlignment="1" applyProtection="1">
      <alignment horizontal="center"/>
    </xf>
    <xf numFmtId="164" fontId="3" fillId="5" borderId="26" xfId="0" applyNumberFormat="1" applyFont="1" applyFill="1" applyBorder="1" applyProtection="1"/>
    <xf numFmtId="0" fontId="3" fillId="5" borderId="20" xfId="0" applyFont="1" applyFill="1" applyBorder="1" applyAlignment="1" applyProtection="1">
      <alignment horizontal="center"/>
    </xf>
    <xf numFmtId="0" fontId="3" fillId="5" borderId="21" xfId="0" applyFont="1" applyFill="1" applyBorder="1" applyAlignment="1" applyProtection="1">
      <alignment horizontal="center"/>
    </xf>
    <xf numFmtId="0" fontId="1" fillId="5" borderId="5" xfId="0" applyFont="1" applyFill="1" applyBorder="1" applyAlignment="1" applyProtection="1">
      <alignment horizontal="center"/>
    </xf>
    <xf numFmtId="164" fontId="1" fillId="5" borderId="24" xfId="0" applyNumberFormat="1" applyFont="1" applyFill="1" applyBorder="1" applyProtection="1"/>
    <xf numFmtId="0" fontId="2" fillId="6" borderId="4" xfId="0" applyFont="1" applyFill="1" applyBorder="1" applyAlignment="1" applyProtection="1">
      <alignment wrapText="1"/>
    </xf>
    <xf numFmtId="0" fontId="2" fillId="6" borderId="5" xfId="0" applyFont="1" applyFill="1" applyBorder="1" applyProtection="1"/>
    <xf numFmtId="0" fontId="2" fillId="6" borderId="5" xfId="0" applyFont="1" applyFill="1" applyBorder="1" applyAlignment="1" applyProtection="1">
      <alignment horizontal="center" wrapText="1"/>
    </xf>
    <xf numFmtId="0" fontId="2" fillId="6" borderId="5" xfId="0" applyFont="1" applyFill="1" applyBorder="1" applyAlignment="1" applyProtection="1">
      <alignment horizontal="center"/>
    </xf>
    <xf numFmtId="0" fontId="2" fillId="6" borderId="6" xfId="0" applyFont="1" applyFill="1" applyBorder="1" applyAlignment="1" applyProtection="1">
      <alignment horizontal="center" wrapText="1"/>
    </xf>
    <xf numFmtId="49" fontId="1" fillId="6" borderId="17" xfId="0" applyNumberFormat="1" applyFont="1" applyFill="1" applyBorder="1" applyProtection="1"/>
    <xf numFmtId="0" fontId="1" fillId="6" borderId="3" xfId="0" applyFont="1" applyFill="1" applyBorder="1" applyAlignment="1" applyProtection="1">
      <alignment wrapText="1"/>
    </xf>
    <xf numFmtId="0" fontId="1" fillId="6" borderId="3" xfId="0" applyFont="1" applyFill="1" applyBorder="1" applyAlignment="1" applyProtection="1">
      <alignment horizontal="center"/>
    </xf>
    <xf numFmtId="164" fontId="1" fillId="6" borderId="18" xfId="0" applyNumberFormat="1" applyFont="1" applyFill="1" applyBorder="1" applyProtection="1"/>
    <xf numFmtId="49" fontId="1" fillId="6" borderId="10" xfId="0" applyNumberFormat="1" applyFont="1" applyFill="1" applyBorder="1" applyProtection="1"/>
    <xf numFmtId="164" fontId="1" fillId="6" borderId="1" xfId="0" applyNumberFormat="1" applyFont="1" applyFill="1" applyBorder="1" applyProtection="1"/>
    <xf numFmtId="49" fontId="1" fillId="6" borderId="15" xfId="0" applyNumberFormat="1" applyFont="1" applyFill="1" applyBorder="1" applyProtection="1"/>
    <xf numFmtId="164" fontId="1" fillId="6" borderId="2" xfId="0" applyNumberFormat="1" applyFont="1" applyFill="1" applyBorder="1" applyProtection="1"/>
    <xf numFmtId="0" fontId="3" fillId="6" borderId="20" xfId="0" applyFont="1" applyFill="1" applyBorder="1" applyAlignment="1" applyProtection="1">
      <alignment horizontal="center" wrapText="1"/>
    </xf>
    <xf numFmtId="0" fontId="3" fillId="6" borderId="21" xfId="0" applyFont="1" applyFill="1" applyBorder="1" applyAlignment="1" applyProtection="1">
      <alignment horizontal="center" wrapText="1"/>
    </xf>
    <xf numFmtId="0" fontId="1" fillId="6" borderId="5" xfId="0" applyFont="1" applyFill="1" applyBorder="1" applyProtection="1"/>
    <xf numFmtId="164" fontId="1" fillId="6" borderId="5" xfId="0" applyNumberFormat="1" applyFont="1" applyFill="1" applyBorder="1" applyProtection="1"/>
    <xf numFmtId="164" fontId="3" fillId="6" borderId="6" xfId="0" applyNumberFormat="1" applyFont="1" applyFill="1" applyBorder="1" applyProtection="1"/>
    <xf numFmtId="0" fontId="1" fillId="6" borderId="5" xfId="0" applyFont="1" applyFill="1" applyBorder="1" applyAlignment="1" applyProtection="1">
      <alignment horizontal="center"/>
    </xf>
    <xf numFmtId="0" fontId="3" fillId="6" borderId="20" xfId="0" applyFont="1" applyFill="1" applyBorder="1" applyAlignment="1" applyProtection="1">
      <alignment horizontal="center"/>
    </xf>
    <xf numFmtId="0" fontId="3" fillId="6" borderId="21" xfId="0" applyFont="1" applyFill="1" applyBorder="1" applyAlignment="1" applyProtection="1">
      <alignment horizontal="center"/>
    </xf>
    <xf numFmtId="0" fontId="1" fillId="6" borderId="13" xfId="0" applyFont="1" applyFill="1" applyBorder="1" applyProtection="1"/>
    <xf numFmtId="0" fontId="1" fillId="6" borderId="13" xfId="0" applyFont="1" applyFill="1" applyBorder="1" applyAlignment="1" applyProtection="1">
      <alignment horizontal="center"/>
    </xf>
    <xf numFmtId="164" fontId="1" fillId="6" borderId="13" xfId="0" applyNumberFormat="1" applyFont="1" applyFill="1" applyBorder="1" applyProtection="1"/>
    <xf numFmtId="164" fontId="3" fillId="6" borderId="14" xfId="0" applyNumberFormat="1" applyFont="1" applyFill="1" applyBorder="1" applyProtection="1"/>
    <xf numFmtId="0" fontId="3" fillId="9" borderId="20" xfId="0" applyFont="1" applyFill="1" applyBorder="1" applyAlignment="1" applyProtection="1">
      <alignment horizontal="left"/>
    </xf>
    <xf numFmtId="0" fontId="3" fillId="9" borderId="34" xfId="0" applyFont="1" applyFill="1" applyBorder="1" applyAlignment="1" applyProtection="1">
      <alignment horizontal="left"/>
    </xf>
    <xf numFmtId="0" fontId="3" fillId="9" borderId="21" xfId="0" applyFont="1" applyFill="1" applyBorder="1" applyAlignment="1" applyProtection="1">
      <alignment horizontal="left"/>
    </xf>
    <xf numFmtId="164" fontId="3" fillId="9" borderId="6" xfId="0" applyNumberFormat="1" applyFont="1" applyFill="1" applyBorder="1" applyProtection="1"/>
    <xf numFmtId="0" fontId="3" fillId="7" borderId="20" xfId="0" applyFont="1" applyFill="1" applyBorder="1" applyAlignment="1" applyProtection="1"/>
    <xf numFmtId="0" fontId="3" fillId="7" borderId="34" xfId="0" applyFont="1" applyFill="1" applyBorder="1" applyAlignment="1" applyProtection="1">
      <alignment horizontal="center"/>
    </xf>
    <xf numFmtId="0" fontId="3" fillId="7" borderId="21" xfId="0" applyFont="1" applyFill="1" applyBorder="1" applyAlignment="1" applyProtection="1">
      <alignment horizontal="center"/>
    </xf>
    <xf numFmtId="164" fontId="3" fillId="7" borderId="6" xfId="0" applyNumberFormat="1" applyFont="1" applyFill="1" applyBorder="1" applyProtection="1"/>
    <xf numFmtId="164" fontId="1" fillId="3" borderId="8" xfId="0" applyNumberFormat="1" applyFont="1" applyFill="1" applyBorder="1" applyProtection="1">
      <protection locked="0"/>
    </xf>
    <xf numFmtId="164" fontId="1" fillId="3" borderId="1" xfId="0" applyNumberFormat="1" applyFont="1" applyFill="1" applyBorder="1" applyProtection="1">
      <protection locked="0"/>
    </xf>
    <xf numFmtId="164" fontId="1" fillId="3" borderId="3" xfId="0" applyNumberFormat="1" applyFont="1" applyFill="1" applyBorder="1" applyProtection="1">
      <protection locked="0"/>
    </xf>
    <xf numFmtId="164" fontId="1" fillId="4" borderId="8" xfId="0" applyNumberFormat="1" applyFont="1" applyFill="1" applyBorder="1" applyProtection="1">
      <protection locked="0"/>
    </xf>
    <xf numFmtId="164" fontId="1" fillId="4" borderId="1" xfId="0" applyNumberFormat="1" applyFont="1" applyFill="1" applyBorder="1" applyProtection="1">
      <protection locked="0"/>
    </xf>
    <xf numFmtId="164" fontId="1" fillId="4" borderId="3" xfId="0" applyNumberFormat="1" applyFont="1" applyFill="1" applyBorder="1" applyProtection="1">
      <protection locked="0"/>
    </xf>
    <xf numFmtId="164" fontId="1" fillId="5" borderId="8" xfId="0" applyNumberFormat="1" applyFont="1" applyFill="1" applyBorder="1" applyProtection="1">
      <protection locked="0"/>
    </xf>
    <xf numFmtId="164" fontId="1" fillId="5" borderId="1" xfId="0" applyNumberFormat="1" applyFont="1" applyFill="1" applyBorder="1" applyProtection="1">
      <protection locked="0"/>
    </xf>
    <xf numFmtId="164" fontId="1" fillId="5" borderId="3" xfId="0" applyNumberFormat="1" applyFont="1" applyFill="1" applyBorder="1" applyProtection="1">
      <protection locked="0"/>
    </xf>
    <xf numFmtId="164" fontId="1" fillId="6" borderId="3" xfId="0" applyNumberFormat="1" applyFont="1" applyFill="1" applyBorder="1" applyProtection="1">
      <protection locked="0"/>
    </xf>
    <xf numFmtId="164" fontId="1" fillId="6" borderId="1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523875</xdr:colOff>
      <xdr:row>33</xdr:row>
      <xdr:rowOff>123825</xdr:rowOff>
    </xdr:from>
    <xdr:to>
      <xdr:col>9</xdr:col>
      <xdr:colOff>457200</xdr:colOff>
      <xdr:row>42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CCC3373-340B-418A-B704-8240B0B04DAD}"/>
            </a:ext>
          </a:extLst>
        </xdr:cNvPr>
        <xdr:cNvSpPr txBox="1"/>
      </xdr:nvSpPr>
      <xdr:spPr>
        <a:xfrm>
          <a:off x="1133475" y="6410325"/>
          <a:ext cx="4810125" cy="1695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=A1+B1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65"/>
  <sheetViews>
    <sheetView tabSelected="1" workbookViewId="0">
      <selection activeCell="F4" sqref="F4"/>
    </sheetView>
  </sheetViews>
  <sheetFormatPr defaultColWidth="8.85546875" defaultRowHeight="15" x14ac:dyDescent="0.25"/>
  <cols>
    <col min="1" max="1" width="8.85546875" style="5"/>
    <col min="2" max="2" width="15.7109375" style="5" customWidth="1"/>
    <col min="3" max="3" width="45.28515625" style="5" customWidth="1"/>
    <col min="4" max="4" width="11.85546875" style="5" customWidth="1"/>
    <col min="5" max="5" width="8.85546875" style="5"/>
    <col min="6" max="6" width="14" style="5" customWidth="1"/>
    <col min="7" max="7" width="26.42578125" style="5" customWidth="1"/>
    <col min="8" max="16384" width="8.85546875" style="5"/>
  </cols>
  <sheetData>
    <row r="1" spans="2:10" ht="36" customHeight="1" thickBot="1" x14ac:dyDescent="0.3">
      <c r="B1" s="4" t="s">
        <v>69</v>
      </c>
      <c r="C1" s="4"/>
      <c r="D1" s="4"/>
      <c r="E1" s="4"/>
      <c r="F1" s="4"/>
      <c r="G1" s="4"/>
    </row>
    <row r="2" spans="2:10" ht="75.75" thickBot="1" x14ac:dyDescent="0.3">
      <c r="B2" s="6" t="s">
        <v>70</v>
      </c>
      <c r="C2" s="7" t="s">
        <v>10</v>
      </c>
      <c r="D2" s="8" t="s">
        <v>1</v>
      </c>
      <c r="E2" s="9" t="s">
        <v>2</v>
      </c>
      <c r="F2" s="10" t="s">
        <v>3</v>
      </c>
      <c r="G2" s="11" t="s">
        <v>8</v>
      </c>
    </row>
    <row r="3" spans="2:10" ht="72" x14ac:dyDescent="0.25">
      <c r="B3" s="12" t="s">
        <v>33</v>
      </c>
      <c r="C3" s="13" t="s">
        <v>13</v>
      </c>
      <c r="D3" s="14">
        <v>1200</v>
      </c>
      <c r="E3" s="15" t="s">
        <v>18</v>
      </c>
      <c r="F3" s="1"/>
      <c r="G3" s="16">
        <f>D3*F3</f>
        <v>0</v>
      </c>
    </row>
    <row r="4" spans="2:10" ht="57.75" x14ac:dyDescent="0.25">
      <c r="B4" s="17" t="s">
        <v>34</v>
      </c>
      <c r="C4" s="18" t="s">
        <v>14</v>
      </c>
      <c r="D4" s="19">
        <v>3000</v>
      </c>
      <c r="E4" s="19" t="s">
        <v>4</v>
      </c>
      <c r="F4" s="2"/>
      <c r="G4" s="20">
        <f>D4*F4</f>
        <v>0</v>
      </c>
    </row>
    <row r="5" spans="2:10" ht="57.75" x14ac:dyDescent="0.25">
      <c r="B5" s="17" t="s">
        <v>35</v>
      </c>
      <c r="C5" s="18" t="s">
        <v>15</v>
      </c>
      <c r="D5" s="19">
        <v>150</v>
      </c>
      <c r="E5" s="19" t="s">
        <v>4</v>
      </c>
      <c r="F5" s="3"/>
      <c r="G5" s="20">
        <f t="shared" ref="G5:G7" si="0">D5*F5</f>
        <v>0</v>
      </c>
      <c r="J5" s="22"/>
    </row>
    <row r="6" spans="2:10" ht="57.75" x14ac:dyDescent="0.25">
      <c r="B6" s="17" t="s">
        <v>36</v>
      </c>
      <c r="C6" s="18" t="s">
        <v>68</v>
      </c>
      <c r="D6" s="19">
        <v>2000</v>
      </c>
      <c r="E6" s="19" t="s">
        <v>4</v>
      </c>
      <c r="F6" s="3"/>
      <c r="G6" s="20">
        <f t="shared" si="0"/>
        <v>0</v>
      </c>
    </row>
    <row r="7" spans="2:10" ht="58.5" thickBot="1" x14ac:dyDescent="0.3">
      <c r="B7" s="23" t="s">
        <v>37</v>
      </c>
      <c r="C7" s="24" t="s">
        <v>17</v>
      </c>
      <c r="D7" s="25">
        <v>1</v>
      </c>
      <c r="E7" s="26" t="s">
        <v>19</v>
      </c>
      <c r="F7" s="27">
        <v>1500000</v>
      </c>
      <c r="G7" s="28">
        <f t="shared" si="0"/>
        <v>1500000</v>
      </c>
    </row>
    <row r="8" spans="2:10" ht="15.75" thickBot="1" x14ac:dyDescent="0.3">
      <c r="B8" s="29" t="s">
        <v>11</v>
      </c>
      <c r="C8" s="30"/>
      <c r="D8" s="31"/>
      <c r="E8" s="31"/>
      <c r="F8" s="32"/>
      <c r="G8" s="33">
        <f>SUM(G3:G7)</f>
        <v>1500000</v>
      </c>
    </row>
    <row r="9" spans="2:10" ht="43.5" x14ac:dyDescent="0.25">
      <c r="B9" s="34" t="s">
        <v>38</v>
      </c>
      <c r="C9" s="35" t="s">
        <v>16</v>
      </c>
      <c r="D9" s="36">
        <v>540</v>
      </c>
      <c r="E9" s="36" t="s">
        <v>4</v>
      </c>
      <c r="F9" s="2"/>
      <c r="G9" s="37">
        <f>D9*F9</f>
        <v>0</v>
      </c>
    </row>
    <row r="10" spans="2:10" ht="44.25" thickBot="1" x14ac:dyDescent="0.3">
      <c r="B10" s="17" t="s">
        <v>39</v>
      </c>
      <c r="C10" s="18" t="s">
        <v>20</v>
      </c>
      <c r="D10" s="36">
        <v>1</v>
      </c>
      <c r="E10" s="36" t="s">
        <v>9</v>
      </c>
      <c r="F10" s="21">
        <v>125000</v>
      </c>
      <c r="G10" s="20">
        <f>D10*F10</f>
        <v>125000</v>
      </c>
    </row>
    <row r="11" spans="2:10" ht="15.75" thickBot="1" x14ac:dyDescent="0.3">
      <c r="B11" s="29" t="s">
        <v>12</v>
      </c>
      <c r="C11" s="30"/>
      <c r="D11" s="31"/>
      <c r="E11" s="38"/>
      <c r="F11" s="32"/>
      <c r="G11" s="33">
        <f>SUM(G9:G10)</f>
        <v>125000</v>
      </c>
    </row>
    <row r="12" spans="2:10" ht="15.75" thickBot="1" x14ac:dyDescent="0.3">
      <c r="B12" s="39" t="s">
        <v>71</v>
      </c>
      <c r="C12" s="40"/>
      <c r="D12" s="41"/>
      <c r="E12" s="41"/>
      <c r="F12" s="42"/>
      <c r="G12" s="33">
        <f>SUM(G8,G11)</f>
        <v>1625000</v>
      </c>
    </row>
    <row r="13" spans="2:10" ht="15.75" thickBot="1" x14ac:dyDescent="0.3">
      <c r="B13" s="43"/>
      <c r="C13" s="43"/>
      <c r="D13" s="43"/>
      <c r="E13" s="43"/>
      <c r="F13" s="43"/>
      <c r="G13" s="44"/>
    </row>
    <row r="14" spans="2:10" ht="60.75" thickBot="1" x14ac:dyDescent="0.3">
      <c r="B14" s="45" t="s">
        <v>23</v>
      </c>
      <c r="C14" s="46" t="s">
        <v>10</v>
      </c>
      <c r="D14" s="47" t="s">
        <v>5</v>
      </c>
      <c r="E14" s="48" t="s">
        <v>2</v>
      </c>
      <c r="F14" s="47" t="s">
        <v>3</v>
      </c>
      <c r="G14" s="49" t="s">
        <v>8</v>
      </c>
    </row>
    <row r="15" spans="2:10" ht="52.5" customHeight="1" x14ac:dyDescent="0.25">
      <c r="B15" s="50" t="s">
        <v>40</v>
      </c>
      <c r="C15" s="51" t="s">
        <v>21</v>
      </c>
      <c r="D15" s="52">
        <v>1200</v>
      </c>
      <c r="E15" s="52" t="s">
        <v>4</v>
      </c>
      <c r="F15" s="169"/>
      <c r="G15" s="53">
        <f>D15*F15</f>
        <v>0</v>
      </c>
    </row>
    <row r="16" spans="2:10" ht="57.75" x14ac:dyDescent="0.25">
      <c r="B16" s="54" t="s">
        <v>41</v>
      </c>
      <c r="C16" s="55" t="s">
        <v>14</v>
      </c>
      <c r="D16" s="56">
        <v>3000</v>
      </c>
      <c r="E16" s="56" t="s">
        <v>4</v>
      </c>
      <c r="F16" s="170"/>
      <c r="G16" s="58">
        <f t="shared" ref="G16:G19" si="1">D16*F16</f>
        <v>0</v>
      </c>
    </row>
    <row r="17" spans="2:7" ht="57.75" x14ac:dyDescent="0.25">
      <c r="B17" s="54" t="s">
        <v>42</v>
      </c>
      <c r="C17" s="55" t="s">
        <v>15</v>
      </c>
      <c r="D17" s="56">
        <v>150</v>
      </c>
      <c r="E17" s="56" t="s">
        <v>4</v>
      </c>
      <c r="F17" s="170"/>
      <c r="G17" s="58">
        <f t="shared" si="1"/>
        <v>0</v>
      </c>
    </row>
    <row r="18" spans="2:7" ht="57.75" x14ac:dyDescent="0.25">
      <c r="B18" s="54" t="s">
        <v>43</v>
      </c>
      <c r="C18" s="55" t="s">
        <v>68</v>
      </c>
      <c r="D18" s="56">
        <v>2000</v>
      </c>
      <c r="E18" s="56" t="s">
        <v>4</v>
      </c>
      <c r="F18" s="170"/>
      <c r="G18" s="58">
        <f t="shared" si="1"/>
        <v>0</v>
      </c>
    </row>
    <row r="19" spans="2:7" ht="44.25" thickBot="1" x14ac:dyDescent="0.3">
      <c r="B19" s="59" t="s">
        <v>44</v>
      </c>
      <c r="C19" s="55" t="s">
        <v>22</v>
      </c>
      <c r="D19" s="60">
        <v>1</v>
      </c>
      <c r="E19" s="60" t="s">
        <v>9</v>
      </c>
      <c r="F19" s="61">
        <v>1500000</v>
      </c>
      <c r="G19" s="62">
        <f t="shared" si="1"/>
        <v>1500000</v>
      </c>
    </row>
    <row r="20" spans="2:7" ht="15.75" thickBot="1" x14ac:dyDescent="0.3">
      <c r="B20" s="63" t="s">
        <v>11</v>
      </c>
      <c r="C20" s="64"/>
      <c r="D20" s="65"/>
      <c r="E20" s="65"/>
      <c r="F20" s="66"/>
      <c r="G20" s="67">
        <f>SUM(G15:G19)</f>
        <v>1500000</v>
      </c>
    </row>
    <row r="21" spans="2:7" ht="43.5" x14ac:dyDescent="0.25">
      <c r="B21" s="68" t="s">
        <v>45</v>
      </c>
      <c r="C21" s="55" t="s">
        <v>16</v>
      </c>
      <c r="D21" s="69">
        <v>540</v>
      </c>
      <c r="E21" s="69" t="s">
        <v>4</v>
      </c>
      <c r="F21" s="171"/>
      <c r="G21" s="70">
        <f>D21*F21</f>
        <v>0</v>
      </c>
    </row>
    <row r="22" spans="2:7" ht="44.25" thickBot="1" x14ac:dyDescent="0.3">
      <c r="B22" s="54" t="s">
        <v>46</v>
      </c>
      <c r="C22" s="55" t="s">
        <v>20</v>
      </c>
      <c r="D22" s="69">
        <v>1</v>
      </c>
      <c r="E22" s="69" t="s">
        <v>9</v>
      </c>
      <c r="F22" s="57">
        <v>125000</v>
      </c>
      <c r="G22" s="70">
        <f t="shared" ref="G22" si="2">D22*F22</f>
        <v>125000</v>
      </c>
    </row>
    <row r="23" spans="2:7" ht="15.75" thickBot="1" x14ac:dyDescent="0.3">
      <c r="B23" s="63" t="s">
        <v>12</v>
      </c>
      <c r="C23" s="71"/>
      <c r="D23" s="65"/>
      <c r="E23" s="72"/>
      <c r="F23" s="66"/>
      <c r="G23" s="67">
        <f>SUM(G21:G22)</f>
        <v>125000</v>
      </c>
    </row>
    <row r="24" spans="2:7" ht="15.75" thickBot="1" x14ac:dyDescent="0.3">
      <c r="B24" s="73" t="s">
        <v>32</v>
      </c>
      <c r="C24" s="74"/>
      <c r="D24" s="75"/>
      <c r="E24" s="76"/>
      <c r="F24" s="77"/>
      <c r="G24" s="78">
        <f>SUM(G20,G23)</f>
        <v>1625000</v>
      </c>
    </row>
    <row r="25" spans="2:7" ht="15.75" thickBot="1" x14ac:dyDescent="0.3">
      <c r="B25" s="43"/>
      <c r="C25" s="43"/>
      <c r="D25" s="43"/>
      <c r="E25" s="43"/>
      <c r="F25" s="43"/>
      <c r="G25" s="44"/>
    </row>
    <row r="26" spans="2:7" ht="60.75" thickBot="1" x14ac:dyDescent="0.3">
      <c r="B26" s="79" t="s">
        <v>24</v>
      </c>
      <c r="C26" s="80" t="s">
        <v>10</v>
      </c>
      <c r="D26" s="81" t="s">
        <v>6</v>
      </c>
      <c r="E26" s="82" t="s">
        <v>2</v>
      </c>
      <c r="F26" s="81" t="s">
        <v>3</v>
      </c>
      <c r="G26" s="83" t="s">
        <v>8</v>
      </c>
    </row>
    <row r="27" spans="2:7" ht="43.5" x14ac:dyDescent="0.25">
      <c r="B27" s="84" t="s">
        <v>47</v>
      </c>
      <c r="C27" s="85" t="s">
        <v>21</v>
      </c>
      <c r="D27" s="86">
        <v>1200</v>
      </c>
      <c r="E27" s="86" t="s">
        <v>4</v>
      </c>
      <c r="F27" s="172"/>
      <c r="G27" s="87">
        <f>D27*F27</f>
        <v>0</v>
      </c>
    </row>
    <row r="28" spans="2:7" ht="57.75" x14ac:dyDescent="0.25">
      <c r="B28" s="88" t="s">
        <v>48</v>
      </c>
      <c r="C28" s="85" t="s">
        <v>14</v>
      </c>
      <c r="D28" s="89">
        <v>3000</v>
      </c>
      <c r="E28" s="89" t="s">
        <v>4</v>
      </c>
      <c r="F28" s="173"/>
      <c r="G28" s="91">
        <f t="shared" ref="G28:G31" si="3">D28*F28</f>
        <v>0</v>
      </c>
    </row>
    <row r="29" spans="2:7" ht="57.75" x14ac:dyDescent="0.25">
      <c r="B29" s="88" t="s">
        <v>49</v>
      </c>
      <c r="C29" s="85" t="s">
        <v>15</v>
      </c>
      <c r="D29" s="89">
        <v>150</v>
      </c>
      <c r="E29" s="89" t="s">
        <v>4</v>
      </c>
      <c r="F29" s="173"/>
      <c r="G29" s="91">
        <f t="shared" si="3"/>
        <v>0</v>
      </c>
    </row>
    <row r="30" spans="2:7" ht="57.75" x14ac:dyDescent="0.25">
      <c r="B30" s="88" t="s">
        <v>50</v>
      </c>
      <c r="C30" s="85" t="s">
        <v>68</v>
      </c>
      <c r="D30" s="89">
        <v>2000</v>
      </c>
      <c r="E30" s="89" t="s">
        <v>4</v>
      </c>
      <c r="F30" s="173"/>
      <c r="G30" s="91">
        <f t="shared" si="3"/>
        <v>0</v>
      </c>
    </row>
    <row r="31" spans="2:7" ht="44.25" thickBot="1" x14ac:dyDescent="0.3">
      <c r="B31" s="92" t="s">
        <v>51</v>
      </c>
      <c r="C31" s="85" t="s">
        <v>22</v>
      </c>
      <c r="D31" s="93">
        <v>1</v>
      </c>
      <c r="E31" s="93" t="s">
        <v>9</v>
      </c>
      <c r="F31" s="94">
        <v>1500000</v>
      </c>
      <c r="G31" s="95">
        <f t="shared" si="3"/>
        <v>1500000</v>
      </c>
    </row>
    <row r="32" spans="2:7" ht="15.75" thickBot="1" x14ac:dyDescent="0.3">
      <c r="B32" s="96" t="s">
        <v>11</v>
      </c>
      <c r="C32" s="97"/>
      <c r="D32" s="98"/>
      <c r="E32" s="98"/>
      <c r="F32" s="99"/>
      <c r="G32" s="100">
        <f>SUM(G27:G31)</f>
        <v>1500000</v>
      </c>
    </row>
    <row r="33" spans="2:7" ht="43.5" x14ac:dyDescent="0.25">
      <c r="B33" s="101" t="s">
        <v>52</v>
      </c>
      <c r="C33" s="85" t="s">
        <v>16</v>
      </c>
      <c r="D33" s="89">
        <v>540</v>
      </c>
      <c r="E33" s="89" t="s">
        <v>4</v>
      </c>
      <c r="F33" s="174"/>
      <c r="G33" s="91">
        <f>D33*F33</f>
        <v>0</v>
      </c>
    </row>
    <row r="34" spans="2:7" ht="44.25" thickBot="1" x14ac:dyDescent="0.3">
      <c r="B34" s="88" t="s">
        <v>53</v>
      </c>
      <c r="C34" s="85" t="s">
        <v>20</v>
      </c>
      <c r="D34" s="89">
        <v>1</v>
      </c>
      <c r="E34" s="89" t="s">
        <v>9</v>
      </c>
      <c r="F34" s="90">
        <v>125000</v>
      </c>
      <c r="G34" s="91">
        <f t="shared" ref="G34" si="4">D34*F34</f>
        <v>125000</v>
      </c>
    </row>
    <row r="35" spans="2:7" ht="15.75" thickBot="1" x14ac:dyDescent="0.3">
      <c r="B35" s="96" t="s">
        <v>12</v>
      </c>
      <c r="C35" s="97"/>
      <c r="D35" s="98"/>
      <c r="E35" s="102"/>
      <c r="F35" s="99"/>
      <c r="G35" s="100">
        <f>SUM(G33:G34)</f>
        <v>125000</v>
      </c>
    </row>
    <row r="36" spans="2:7" ht="15.75" thickBot="1" x14ac:dyDescent="0.3">
      <c r="B36" s="103" t="s">
        <v>31</v>
      </c>
      <c r="C36" s="104"/>
      <c r="D36" s="98"/>
      <c r="E36" s="102"/>
      <c r="F36" s="99"/>
      <c r="G36" s="100">
        <f>SUM(G32,G35)</f>
        <v>1625000</v>
      </c>
    </row>
    <row r="37" spans="2:7" ht="15.75" thickBot="1" x14ac:dyDescent="0.3"/>
    <row r="38" spans="2:7" ht="60.75" thickBot="1" x14ac:dyDescent="0.3">
      <c r="B38" s="105" t="s">
        <v>25</v>
      </c>
      <c r="C38" s="106" t="s">
        <v>10</v>
      </c>
      <c r="D38" s="107" t="s">
        <v>5</v>
      </c>
      <c r="E38" s="108" t="s">
        <v>2</v>
      </c>
      <c r="F38" s="107" t="s">
        <v>3</v>
      </c>
      <c r="G38" s="109" t="s">
        <v>8</v>
      </c>
    </row>
    <row r="39" spans="2:7" ht="43.5" x14ac:dyDescent="0.25">
      <c r="B39" s="110" t="s">
        <v>54</v>
      </c>
      <c r="C39" s="111" t="s">
        <v>21</v>
      </c>
      <c r="D39" s="112">
        <v>1200</v>
      </c>
      <c r="E39" s="112" t="s">
        <v>4</v>
      </c>
      <c r="F39" s="175"/>
      <c r="G39" s="113">
        <f>D39*F39</f>
        <v>0</v>
      </c>
    </row>
    <row r="40" spans="2:7" ht="57.75" x14ac:dyDescent="0.25">
      <c r="B40" s="114" t="s">
        <v>55</v>
      </c>
      <c r="C40" s="115" t="s">
        <v>14</v>
      </c>
      <c r="D40" s="116">
        <v>3000</v>
      </c>
      <c r="E40" s="116" t="s">
        <v>4</v>
      </c>
      <c r="F40" s="176"/>
      <c r="G40" s="118">
        <f t="shared" ref="G40:G43" si="5">D40*F40</f>
        <v>0</v>
      </c>
    </row>
    <row r="41" spans="2:7" ht="57.75" x14ac:dyDescent="0.25">
      <c r="B41" s="114" t="s">
        <v>56</v>
      </c>
      <c r="C41" s="115" t="s">
        <v>15</v>
      </c>
      <c r="D41" s="116">
        <v>150</v>
      </c>
      <c r="E41" s="116" t="s">
        <v>4</v>
      </c>
      <c r="F41" s="176"/>
      <c r="G41" s="118">
        <f t="shared" si="5"/>
        <v>0</v>
      </c>
    </row>
    <row r="42" spans="2:7" ht="57.75" x14ac:dyDescent="0.25">
      <c r="B42" s="114" t="s">
        <v>57</v>
      </c>
      <c r="C42" s="115" t="s">
        <v>68</v>
      </c>
      <c r="D42" s="116">
        <v>2000</v>
      </c>
      <c r="E42" s="116" t="s">
        <v>4</v>
      </c>
      <c r="F42" s="176"/>
      <c r="G42" s="118">
        <f t="shared" si="5"/>
        <v>0</v>
      </c>
    </row>
    <row r="43" spans="2:7" ht="44.25" thickBot="1" x14ac:dyDescent="0.3">
      <c r="B43" s="119" t="s">
        <v>58</v>
      </c>
      <c r="C43" s="115" t="s">
        <v>22</v>
      </c>
      <c r="D43" s="120">
        <v>1</v>
      </c>
      <c r="E43" s="120" t="s">
        <v>9</v>
      </c>
      <c r="F43" s="121">
        <v>1500000</v>
      </c>
      <c r="G43" s="122">
        <f t="shared" si="5"/>
        <v>1500000</v>
      </c>
    </row>
    <row r="44" spans="2:7" ht="15.75" thickBot="1" x14ac:dyDescent="0.3">
      <c r="B44" s="123" t="s">
        <v>11</v>
      </c>
      <c r="C44" s="124"/>
      <c r="D44" s="125"/>
      <c r="E44" s="125"/>
      <c r="F44" s="126"/>
      <c r="G44" s="127">
        <f>SUM(G39:G43)</f>
        <v>1500000</v>
      </c>
    </row>
    <row r="45" spans="2:7" ht="43.5" x14ac:dyDescent="0.25">
      <c r="B45" s="128" t="s">
        <v>59</v>
      </c>
      <c r="C45" s="115" t="s">
        <v>16</v>
      </c>
      <c r="D45" s="116">
        <v>540</v>
      </c>
      <c r="E45" s="116" t="s">
        <v>4</v>
      </c>
      <c r="F45" s="177"/>
      <c r="G45" s="118">
        <f>D45*F45</f>
        <v>0</v>
      </c>
    </row>
    <row r="46" spans="2:7" ht="44.25" thickBot="1" x14ac:dyDescent="0.3">
      <c r="B46" s="114" t="s">
        <v>60</v>
      </c>
      <c r="C46" s="115" t="s">
        <v>20</v>
      </c>
      <c r="D46" s="116">
        <v>1</v>
      </c>
      <c r="E46" s="116" t="s">
        <v>9</v>
      </c>
      <c r="F46" s="117">
        <v>125000</v>
      </c>
      <c r="G46" s="118">
        <f t="shared" ref="G46" si="6">D46*F46</f>
        <v>125000</v>
      </c>
    </row>
    <row r="47" spans="2:7" ht="15.75" thickBot="1" x14ac:dyDescent="0.3">
      <c r="B47" s="123" t="s">
        <v>12</v>
      </c>
      <c r="C47" s="124"/>
      <c r="D47" s="129"/>
      <c r="E47" s="130"/>
      <c r="F47" s="126"/>
      <c r="G47" s="131">
        <f>SUM(G45:G46)</f>
        <v>125000</v>
      </c>
    </row>
    <row r="48" spans="2:7" ht="15.75" thickBot="1" x14ac:dyDescent="0.3">
      <c r="B48" s="132" t="s">
        <v>30</v>
      </c>
      <c r="C48" s="133"/>
      <c r="D48" s="125"/>
      <c r="E48" s="134"/>
      <c r="F48" s="135"/>
      <c r="G48" s="127">
        <f>SUM(G44,G47)</f>
        <v>1625000</v>
      </c>
    </row>
    <row r="49" spans="2:7" ht="15.75" thickBot="1" x14ac:dyDescent="0.3"/>
    <row r="50" spans="2:7" ht="60.75" thickBot="1" x14ac:dyDescent="0.3">
      <c r="B50" s="136" t="s">
        <v>26</v>
      </c>
      <c r="C50" s="137" t="s">
        <v>10</v>
      </c>
      <c r="D50" s="138" t="s">
        <v>7</v>
      </c>
      <c r="E50" s="139" t="s">
        <v>2</v>
      </c>
      <c r="F50" s="138" t="s">
        <v>3</v>
      </c>
      <c r="G50" s="140" t="s">
        <v>8</v>
      </c>
    </row>
    <row r="51" spans="2:7" ht="43.5" x14ac:dyDescent="0.25">
      <c r="B51" s="141" t="s">
        <v>61</v>
      </c>
      <c r="C51" s="142" t="s">
        <v>21</v>
      </c>
      <c r="D51" s="143">
        <v>1200</v>
      </c>
      <c r="E51" s="143" t="s">
        <v>4</v>
      </c>
      <c r="F51" s="178"/>
      <c r="G51" s="144">
        <f>D51*F51</f>
        <v>0</v>
      </c>
    </row>
    <row r="52" spans="2:7" ht="57.75" x14ac:dyDescent="0.25">
      <c r="B52" s="145" t="s">
        <v>62</v>
      </c>
      <c r="C52" s="142" t="s">
        <v>14</v>
      </c>
      <c r="D52" s="143">
        <v>3000</v>
      </c>
      <c r="E52" s="143" t="s">
        <v>4</v>
      </c>
      <c r="F52" s="179"/>
      <c r="G52" s="144">
        <f t="shared" ref="G52:G55" si="7">D52*F52</f>
        <v>0</v>
      </c>
    </row>
    <row r="53" spans="2:7" ht="57.75" x14ac:dyDescent="0.25">
      <c r="B53" s="145" t="s">
        <v>63</v>
      </c>
      <c r="C53" s="142" t="s">
        <v>15</v>
      </c>
      <c r="D53" s="143">
        <v>150</v>
      </c>
      <c r="E53" s="143" t="s">
        <v>4</v>
      </c>
      <c r="F53" s="179"/>
      <c r="G53" s="144">
        <f t="shared" si="7"/>
        <v>0</v>
      </c>
    </row>
    <row r="54" spans="2:7" ht="57.75" x14ac:dyDescent="0.25">
      <c r="B54" s="145" t="s">
        <v>64</v>
      </c>
      <c r="C54" s="142" t="s">
        <v>68</v>
      </c>
      <c r="D54" s="143">
        <v>2000</v>
      </c>
      <c r="E54" s="143" t="s">
        <v>4</v>
      </c>
      <c r="F54" s="179"/>
      <c r="G54" s="144">
        <f t="shared" si="7"/>
        <v>0</v>
      </c>
    </row>
    <row r="55" spans="2:7" ht="44.25" thickBot="1" x14ac:dyDescent="0.3">
      <c r="B55" s="147" t="s">
        <v>65</v>
      </c>
      <c r="C55" s="142" t="s">
        <v>22</v>
      </c>
      <c r="D55" s="143">
        <v>1</v>
      </c>
      <c r="E55" s="143" t="s">
        <v>9</v>
      </c>
      <c r="F55" s="148">
        <v>1500000</v>
      </c>
      <c r="G55" s="144">
        <f t="shared" si="7"/>
        <v>1500000</v>
      </c>
    </row>
    <row r="56" spans="2:7" ht="15.75" thickBot="1" x14ac:dyDescent="0.3">
      <c r="B56" s="149" t="s">
        <v>11</v>
      </c>
      <c r="C56" s="150"/>
      <c r="D56" s="151"/>
      <c r="E56" s="151"/>
      <c r="F56" s="152"/>
      <c r="G56" s="153">
        <f>SUM(G51:G55)</f>
        <v>1500000</v>
      </c>
    </row>
    <row r="57" spans="2:7" ht="43.5" x14ac:dyDescent="0.25">
      <c r="B57" s="141" t="s">
        <v>66</v>
      </c>
      <c r="C57" s="142" t="s">
        <v>16</v>
      </c>
      <c r="D57" s="143">
        <v>540</v>
      </c>
      <c r="E57" s="143" t="s">
        <v>4</v>
      </c>
      <c r="F57" s="178"/>
      <c r="G57" s="144">
        <f>D57*F57</f>
        <v>0</v>
      </c>
    </row>
    <row r="58" spans="2:7" ht="44.25" thickBot="1" x14ac:dyDescent="0.3">
      <c r="B58" s="145" t="s">
        <v>67</v>
      </c>
      <c r="C58" s="142" t="s">
        <v>20</v>
      </c>
      <c r="D58" s="143">
        <v>1</v>
      </c>
      <c r="E58" s="143" t="s">
        <v>9</v>
      </c>
      <c r="F58" s="146">
        <v>125000</v>
      </c>
      <c r="G58" s="144">
        <f t="shared" ref="G58" si="8">D58*F58</f>
        <v>125000</v>
      </c>
    </row>
    <row r="59" spans="2:7" ht="15.75" thickBot="1" x14ac:dyDescent="0.3">
      <c r="B59" s="149" t="s">
        <v>12</v>
      </c>
      <c r="C59" s="150"/>
      <c r="D59" s="151"/>
      <c r="E59" s="154"/>
      <c r="F59" s="152"/>
      <c r="G59" s="153">
        <f>SUM(G57:G58)</f>
        <v>125000</v>
      </c>
    </row>
    <row r="60" spans="2:7" ht="15.75" thickBot="1" x14ac:dyDescent="0.3">
      <c r="B60" s="155" t="s">
        <v>29</v>
      </c>
      <c r="C60" s="156"/>
      <c r="D60" s="157"/>
      <c r="E60" s="158"/>
      <c r="F60" s="159"/>
      <c r="G60" s="160">
        <f>SUM(G56,G59)</f>
        <v>1625000</v>
      </c>
    </row>
    <row r="61" spans="2:7" ht="15.75" thickBot="1" x14ac:dyDescent="0.3"/>
    <row r="62" spans="2:7" ht="15.75" thickBot="1" x14ac:dyDescent="0.3">
      <c r="B62" s="161" t="s">
        <v>27</v>
      </c>
      <c r="C62" s="162"/>
      <c r="D62" s="162"/>
      <c r="E62" s="162"/>
      <c r="F62" s="163"/>
      <c r="G62" s="164">
        <f>SUM(G3:G6,G9,G15:G18,G21,G27:G30,G33,G39:G42,G45,G51:G54,G57)</f>
        <v>0</v>
      </c>
    </row>
    <row r="63" spans="2:7" ht="15.75" thickBot="1" x14ac:dyDescent="0.3">
      <c r="B63" s="161" t="s">
        <v>28</v>
      </c>
      <c r="C63" s="162"/>
      <c r="D63" s="162"/>
      <c r="E63" s="162"/>
      <c r="F63" s="163"/>
      <c r="G63" s="164">
        <f>SUM(G7,G10,G19,G22,G31,G34,G43,G46,G55,G58)</f>
        <v>8125000</v>
      </c>
    </row>
    <row r="64" spans="2:7" ht="15.75" thickBot="1" x14ac:dyDescent="0.3"/>
    <row r="65" spans="2:7" ht="15.75" thickBot="1" x14ac:dyDescent="0.3">
      <c r="B65" s="165" t="s">
        <v>0</v>
      </c>
      <c r="C65" s="166"/>
      <c r="D65" s="166"/>
      <c r="E65" s="166"/>
      <c r="F65" s="167"/>
      <c r="G65" s="168">
        <f>SUM(G62:G63)</f>
        <v>8125000</v>
      </c>
    </row>
  </sheetData>
  <sheetProtection algorithmName="SHA-512" hashValue="sunT1DuRfubYpYipjGkAmEsWZbgnL1VhKYKMmHu0JJcGqPluqshefTGIeerKf47JoXDOJPW7PslI1Jjog9iQFw==" saltValue="WT4DycwG1+7VwLaZYras/w==" spinCount="100000" sheet="1" objects="1" scenarios="1"/>
  <mergeCells count="19">
    <mergeCell ref="B56:C56"/>
    <mergeCell ref="B59:C59"/>
    <mergeCell ref="C65:F65"/>
    <mergeCell ref="B62:F62"/>
    <mergeCell ref="B63:F63"/>
    <mergeCell ref="B60:C60"/>
    <mergeCell ref="B1:G1"/>
    <mergeCell ref="B12:C12"/>
    <mergeCell ref="B24:C24"/>
    <mergeCell ref="B36:C36"/>
    <mergeCell ref="B48:C48"/>
    <mergeCell ref="B8:C8"/>
    <mergeCell ref="B11:C11"/>
    <mergeCell ref="B20:C20"/>
    <mergeCell ref="B23:C23"/>
    <mergeCell ref="B32:C32"/>
    <mergeCell ref="B35:C35"/>
    <mergeCell ref="B47:C47"/>
    <mergeCell ref="B44:C44"/>
  </mergeCells>
  <pageMargins left="0.7" right="0.7" top="0.75" bottom="0.75" header="0.3" footer="0.3"/>
  <pageSetup orientation="portrait" r:id="rId1"/>
  <ignoredErrors>
    <ignoredError sqref="G8 G20 G32 G44 G56" formula="1"/>
    <ignoredError sqref="B3:B7 B9:B10 B15:B19 B21:B22 B27:B31 B33:B34 B39:B43 B45:B46 B51:B55 B57:B5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15792-FE0F-4411-8D3C-4997B0BFD64B}">
  <dimension ref="A1:I24"/>
  <sheetViews>
    <sheetView workbookViewId="0">
      <selection activeCell="A19" sqref="A19"/>
    </sheetView>
  </sheetViews>
  <sheetFormatPr defaultRowHeight="15" x14ac:dyDescent="0.25"/>
  <sheetData>
    <row r="1" spans="1:7" x14ac:dyDescent="0.25">
      <c r="A1">
        <v>6</v>
      </c>
      <c r="B1">
        <v>5</v>
      </c>
      <c r="C1">
        <f>A1+B1</f>
        <v>11</v>
      </c>
    </row>
    <row r="2" spans="1:7" x14ac:dyDescent="0.25">
      <c r="A2">
        <v>1</v>
      </c>
      <c r="B2">
        <v>1</v>
      </c>
      <c r="C2">
        <f t="shared" ref="C2:C7" si="0">A2+B2</f>
        <v>2</v>
      </c>
    </row>
    <row r="3" spans="1:7" x14ac:dyDescent="0.25">
      <c r="A3">
        <v>5</v>
      </c>
      <c r="B3">
        <v>7</v>
      </c>
      <c r="C3">
        <f t="shared" si="0"/>
        <v>12</v>
      </c>
    </row>
    <row r="4" spans="1:7" x14ac:dyDescent="0.25">
      <c r="A4">
        <v>1</v>
      </c>
      <c r="B4">
        <v>9</v>
      </c>
      <c r="C4">
        <f t="shared" si="0"/>
        <v>10</v>
      </c>
    </row>
    <row r="5" spans="1:7" x14ac:dyDescent="0.25">
      <c r="A5">
        <v>2</v>
      </c>
      <c r="B5">
        <v>4</v>
      </c>
      <c r="C5">
        <f t="shared" si="0"/>
        <v>6</v>
      </c>
    </row>
    <row r="6" spans="1:7" x14ac:dyDescent="0.25">
      <c r="A6">
        <v>3</v>
      </c>
      <c r="B6">
        <v>5</v>
      </c>
      <c r="C6">
        <f t="shared" si="0"/>
        <v>8</v>
      </c>
    </row>
    <row r="7" spans="1:7" x14ac:dyDescent="0.25">
      <c r="A7">
        <v>8</v>
      </c>
      <c r="B7">
        <v>6</v>
      </c>
      <c r="C7">
        <f t="shared" si="0"/>
        <v>14</v>
      </c>
    </row>
    <row r="10" spans="1:7" x14ac:dyDescent="0.25">
      <c r="A10">
        <v>6</v>
      </c>
      <c r="B10">
        <v>5</v>
      </c>
      <c r="C10">
        <f>A$10+B$10</f>
        <v>11</v>
      </c>
      <c r="D10">
        <f t="shared" ref="D10:G10" si="1">B$10+C$10</f>
        <v>16</v>
      </c>
      <c r="E10">
        <f t="shared" si="1"/>
        <v>27</v>
      </c>
      <c r="F10">
        <f t="shared" si="1"/>
        <v>43</v>
      </c>
      <c r="G10">
        <f t="shared" si="1"/>
        <v>70</v>
      </c>
    </row>
    <row r="11" spans="1:7" x14ac:dyDescent="0.25">
      <c r="A11">
        <v>1</v>
      </c>
      <c r="B11">
        <v>1</v>
      </c>
      <c r="C11">
        <f>A$10+B$10</f>
        <v>11</v>
      </c>
      <c r="D11">
        <f t="shared" ref="D11:G11" si="2">B$10+C$10</f>
        <v>16</v>
      </c>
      <c r="E11">
        <f t="shared" si="2"/>
        <v>27</v>
      </c>
      <c r="F11">
        <f t="shared" si="2"/>
        <v>43</v>
      </c>
      <c r="G11">
        <f t="shared" si="2"/>
        <v>70</v>
      </c>
    </row>
    <row r="12" spans="1:7" x14ac:dyDescent="0.25">
      <c r="A12">
        <v>5</v>
      </c>
      <c r="B12">
        <v>7</v>
      </c>
      <c r="C12">
        <f>A$10+B$10</f>
        <v>11</v>
      </c>
      <c r="D12">
        <f t="shared" ref="D12:G12" si="3">B$10+C$10</f>
        <v>16</v>
      </c>
      <c r="E12">
        <f t="shared" si="3"/>
        <v>27</v>
      </c>
      <c r="F12">
        <f t="shared" si="3"/>
        <v>43</v>
      </c>
      <c r="G12">
        <f t="shared" si="3"/>
        <v>70</v>
      </c>
    </row>
    <row r="13" spans="1:7" x14ac:dyDescent="0.25">
      <c r="A13">
        <v>1</v>
      </c>
      <c r="B13">
        <v>9</v>
      </c>
      <c r="C13">
        <f>A$10+B$10</f>
        <v>11</v>
      </c>
      <c r="D13">
        <f t="shared" ref="D13:G13" si="4">B$10+C$10</f>
        <v>16</v>
      </c>
      <c r="E13">
        <f t="shared" si="4"/>
        <v>27</v>
      </c>
      <c r="F13">
        <f t="shared" si="4"/>
        <v>43</v>
      </c>
      <c r="G13">
        <f t="shared" si="4"/>
        <v>70</v>
      </c>
    </row>
    <row r="14" spans="1:7" x14ac:dyDescent="0.25">
      <c r="A14">
        <v>2</v>
      </c>
      <c r="B14">
        <v>4</v>
      </c>
      <c r="C14">
        <f>A$10+B$10</f>
        <v>11</v>
      </c>
      <c r="D14">
        <f t="shared" ref="D14:G14" si="5">B$10+C$10</f>
        <v>16</v>
      </c>
      <c r="E14">
        <f t="shared" si="5"/>
        <v>27</v>
      </c>
      <c r="F14">
        <f t="shared" si="5"/>
        <v>43</v>
      </c>
      <c r="G14">
        <f t="shared" si="5"/>
        <v>70</v>
      </c>
    </row>
    <row r="15" spans="1:7" x14ac:dyDescent="0.25">
      <c r="A15">
        <v>3</v>
      </c>
      <c r="B15">
        <v>5</v>
      </c>
      <c r="C15">
        <f>A$10+B$10</f>
        <v>11</v>
      </c>
      <c r="D15">
        <f t="shared" ref="D15:G15" si="6">B$10+C$10</f>
        <v>16</v>
      </c>
      <c r="E15">
        <f t="shared" si="6"/>
        <v>27</v>
      </c>
      <c r="F15">
        <f t="shared" si="6"/>
        <v>43</v>
      </c>
      <c r="G15">
        <f t="shared" si="6"/>
        <v>70</v>
      </c>
    </row>
    <row r="16" spans="1:7" x14ac:dyDescent="0.25">
      <c r="A16">
        <v>8</v>
      </c>
      <c r="B16">
        <v>6</v>
      </c>
      <c r="C16">
        <f>A$10+B$10</f>
        <v>11</v>
      </c>
      <c r="D16">
        <f t="shared" ref="D16:G16" si="7">B$10+C$10</f>
        <v>16</v>
      </c>
      <c r="E16">
        <f t="shared" si="7"/>
        <v>27</v>
      </c>
      <c r="F16">
        <f t="shared" si="7"/>
        <v>43</v>
      </c>
      <c r="G16">
        <f t="shared" si="7"/>
        <v>70</v>
      </c>
    </row>
    <row r="18" spans="1:9" x14ac:dyDescent="0.25">
      <c r="A18">
        <v>6</v>
      </c>
      <c r="B18">
        <v>5</v>
      </c>
      <c r="C18">
        <f>$A$10+$B$10</f>
        <v>11</v>
      </c>
      <c r="D18">
        <f t="shared" ref="D18:I18" si="8">$A$10+$B$10</f>
        <v>11</v>
      </c>
      <c r="E18">
        <f t="shared" si="8"/>
        <v>11</v>
      </c>
      <c r="F18">
        <f t="shared" si="8"/>
        <v>11</v>
      </c>
      <c r="G18">
        <f t="shared" si="8"/>
        <v>11</v>
      </c>
      <c r="H18">
        <f t="shared" si="8"/>
        <v>11</v>
      </c>
      <c r="I18">
        <f t="shared" si="8"/>
        <v>11</v>
      </c>
    </row>
    <row r="19" spans="1:9" x14ac:dyDescent="0.25">
      <c r="A19">
        <v>1</v>
      </c>
      <c r="B19">
        <v>1</v>
      </c>
      <c r="C19">
        <f t="shared" ref="C19:I24" si="9">$A$10+$B$10</f>
        <v>11</v>
      </c>
      <c r="D19">
        <f t="shared" si="9"/>
        <v>11</v>
      </c>
      <c r="E19">
        <f t="shared" si="9"/>
        <v>11</v>
      </c>
      <c r="F19">
        <f t="shared" si="9"/>
        <v>11</v>
      </c>
      <c r="G19">
        <f t="shared" si="9"/>
        <v>11</v>
      </c>
      <c r="H19">
        <f t="shared" si="9"/>
        <v>11</v>
      </c>
      <c r="I19">
        <f t="shared" si="9"/>
        <v>11</v>
      </c>
    </row>
    <row r="20" spans="1:9" x14ac:dyDescent="0.25">
      <c r="A20">
        <v>5</v>
      </c>
      <c r="B20">
        <v>7</v>
      </c>
      <c r="C20">
        <f t="shared" si="9"/>
        <v>11</v>
      </c>
      <c r="D20">
        <f t="shared" si="9"/>
        <v>11</v>
      </c>
      <c r="E20">
        <f t="shared" si="9"/>
        <v>11</v>
      </c>
      <c r="F20">
        <f t="shared" si="9"/>
        <v>11</v>
      </c>
      <c r="G20">
        <f t="shared" si="9"/>
        <v>11</v>
      </c>
      <c r="H20">
        <f t="shared" si="9"/>
        <v>11</v>
      </c>
      <c r="I20">
        <f t="shared" si="9"/>
        <v>11</v>
      </c>
    </row>
    <row r="21" spans="1:9" x14ac:dyDescent="0.25">
      <c r="A21">
        <v>1</v>
      </c>
      <c r="B21">
        <v>9</v>
      </c>
      <c r="C21">
        <f t="shared" si="9"/>
        <v>11</v>
      </c>
      <c r="D21">
        <f t="shared" si="9"/>
        <v>11</v>
      </c>
      <c r="E21">
        <f t="shared" si="9"/>
        <v>11</v>
      </c>
      <c r="F21">
        <f t="shared" si="9"/>
        <v>11</v>
      </c>
      <c r="G21">
        <f t="shared" si="9"/>
        <v>11</v>
      </c>
      <c r="H21">
        <f t="shared" si="9"/>
        <v>11</v>
      </c>
      <c r="I21">
        <f t="shared" si="9"/>
        <v>11</v>
      </c>
    </row>
    <row r="22" spans="1:9" x14ac:dyDescent="0.25">
      <c r="A22">
        <v>2</v>
      </c>
      <c r="B22">
        <v>4</v>
      </c>
      <c r="C22">
        <f t="shared" si="9"/>
        <v>11</v>
      </c>
      <c r="D22">
        <f t="shared" si="9"/>
        <v>11</v>
      </c>
      <c r="E22">
        <f t="shared" si="9"/>
        <v>11</v>
      </c>
      <c r="F22">
        <f t="shared" si="9"/>
        <v>11</v>
      </c>
      <c r="G22">
        <f t="shared" si="9"/>
        <v>11</v>
      </c>
      <c r="H22">
        <f t="shared" si="9"/>
        <v>11</v>
      </c>
      <c r="I22">
        <f t="shared" si="9"/>
        <v>11</v>
      </c>
    </row>
    <row r="23" spans="1:9" x14ac:dyDescent="0.25">
      <c r="A23">
        <v>3</v>
      </c>
      <c r="B23">
        <v>5</v>
      </c>
      <c r="C23">
        <f t="shared" si="9"/>
        <v>11</v>
      </c>
      <c r="D23">
        <f t="shared" si="9"/>
        <v>11</v>
      </c>
      <c r="E23">
        <f t="shared" si="9"/>
        <v>11</v>
      </c>
      <c r="F23">
        <f t="shared" si="9"/>
        <v>11</v>
      </c>
      <c r="G23">
        <f t="shared" si="9"/>
        <v>11</v>
      </c>
      <c r="H23">
        <f t="shared" si="9"/>
        <v>11</v>
      </c>
      <c r="I23">
        <f t="shared" si="9"/>
        <v>11</v>
      </c>
    </row>
    <row r="24" spans="1:9" x14ac:dyDescent="0.25">
      <c r="A24">
        <v>8</v>
      </c>
      <c r="B24">
        <v>6</v>
      </c>
      <c r="C24">
        <f t="shared" si="9"/>
        <v>11</v>
      </c>
      <c r="D24">
        <f t="shared" si="9"/>
        <v>11</v>
      </c>
      <c r="E24">
        <f t="shared" si="9"/>
        <v>11</v>
      </c>
      <c r="F24">
        <f t="shared" si="9"/>
        <v>11</v>
      </c>
      <c r="G24">
        <f t="shared" si="9"/>
        <v>11</v>
      </c>
      <c r="H24">
        <f t="shared" si="9"/>
        <v>11</v>
      </c>
      <c r="I24">
        <f t="shared" si="9"/>
        <v>11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21CB4063E32F4BA3E34CCBEEB77AD6" ma:contentTypeVersion="4" ma:contentTypeDescription="Create a new document." ma:contentTypeScope="" ma:versionID="bd72392cf9e12a6787cb50b7d0a7d800">
  <xsd:schema xmlns:xsd="http://www.w3.org/2001/XMLSchema" xmlns:xs="http://www.w3.org/2001/XMLSchema" xmlns:p="http://schemas.microsoft.com/office/2006/metadata/properties" xmlns:ns2="1a14bd8f-6e68-43fe-a28f-84a87564fefe" xmlns:ns3="766c0842-4d53-45a3-a522-cb0a8731a7a0" targetNamespace="http://schemas.microsoft.com/office/2006/metadata/properties" ma:root="true" ma:fieldsID="c82e029d1a805bc50f18a8633c7878c7" ns2:_="" ns3:_="">
    <xsd:import namespace="1a14bd8f-6e68-43fe-a28f-84a87564fefe"/>
    <xsd:import namespace="766c0842-4d53-45a3-a522-cb0a8731a7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4bd8f-6e68-43fe-a28f-84a87564f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6c0842-4d53-45a3-a522-cb0a8731a7a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CB0099-789E-4F4A-A963-E470A3A0CF6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2242A3-2C1A-4B97-8F30-301FE5259244}">
  <ds:schemaRefs>
    <ds:schemaRef ds:uri="http://purl.org/dc/elements/1.1/"/>
    <ds:schemaRef ds:uri="766c0842-4d53-45a3-a522-cb0a8731a7a0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1a14bd8f-6e68-43fe-a28f-84a87564fefe"/>
  </ds:schemaRefs>
</ds:datastoreItem>
</file>

<file path=customXml/itemProps3.xml><?xml version="1.0" encoding="utf-8"?>
<ds:datastoreItem xmlns:ds="http://schemas.openxmlformats.org/officeDocument/2006/customXml" ds:itemID="{E9FB9D31-1CBA-4BE6-AE28-174D316264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4bd8f-6e68-43fe-a28f-84a87564fefe"/>
    <ds:schemaRef ds:uri="766c0842-4d53-45a3-a522-cb0a8731a7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Pricing Spreadsheet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Rachel Karkane</dc:creator>
  <cp:keywords/>
  <dc:description/>
  <cp:lastModifiedBy>Kayla Johnson</cp:lastModifiedBy>
  <cp:revision/>
  <dcterms:created xsi:type="dcterms:W3CDTF">2023-02-15T21:00:36Z</dcterms:created>
  <dcterms:modified xsi:type="dcterms:W3CDTF">2024-05-03T17:43:08Z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0x0101001421CB4063E32F4BA3E34CCBEEB77AD6</vt:lpwstr>
  </property>
</Properties>
</file>