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240" yWindow="15" windowWidth="16095" windowHeight="9660" activeTab="7"/>
  </bookViews>
  <sheets>
    <sheet name="mack" sheetId="1" r:id="rId1"/>
    <sheet name="illex" sheetId="2" r:id="rId2"/>
    <sheet name="longfin" sheetId="3" r:id="rId3"/>
    <sheet name="butterfish" sheetId="4" r:id="rId4"/>
    <sheet name="catch" sheetId="5" r:id="rId5"/>
    <sheet name="summary" sheetId="6" r:id="rId6"/>
    <sheet name="Sheet1" sheetId="7" r:id="rId7"/>
    <sheet name="ACL CAMS compare" sheetId="8" r:id="rId8"/>
  </sheets>
  <calcPr calcId="162913"/>
</workbook>
</file>

<file path=xl/calcChain.xml><?xml version="1.0" encoding="utf-8"?>
<calcChain xmlns="http://schemas.openxmlformats.org/spreadsheetml/2006/main">
  <c r="H11" i="7" l="1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G11" i="7"/>
  <c r="F11" i="7"/>
  <c r="E11" i="7"/>
  <c r="D11" i="7"/>
  <c r="D12" i="7"/>
  <c r="D13" i="7"/>
  <c r="D14" i="7"/>
  <c r="C12" i="7"/>
  <c r="C13" i="7"/>
  <c r="C14" i="7"/>
  <c r="C11" i="7"/>
  <c r="F25" i="7"/>
  <c r="F26" i="7"/>
  <c r="F27" i="7"/>
  <c r="F24" i="7"/>
  <c r="L35" i="1" l="1"/>
  <c r="M30" i="1"/>
  <c r="M22" i="1"/>
  <c r="L22" i="1"/>
  <c r="K22" i="1"/>
  <c r="L30" i="1"/>
  <c r="K30" i="1"/>
</calcChain>
</file>

<file path=xl/sharedStrings.xml><?xml version="1.0" encoding="utf-8"?>
<sst xmlns="http://schemas.openxmlformats.org/spreadsheetml/2006/main" count="378" uniqueCount="104">
  <si>
    <t>STRATA</t>
  </si>
  <si>
    <t>N</t>
  </si>
  <si>
    <t>n</t>
  </si>
  <si>
    <t>orate</t>
  </si>
  <si>
    <t>drate</t>
  </si>
  <si>
    <t>KALL</t>
  </si>
  <si>
    <t>disc_est</t>
  </si>
  <si>
    <t>CV</t>
  </si>
  <si>
    <t>Beach Seine-NA-2-N</t>
  </si>
  <si>
    <t>Beach Seine-NA-2-S</t>
  </si>
  <si>
    <t>Handline-NA-1-N</t>
  </si>
  <si>
    <t>Handline-NA-1-S</t>
  </si>
  <si>
    <t>Handline-NA-2-N</t>
  </si>
  <si>
    <t>Handline-NA-2-S</t>
  </si>
  <si>
    <t>Longline-NA-1-N</t>
  </si>
  <si>
    <t>Longline-NA-1-S</t>
  </si>
  <si>
    <t>Longline-NA-2-N</t>
  </si>
  <si>
    <t>Longline-NA-2-S</t>
  </si>
  <si>
    <t>Mid-water Trawl, Paired and Single-NA-1-N</t>
  </si>
  <si>
    <t>Mid-water Trawl, Paired and Single-NA-1-S</t>
  </si>
  <si>
    <t>Mid-water Trawl, Paired and Single-NA-2-N</t>
  </si>
  <si>
    <t>Mid-water Trawl, Paired and Single-NA-2-S</t>
  </si>
  <si>
    <t>Other-NA-1-N</t>
  </si>
  <si>
    <t>Other-NA-1-Other</t>
  </si>
  <si>
    <t>Other-NA-1-S</t>
  </si>
  <si>
    <t>Other-NA-2-N</t>
  </si>
  <si>
    <t>Other-NA-2-Other</t>
  </si>
  <si>
    <t>Other-NA-2-S</t>
  </si>
  <si>
    <t>Otter Trawl-lg-1-N</t>
  </si>
  <si>
    <t>Otter Trawl-lg-1-S</t>
  </si>
  <si>
    <t>Otter Trawl-lg-2-N</t>
  </si>
  <si>
    <t>Otter Trawl-lg-2-S</t>
  </si>
  <si>
    <t>Otter Trawl-NA-1-N</t>
  </si>
  <si>
    <t>Otter Trawl-NA-1-S</t>
  </si>
  <si>
    <t>Otter Trawl-NA-2-N</t>
  </si>
  <si>
    <t>Otter Trawl-NA-2-S</t>
  </si>
  <si>
    <t>Otter Trawl-sm-1-N</t>
  </si>
  <si>
    <t>Otter Trawl-sm-1-S</t>
  </si>
  <si>
    <t>Otter Trawl-sm-2-N</t>
  </si>
  <si>
    <t>Otter Trawl-sm-2-S</t>
  </si>
  <si>
    <t>Otter Trawl, Haddock Separator-lg-1-N</t>
  </si>
  <si>
    <t>Otter Trawl, Haddock Separator-lg-2-N</t>
  </si>
  <si>
    <t>Otter Trawl, Ruhle-lg-1-N</t>
  </si>
  <si>
    <t>Otter Trawl, Ruhle-lg-1-S</t>
  </si>
  <si>
    <t>Otter Trawl, Ruhle-lg-2-N</t>
  </si>
  <si>
    <t>Otter Trawl, Ruhle-lg-2-S</t>
  </si>
  <si>
    <t>Otter Trawl, Twin-lg-1-S</t>
  </si>
  <si>
    <t>Otter Trawl, Twin-lg-2-N</t>
  </si>
  <si>
    <t>Otter Trawl, Twin-lg-2-S</t>
  </si>
  <si>
    <t>Pots+Traps, Fish-NA-1-N</t>
  </si>
  <si>
    <t>Pots+Traps, Fish-NA-1-S</t>
  </si>
  <si>
    <t>Pots+Traps, Fish-NA-2-N</t>
  </si>
  <si>
    <t>Pots+Traps, Fish-NA-2-S</t>
  </si>
  <si>
    <t>Pots+Traps, Hagfish-NA-1-N</t>
  </si>
  <si>
    <t>Pots+Traps, Hagfish-NA-2-N</t>
  </si>
  <si>
    <t>Purse Seine-NA-1-N</t>
  </si>
  <si>
    <t>Purse Seine-NA-1-S</t>
  </si>
  <si>
    <t>Purse Seine-NA-2-N</t>
  </si>
  <si>
    <t>Purse Seine-NA-2-S</t>
  </si>
  <si>
    <t>Scallop Dredge-NA-1-N</t>
  </si>
  <si>
    <t>Scallop Dredge-NA-1-S</t>
  </si>
  <si>
    <t>Scallop Dredge-NA-2-N</t>
  </si>
  <si>
    <t>Scallop Dredge-NA-2-S</t>
  </si>
  <si>
    <t>Scallop Trawl-NA-1-N</t>
  </si>
  <si>
    <t>Scallop Trawl-NA-1-S</t>
  </si>
  <si>
    <t>Scallop Trawl-NA-2-S</t>
  </si>
  <si>
    <t>Shrimp Trawl-NA-1-N</t>
  </si>
  <si>
    <t>Shrimp Trawl-NA-1-S</t>
  </si>
  <si>
    <t>Shrimp Trawl-NA-2-N</t>
  </si>
  <si>
    <t>Shrimp Trawl-NA-2-S</t>
  </si>
  <si>
    <t>Sink, Anchor, Drift Gillnet-lg-1-N</t>
  </si>
  <si>
    <t>Sink, Anchor, Drift Gillnet-lg-1-S</t>
  </si>
  <si>
    <t>Sink, Anchor, Drift Gillnet-lg-2-N</t>
  </si>
  <si>
    <t>Sink, Anchor, Drift Gillnet-lg-2-S</t>
  </si>
  <si>
    <t>Sink, Anchor, Drift Gillnet-NA-1-N</t>
  </si>
  <si>
    <t>Sink, Anchor, Drift Gillnet-NA-1-S</t>
  </si>
  <si>
    <t>Sink, Anchor, Drift Gillnet-NA-2-N</t>
  </si>
  <si>
    <t>Sink, Anchor, Drift Gillnet-NA-2-S</t>
  </si>
  <si>
    <t>Sink, Anchor, Drift Gillnet-xlg-1-N</t>
  </si>
  <si>
    <t>Sink, Anchor, Drift Gillnet-xlg-1-S</t>
  </si>
  <si>
    <t>Sink, Anchor, Drift Gillnet-xlg-2-N</t>
  </si>
  <si>
    <t>Sink, Anchor, Drift Gillnet-xlg-2-S</t>
  </si>
  <si>
    <t>Species</t>
  </si>
  <si>
    <t>Federal</t>
  </si>
  <si>
    <t>State</t>
  </si>
  <si>
    <t>Butterfish</t>
  </si>
  <si>
    <t>Mackerel</t>
  </si>
  <si>
    <t>Loligo</t>
  </si>
  <si>
    <t>Illex</t>
  </si>
  <si>
    <t>Discards</t>
  </si>
  <si>
    <t>Total (lbs)</t>
  </si>
  <si>
    <t>Total (mt)</t>
  </si>
  <si>
    <t>50_sm_MA_1</t>
  </si>
  <si>
    <t>50_sm_MA_2</t>
  </si>
  <si>
    <t>50_sm_NE_1</t>
  </si>
  <si>
    <t>50_sm_NE_2</t>
  </si>
  <si>
    <t>ACL</t>
  </si>
  <si>
    <t>CAMS</t>
  </si>
  <si>
    <t>diff</t>
  </si>
  <si>
    <t>DIFFS</t>
  </si>
  <si>
    <t xml:space="preserve">ACL - CAMS.. </t>
  </si>
  <si>
    <t>ACL Discards</t>
  </si>
  <si>
    <t>CAMS Discards</t>
  </si>
  <si>
    <t xml:space="preserve">Black Sea Bass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</si>
</sst>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164" fontId="0" fillId="2" borderId="0" xfId="1" applyNumberFormat="1" applyFont="1" applyFill="1"/>
    <xf numFmtId="164" fontId="0" fillId="0" borderId="0" xfId="0" applyNumberFormat="1"/>
    <xf numFmtId="164" fontId="1" fillId="0" borderId="0" xfId="1" applyNumberFormat="1" applyFont="1"/>
    <xf numFmtId="16" fontId="0" fillId="0" borderId="0" xfId="0" applyNumberFormat="1"/>
    <xf numFmtId="0" fontId="0" fillId="0" borderId="0" xfId="0" applyNumberFormat="1"/>
    <xf numFmtId="164" fontId="3" fillId="0" borderId="0" xfId="1" applyNumberFormat="1" applyFont="1"/>
    <xf numFmtId="0" fontId="3" fillId="0" borderId="0" xfId="0" applyFont="1"/>
    <xf numFmtId="37" fontId="3" fillId="3" borderId="0" xfId="1" applyNumberFormat="1" applyFont="1" applyFill="1" applyAlignment="1">
      <alignment horizontal="center" wrapText="1"/>
    </xf>
    <xf numFmtId="164" fontId="4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Normal="100" workbookViewId="0">
      <pane ySplit="600" topLeftCell="A29" activePane="bottomLeft"/>
      <selection activeCell="F1" sqref="F1:G1048576"/>
      <selection pane="bottomLeft" activeCell="B12" sqref="B12"/>
    </sheetView>
  </sheetViews>
  <sheetFormatPr defaultRowHeight="15" x14ac:dyDescent="0.25"/>
  <cols>
    <col min="1" max="1" width="40.140625" bestFit="1" customWidth="1"/>
    <col min="6" max="6" width="15.28515625" style="3" bestFit="1" customWidth="1"/>
    <col min="7" max="7" width="11.5703125" style="3" bestFit="1" customWidth="1"/>
    <col min="13" max="13" width="12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2.6749104259039591E-6</v>
      </c>
      <c r="F12" s="3">
        <v>2478138.821705427</v>
      </c>
      <c r="G12" s="3">
        <v>6.6287993710171964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1.158192941045663E-6</v>
      </c>
      <c r="F13" s="3">
        <v>18322212.479166672</v>
      </c>
      <c r="G13" s="3">
        <v>21.220657157709589</v>
      </c>
      <c r="H13">
        <v>0.43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2.6749104259039591E-6</v>
      </c>
      <c r="F14" s="3">
        <v>6774519.576923077</v>
      </c>
      <c r="G14" s="3">
        <v>18.121233046802018</v>
      </c>
      <c r="H14">
        <v>0.52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1.158192941045663E-6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13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13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13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13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13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13" x14ac:dyDescent="0.25">
      <c r="A22" t="s">
        <v>28</v>
      </c>
      <c r="B22">
        <v>3711</v>
      </c>
      <c r="C22">
        <v>453</v>
      </c>
      <c r="D22">
        <v>0.12</v>
      </c>
      <c r="E22">
        <v>2.2426049611471639E-4</v>
      </c>
      <c r="F22" s="3">
        <v>36428091.839511126</v>
      </c>
      <c r="G22" s="3">
        <v>8169.3819484412188</v>
      </c>
      <c r="H22">
        <v>0.21</v>
      </c>
      <c r="K22">
        <f>SUM(B22:B25)</f>
        <v>12870</v>
      </c>
      <c r="L22">
        <f>SUM(C22:C25)</f>
        <v>1324</v>
      </c>
      <c r="M22">
        <f>SUM(F22:F25)</f>
        <v>81446701.866338253</v>
      </c>
    </row>
    <row r="23" spans="1:13" x14ac:dyDescent="0.25">
      <c r="A23" t="s">
        <v>29</v>
      </c>
      <c r="B23">
        <v>1835</v>
      </c>
      <c r="C23">
        <v>125</v>
      </c>
      <c r="D23">
        <v>7.0000000000000007E-2</v>
      </c>
      <c r="E23">
        <v>9.0540010726617291E-5</v>
      </c>
      <c r="F23" s="3">
        <v>6906618.0694853142</v>
      </c>
      <c r="G23" s="3">
        <v>625.32527409584918</v>
      </c>
      <c r="H23">
        <v>0.48</v>
      </c>
    </row>
    <row r="24" spans="1:13" x14ac:dyDescent="0.25">
      <c r="A24" t="s">
        <v>30</v>
      </c>
      <c r="B24">
        <v>4572</v>
      </c>
      <c r="C24">
        <v>525</v>
      </c>
      <c r="D24">
        <v>0.11</v>
      </c>
      <c r="E24">
        <v>7.1636957749213769E-6</v>
      </c>
      <c r="F24" s="3">
        <v>31698095.08031968</v>
      </c>
      <c r="G24" s="3">
        <v>227.07550979994221</v>
      </c>
      <c r="H24">
        <v>0.34</v>
      </c>
    </row>
    <row r="25" spans="1:13" x14ac:dyDescent="0.25">
      <c r="A25" t="s">
        <v>31</v>
      </c>
      <c r="B25">
        <v>2752</v>
      </c>
      <c r="C25">
        <v>221</v>
      </c>
      <c r="D25">
        <v>0.08</v>
      </c>
      <c r="E25">
        <v>6.8115412806709478E-5</v>
      </c>
      <c r="F25" s="3">
        <v>6413896.8770221323</v>
      </c>
      <c r="G25" s="3">
        <v>436.88523347802732</v>
      </c>
      <c r="H25">
        <v>0.97</v>
      </c>
    </row>
    <row r="26" spans="1:13" x14ac:dyDescent="0.25">
      <c r="A26" t="s">
        <v>32</v>
      </c>
      <c r="B26">
        <v>20</v>
      </c>
      <c r="C26">
        <v>0</v>
      </c>
      <c r="D26">
        <v>0</v>
      </c>
      <c r="E26">
        <v>7.4032024555400911E-3</v>
      </c>
      <c r="F26" s="3">
        <v>246476.5</v>
      </c>
      <c r="G26" s="3">
        <v>1824.7154300329271</v>
      </c>
    </row>
    <row r="27" spans="1:13" x14ac:dyDescent="0.25">
      <c r="A27" t="s">
        <v>33</v>
      </c>
      <c r="B27">
        <v>29</v>
      </c>
      <c r="C27">
        <v>0</v>
      </c>
      <c r="D27">
        <v>0</v>
      </c>
      <c r="E27">
        <v>2.0781875455635969E-3</v>
      </c>
      <c r="F27" s="3">
        <v>107667</v>
      </c>
      <c r="G27" s="3">
        <v>223.75221846819571</v>
      </c>
    </row>
    <row r="28" spans="1:13" x14ac:dyDescent="0.25">
      <c r="A28" t="s">
        <v>34</v>
      </c>
      <c r="B28">
        <v>29</v>
      </c>
      <c r="C28">
        <v>0</v>
      </c>
      <c r="D28">
        <v>0</v>
      </c>
      <c r="E28">
        <v>1.6048277985198369E-3</v>
      </c>
      <c r="F28" s="3">
        <v>68683.310872100425</v>
      </c>
      <c r="G28" s="3">
        <v>110.2248865819265</v>
      </c>
    </row>
    <row r="29" spans="1:13" x14ac:dyDescent="0.25">
      <c r="A29" t="s">
        <v>35</v>
      </c>
      <c r="B29">
        <v>24</v>
      </c>
      <c r="C29">
        <v>0</v>
      </c>
      <c r="D29">
        <v>0</v>
      </c>
      <c r="E29">
        <v>6.8115412806709478E-5</v>
      </c>
      <c r="F29" s="3">
        <v>159857</v>
      </c>
      <c r="G29" s="3">
        <v>10.88872554504216</v>
      </c>
    </row>
    <row r="30" spans="1:13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1.458214441496547E-2</v>
      </c>
      <c r="F30" s="5">
        <v>21896431.973870799</v>
      </c>
      <c r="G30" s="5">
        <v>319296.93321545131</v>
      </c>
      <c r="H30">
        <v>0.53</v>
      </c>
      <c r="K30">
        <f>SUM(B30:B33)</f>
        <v>9645</v>
      </c>
      <c r="L30">
        <f>SUM(C30:C33)</f>
        <v>1140</v>
      </c>
      <c r="M30">
        <f>SUM(F30:F33)</f>
        <v>109891057.79252972</v>
      </c>
    </row>
    <row r="31" spans="1:13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4.0658350804005754E-3</v>
      </c>
      <c r="F31" s="5">
        <v>25577560.136865132</v>
      </c>
      <c r="G31" s="5">
        <v>103994.1412755216</v>
      </c>
      <c r="H31">
        <v>0.31</v>
      </c>
    </row>
    <row r="32" spans="1:13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1.6048277985198369E-3</v>
      </c>
      <c r="F32" s="5">
        <v>29024889.379979141</v>
      </c>
      <c r="G32" s="5">
        <v>46579.949325953712</v>
      </c>
      <c r="H32">
        <v>0.73</v>
      </c>
    </row>
    <row r="33" spans="1:12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9.3894767853846484E-5</v>
      </c>
      <c r="F33" s="5">
        <v>33392176.301814649</v>
      </c>
      <c r="G33" s="5">
        <v>3135.3506419936002</v>
      </c>
      <c r="H33">
        <v>0.34</v>
      </c>
    </row>
    <row r="34" spans="1:12" x14ac:dyDescent="0.25">
      <c r="A34" t="s">
        <v>40</v>
      </c>
      <c r="B34">
        <v>110</v>
      </c>
      <c r="C34">
        <v>12</v>
      </c>
      <c r="D34">
        <v>0.11</v>
      </c>
      <c r="E34">
        <v>8.7544303628549482E-5</v>
      </c>
      <c r="F34" s="3">
        <v>2017068.655317503</v>
      </c>
      <c r="G34" s="3">
        <v>176.5828708007455</v>
      </c>
      <c r="H34">
        <v>0.91</v>
      </c>
    </row>
    <row r="35" spans="1:12" x14ac:dyDescent="0.25">
      <c r="A35" t="s">
        <v>41</v>
      </c>
      <c r="B35">
        <v>94</v>
      </c>
      <c r="C35">
        <v>11</v>
      </c>
      <c r="D35">
        <v>0.12</v>
      </c>
      <c r="E35">
        <v>0</v>
      </c>
      <c r="F35" s="3">
        <v>2115740.8440453699</v>
      </c>
      <c r="G35" s="3">
        <v>0</v>
      </c>
      <c r="H35">
        <v>0</v>
      </c>
      <c r="L35">
        <f>SUM(C:C)</f>
        <v>4299</v>
      </c>
    </row>
    <row r="36" spans="1:12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12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12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12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12" x14ac:dyDescent="0.25">
      <c r="A40" t="s">
        <v>46</v>
      </c>
      <c r="B40">
        <v>43</v>
      </c>
      <c r="C40">
        <v>5</v>
      </c>
      <c r="D40">
        <v>0.12</v>
      </c>
      <c r="E40">
        <v>3.3897660134232321E-4</v>
      </c>
      <c r="F40" s="3">
        <v>1519335.2860000001</v>
      </c>
      <c r="G40" s="3">
        <v>515.01911154774666</v>
      </c>
      <c r="H40">
        <v>0.48</v>
      </c>
    </row>
    <row r="41" spans="1:12" x14ac:dyDescent="0.25">
      <c r="A41" t="s">
        <v>47</v>
      </c>
      <c r="B41">
        <v>6</v>
      </c>
      <c r="C41">
        <v>0</v>
      </c>
      <c r="D41">
        <v>0</v>
      </c>
      <c r="E41">
        <v>2.69092083310909E-5</v>
      </c>
      <c r="F41" s="3">
        <v>19051</v>
      </c>
      <c r="G41" s="3">
        <v>0.51264732791561285</v>
      </c>
    </row>
    <row r="42" spans="1:12" x14ac:dyDescent="0.25">
      <c r="A42" t="s">
        <v>48</v>
      </c>
      <c r="B42">
        <v>75</v>
      </c>
      <c r="C42">
        <v>4</v>
      </c>
      <c r="D42">
        <v>0.05</v>
      </c>
      <c r="E42">
        <v>2.69092083310909E-5</v>
      </c>
      <c r="F42" s="3">
        <v>564641.01</v>
      </c>
      <c r="G42" s="3">
        <v>15.19404257036758</v>
      </c>
      <c r="H42">
        <v>1.1000000000000001</v>
      </c>
    </row>
    <row r="43" spans="1:12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12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12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12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12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12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2.9647301005011441E-7</v>
      </c>
      <c r="F53" s="3">
        <v>184727530.00525001</v>
      </c>
      <c r="G53" s="3">
        <v>54.766726859779283</v>
      </c>
      <c r="H53">
        <v>0.38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5.8254710335500052E-7</v>
      </c>
      <c r="F54" s="3">
        <v>79784042.78475</v>
      </c>
      <c r="G54" s="3">
        <v>46.477963018207539</v>
      </c>
      <c r="H54">
        <v>0.77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0</v>
      </c>
      <c r="F55" s="3">
        <v>132614577.92729621</v>
      </c>
      <c r="G55" s="3">
        <v>0</v>
      </c>
      <c r="H55">
        <v>0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0</v>
      </c>
      <c r="F56" s="3">
        <v>105493361.5907038</v>
      </c>
      <c r="G56" s="3">
        <v>0</v>
      </c>
      <c r="H56">
        <v>0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2.4976470083808548E-5</v>
      </c>
      <c r="F57" s="3">
        <v>156123</v>
      </c>
      <c r="G57" s="3">
        <v>3.8994014388944409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2.4976470083808548E-5</v>
      </c>
      <c r="F58" s="3">
        <v>438704.72200000001</v>
      </c>
      <c r="G58" s="3">
        <v>10.957295364658551</v>
      </c>
      <c r="H58">
        <v>1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2.707053483513985E-3</v>
      </c>
      <c r="F64" s="3">
        <v>913348.23580446152</v>
      </c>
      <c r="G64" s="3">
        <v>2472.48252339582</v>
      </c>
      <c r="H64">
        <v>0.59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1.0600144396854239E-4</v>
      </c>
      <c r="F65" s="3">
        <v>5900901.001218589</v>
      </c>
      <c r="G65" s="3">
        <v>625.50402684458811</v>
      </c>
      <c r="H65">
        <v>0.64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1.9758218340006759E-4</v>
      </c>
      <c r="F66" s="3">
        <v>4739632.0318539664</v>
      </c>
      <c r="G66" s="3">
        <v>936.46684536660541</v>
      </c>
      <c r="H66">
        <v>0.44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6.9335785601398478E-6</v>
      </c>
      <c r="F67" s="3">
        <v>4326410.9030381572</v>
      </c>
      <c r="G67" s="3">
        <v>29.99750987966064</v>
      </c>
      <c r="H67">
        <v>0.56999999999999995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1.367946279792067E-3</v>
      </c>
      <c r="F68" s="3">
        <v>17226.322559848741</v>
      </c>
      <c r="G68" s="3">
        <v>23.56468386024325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5.4513088380210083E-5</v>
      </c>
      <c r="F69" s="3">
        <v>93717.001999999993</v>
      </c>
      <c r="G69" s="3">
        <v>5.1088032127543244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1.245375624931868E-4</v>
      </c>
      <c r="F70" s="3">
        <v>88026.33906281479</v>
      </c>
      <c r="G70" s="3">
        <v>10.96258570208175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3.4667892800699239E-6</v>
      </c>
      <c r="F71" s="3">
        <v>27117.873653330069</v>
      </c>
      <c r="G71" s="3">
        <v>9.40119536796553E-2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2.8839076070148979E-5</v>
      </c>
      <c r="F72" s="3">
        <v>8190024.8600657582</v>
      </c>
      <c r="G72" s="3">
        <v>236.19274995584769</v>
      </c>
      <c r="H72">
        <v>0.61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3.0247327918777401E-6</v>
      </c>
      <c r="F73" s="3">
        <v>4353366.5807391303</v>
      </c>
      <c r="G73" s="3">
        <v>13.16777065182632</v>
      </c>
      <c r="H73">
        <v>0.68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5.1492941586306003E-5</v>
      </c>
      <c r="F74" s="3">
        <v>10837196.79415895</v>
      </c>
      <c r="G74" s="3">
        <v>558.03914148092917</v>
      </c>
      <c r="H74">
        <v>0.37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3" workbookViewId="0">
      <selection activeCell="H33" sqref="A30:H33"/>
    </sheetView>
  </sheetViews>
  <sheetFormatPr defaultRowHeight="15" x14ac:dyDescent="0.25"/>
  <cols>
    <col min="1" max="1" width="35" customWidth="1"/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3.9336918027999386E-6</v>
      </c>
      <c r="F12" s="3">
        <v>2478138.821705427</v>
      </c>
      <c r="G12" s="3">
        <v>9.7482343691429367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3.9336918027999386E-6</v>
      </c>
      <c r="F14" s="3">
        <v>6774519.576923077</v>
      </c>
      <c r="G14" s="3">
        <v>26.648872127650019</v>
      </c>
      <c r="H14">
        <v>0.83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1.3946194039676191E-4</v>
      </c>
      <c r="F22" s="3">
        <v>36428091.839511126</v>
      </c>
      <c r="G22" s="3">
        <v>5080.3323728896694</v>
      </c>
      <c r="H22">
        <v>0.37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1.0415637952730001E-4</v>
      </c>
      <c r="F23" s="3">
        <v>6906618.0694853142</v>
      </c>
      <c r="G23" s="3">
        <v>719.36833289542005</v>
      </c>
      <c r="H23">
        <v>0.79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1.5174450171877381E-3</v>
      </c>
      <c r="F24" s="3">
        <v>31698095.08031968</v>
      </c>
      <c r="G24" s="3">
        <v>48100.116433974232</v>
      </c>
      <c r="H24">
        <v>0.14000000000000001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9.567656249728559E-5</v>
      </c>
      <c r="F25" s="3">
        <v>6413896.8770221323</v>
      </c>
      <c r="G25" s="3">
        <v>613.65960540555295</v>
      </c>
      <c r="H25">
        <v>0.63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5.1474061031380122E-3</v>
      </c>
      <c r="F26" s="3">
        <v>246476.5</v>
      </c>
      <c r="G26" s="3">
        <v>1268.7146403800959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3.2182618238282307E-2</v>
      </c>
      <c r="F27" s="3">
        <v>107667</v>
      </c>
      <c r="G27" s="3">
        <v>3465.0059578611422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5.3620337599451307E-3</v>
      </c>
      <c r="F28" s="3">
        <v>68683.310872100425</v>
      </c>
      <c r="G28" s="3">
        <v>368.28223164100888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9.567656249728559E-5</v>
      </c>
      <c r="F29" s="3">
        <v>159857</v>
      </c>
      <c r="G29" s="3">
        <v>15.294568251128579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1.015535026587926E-2</v>
      </c>
      <c r="F30" s="3">
        <v>21896431.973870799</v>
      </c>
      <c r="G30" s="3">
        <v>222365.93626765601</v>
      </c>
      <c r="H30">
        <v>0.42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6.4261080097037321E-2</v>
      </c>
      <c r="F31" s="3">
        <v>25577560.136865132</v>
      </c>
      <c r="G31" s="3">
        <v>1643641.6406418791</v>
      </c>
      <c r="H31">
        <v>0.22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5.3620337599451307E-3</v>
      </c>
      <c r="F32" s="3">
        <v>29024889.379979141</v>
      </c>
      <c r="G32" s="3">
        <v>155632.43673412109</v>
      </c>
      <c r="H32">
        <v>0.68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5.4160942132072979E-3</v>
      </c>
      <c r="F33" s="3">
        <v>33392176.301814649</v>
      </c>
      <c r="G33" s="3">
        <v>180855.1728346562</v>
      </c>
      <c r="H33">
        <v>0.46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3.8769620178357632E-4</v>
      </c>
      <c r="F34" s="3">
        <v>2017068.655317503</v>
      </c>
      <c r="G34" s="3">
        <v>782.00985640330168</v>
      </c>
      <c r="H34">
        <v>0.75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1.39005339277192E-2</v>
      </c>
      <c r="F35" s="3">
        <v>2115740.8440453699</v>
      </c>
      <c r="G35" s="3">
        <v>29409.927384913921</v>
      </c>
      <c r="H35">
        <v>0.41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6.4650379368426131E-2</v>
      </c>
      <c r="F36" s="3">
        <v>564901.33666130423</v>
      </c>
      <c r="G36" s="3">
        <v>36521.08572088433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6.4650379368426131E-2</v>
      </c>
      <c r="F37" s="3">
        <v>152326.6300376268</v>
      </c>
      <c r="G37" s="3">
        <v>9847.9744198464668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6.4650379368426131E-2</v>
      </c>
      <c r="F38" s="3">
        <v>1264097.995133939</v>
      </c>
      <c r="G38" s="3">
        <v>81724.414944276039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6.4650379368426131E-2</v>
      </c>
      <c r="F39" s="3">
        <v>167204.17654073989</v>
      </c>
      <c r="G39" s="3">
        <v>10809.813445344131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0.1799706854480175</v>
      </c>
      <c r="F40" s="3">
        <v>1519335.2860000001</v>
      </c>
      <c r="G40" s="3">
        <v>273435.81284677971</v>
      </c>
      <c r="H40">
        <v>0.35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2.4508435497476118E-6</v>
      </c>
      <c r="F53" s="3">
        <v>184727530.00525001</v>
      </c>
      <c r="G53" s="3">
        <v>452.73827537417549</v>
      </c>
      <c r="H53">
        <v>0.6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7.4436574317583404E-7</v>
      </c>
      <c r="F54" s="3">
        <v>79784042.78475</v>
      </c>
      <c r="G54" s="3">
        <v>59.388508301042982</v>
      </c>
      <c r="H54">
        <v>0.72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7.3578403968243425E-5</v>
      </c>
      <c r="F55" s="3">
        <v>132614577.92729621</v>
      </c>
      <c r="G55" s="3">
        <v>9757.5689868126956</v>
      </c>
      <c r="H55">
        <v>0.32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3.4040599923819719E-6</v>
      </c>
      <c r="F56" s="3">
        <v>105493361.5907038</v>
      </c>
      <c r="G56" s="3">
        <v>359.10573165279988</v>
      </c>
      <c r="H56">
        <v>0.56000000000000005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7.7301323708946637E-7</v>
      </c>
      <c r="F66" s="3">
        <v>4739632.0318539664</v>
      </c>
      <c r="G66" s="3">
        <v>3.6637982995563592</v>
      </c>
      <c r="H66">
        <v>0.94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0</v>
      </c>
      <c r="F67" s="3">
        <v>4326410.9030381572</v>
      </c>
      <c r="G67" s="3">
        <v>0</v>
      </c>
      <c r="H67">
        <v>0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3.2043417855721092E-7</v>
      </c>
      <c r="F68" s="3">
        <v>17226.322559848741</v>
      </c>
      <c r="G68" s="3">
        <v>5.519902519026682E-3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3.8650661854473319E-7</v>
      </c>
      <c r="F70" s="3">
        <v>88026.33906281479</v>
      </c>
      <c r="G70" s="3">
        <v>3.4022762654040702E-2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0</v>
      </c>
      <c r="F71" s="3">
        <v>27117.873653330069</v>
      </c>
      <c r="G71" s="3">
        <v>0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6.4086835711442173E-7</v>
      </c>
      <c r="F72" s="3">
        <v>8190024.8600657582</v>
      </c>
      <c r="G72" s="3">
        <v>5.2487277767966143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B1" zoomScale="130" zoomScaleNormal="130" workbookViewId="0">
      <pane ySplit="765" topLeftCell="A2"/>
      <selection activeCell="F1" sqref="F1:G1048576"/>
      <selection pane="bottomLeft" activeCell="B2" sqref="A2:XFD2"/>
    </sheetView>
  </sheetViews>
  <sheetFormatPr defaultRowHeight="15" x14ac:dyDescent="0.25"/>
  <cols>
    <col min="1" max="1" width="40.140625" bestFit="1" customWidth="1"/>
    <col min="6" max="6" width="19.140625" style="3" customWidth="1"/>
    <col min="7" max="7" width="12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1.836368364239625E-7</v>
      </c>
      <c r="F18" s="3">
        <v>23373052.6192853</v>
      </c>
      <c r="G18" s="3">
        <v>4.2921534405763637</v>
      </c>
      <c r="H18">
        <v>1.06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1.140459242050621E-7</v>
      </c>
      <c r="F19" s="3">
        <v>117464020.329</v>
      </c>
      <c r="G19" s="3">
        <v>13.396292759263011</v>
      </c>
      <c r="H19">
        <v>1.1299999999999999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7.7126814006275586E-5</v>
      </c>
      <c r="F22" s="3">
        <v>36428091.839511126</v>
      </c>
      <c r="G22" s="3">
        <v>2809.5826639095012</v>
      </c>
      <c r="H22">
        <v>0.2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1.791348259102799E-3</v>
      </c>
      <c r="F23" s="3">
        <v>6906618.0694853142</v>
      </c>
      <c r="G23" s="3">
        <v>12372.158255060451</v>
      </c>
      <c r="H23">
        <v>0.34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8.0756148857289366E-5</v>
      </c>
      <c r="F24" s="3">
        <v>31698095.08031968</v>
      </c>
      <c r="G24" s="3">
        <v>2559.816084798807</v>
      </c>
      <c r="H24">
        <v>0.26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6.8692884514512029E-4</v>
      </c>
      <c r="F25" s="3">
        <v>6413896.8770221323</v>
      </c>
      <c r="G25" s="3">
        <v>4405.890774612707</v>
      </c>
      <c r="H25">
        <v>0.35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1.0944775283704231E-3</v>
      </c>
      <c r="F26" s="3">
        <v>246476.5</v>
      </c>
      <c r="G26" s="3">
        <v>269.76299052139251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1.090010807391068E-2</v>
      </c>
      <c r="F27" s="3">
        <v>107667</v>
      </c>
      <c r="G27" s="3">
        <v>1173.5819359937409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5.5523334435985628E-3</v>
      </c>
      <c r="F28" s="3">
        <v>68683.310872100425</v>
      </c>
      <c r="G28" s="3">
        <v>381.35264397224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6.8692884514512029E-4</v>
      </c>
      <c r="F29" s="3">
        <v>159857</v>
      </c>
      <c r="G29" s="3">
        <v>109.8103843983635</v>
      </c>
    </row>
    <row r="30" spans="1:8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2.1118282427345699E-3</v>
      </c>
      <c r="F30" s="5">
        <v>21896431.973870799</v>
      </c>
      <c r="G30" s="5">
        <v>46241.503457536608</v>
      </c>
      <c r="H30" s="2">
        <v>0.41</v>
      </c>
    </row>
    <row r="31" spans="1:8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2.000886788871856E-2</v>
      </c>
      <c r="F31" s="5">
        <v>25577560.136865132</v>
      </c>
      <c r="G31" s="5">
        <v>511778.02169428871</v>
      </c>
      <c r="H31" s="2">
        <v>0.34</v>
      </c>
    </row>
    <row r="32" spans="1:8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5.5523334435985628E-3</v>
      </c>
      <c r="F32" s="5">
        <v>29024889.379979141</v>
      </c>
      <c r="G32" s="5">
        <v>161155.86400120691</v>
      </c>
      <c r="H32" s="2">
        <v>0.48</v>
      </c>
    </row>
    <row r="33" spans="1:8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2.5940985172919042E-3</v>
      </c>
      <c r="F33" s="5">
        <v>33392176.301814649</v>
      </c>
      <c r="G33" s="5">
        <v>86622.595033687234</v>
      </c>
      <c r="H33" s="2">
        <v>0.31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0</v>
      </c>
      <c r="F34" s="3">
        <v>2017068.655317503</v>
      </c>
      <c r="G34" s="3">
        <v>0</v>
      </c>
      <c r="H34">
        <v>0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5.7883423581439412E-6</v>
      </c>
      <c r="F35" s="3">
        <v>2115740.8440453699</v>
      </c>
      <c r="G35" s="3">
        <v>12.246632346443031</v>
      </c>
      <c r="H35">
        <v>1.04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5.9606897926980462E-4</v>
      </c>
      <c r="F40" s="3">
        <v>1519335.2860000001</v>
      </c>
      <c r="G40" s="3">
        <v>905.6286330946167</v>
      </c>
      <c r="H40">
        <v>1.24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2.1123728539906361E-2</v>
      </c>
      <c r="F41" s="3">
        <v>19051</v>
      </c>
      <c r="G41" s="3">
        <v>402.42815241375598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2.1123728539906361E-2</v>
      </c>
      <c r="F42" s="3">
        <v>564641.01</v>
      </c>
      <c r="G42" s="3">
        <v>11927.323417738549</v>
      </c>
      <c r="H42">
        <v>0.47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1.016309478451792E-4</v>
      </c>
      <c r="F53" s="3">
        <v>184727530.00525001</v>
      </c>
      <c r="G53" s="3">
        <v>18774.033967532341</v>
      </c>
      <c r="H53">
        <v>0.97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3.0292449374460031E-5</v>
      </c>
      <c r="F54" s="3">
        <v>79784042.78475</v>
      </c>
      <c r="G54" s="3">
        <v>2416.8540769467918</v>
      </c>
      <c r="H54">
        <v>0.27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6.4968500717780322E-6</v>
      </c>
      <c r="F55" s="3">
        <v>132614577.92729621</v>
      </c>
      <c r="G55" s="3">
        <v>861.57703012576758</v>
      </c>
      <c r="H55">
        <v>0.28999999999999998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4.0563463484641052E-5</v>
      </c>
      <c r="F56" s="3">
        <v>105493361.5907038</v>
      </c>
      <c r="G56" s="3">
        <v>4279.1761207565496</v>
      </c>
      <c r="H56">
        <v>0.21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6.6502380884435052E-6</v>
      </c>
      <c r="F59" s="3">
        <v>640539.32499999995</v>
      </c>
      <c r="G59" s="3">
        <v>4.2597390162608928</v>
      </c>
      <c r="H59">
        <v>0.62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1.5151059446953541E-5</v>
      </c>
      <c r="F66" s="3">
        <v>4739632.0318539664</v>
      </c>
      <c r="G66" s="3">
        <v>71.810446671304646</v>
      </c>
      <c r="H66">
        <v>0.77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2.6667609846691722E-5</v>
      </c>
      <c r="F67" s="3">
        <v>4326410.9030381572</v>
      </c>
      <c r="G67" s="3">
        <v>115.37503799869479</v>
      </c>
      <c r="H67">
        <v>0.97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1.0681139285240361E-6</v>
      </c>
      <c r="F68" s="3">
        <v>17226.322559848741</v>
      </c>
      <c r="G68" s="3">
        <v>1.8399675063422279E-2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2.4106733648042219E-5</v>
      </c>
      <c r="F70" s="3">
        <v>88026.33906281479</v>
      </c>
      <c r="G70" s="3">
        <v>2.1220275097995311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1.7175976198785941E-5</v>
      </c>
      <c r="F71" s="3">
        <v>27117.873653330069</v>
      </c>
      <c r="G71" s="3">
        <v>0.46577595243128161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2.1362278570480731E-6</v>
      </c>
      <c r="F72" s="3">
        <v>8190024.8600657582</v>
      </c>
      <c r="G72" s="3">
        <v>17.49575925598872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3.3062407849130902E-5</v>
      </c>
      <c r="F74" s="3">
        <v>10837196.79415895</v>
      </c>
      <c r="G74" s="3">
        <v>358.30382034977703</v>
      </c>
      <c r="H74">
        <v>0.66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7.6843425508801645E-6</v>
      </c>
      <c r="F75" s="3">
        <v>2139314.2969999998</v>
      </c>
      <c r="G75" s="3">
        <v>16.439223882143381</v>
      </c>
      <c r="H75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1" sqref="F1:G1048576"/>
    </sheetView>
  </sheetViews>
  <sheetFormatPr defaultRowHeight="15" x14ac:dyDescent="0.25"/>
  <cols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6.9010075675589755E-5</v>
      </c>
      <c r="F22" s="3">
        <v>36428091.839511126</v>
      </c>
      <c r="G22" s="3">
        <v>2513.9053745619972</v>
      </c>
      <c r="H22">
        <v>0.4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3.4115193104255872E-3</v>
      </c>
      <c r="F23" s="3">
        <v>6906618.0694853142</v>
      </c>
      <c r="G23" s="3">
        <v>23562.06091378344</v>
      </c>
      <c r="H23">
        <v>0.57999999999999996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2.0867652178946651E-4</v>
      </c>
      <c r="F24" s="3">
        <v>31698095.08031968</v>
      </c>
      <c r="G24" s="3">
        <v>6614.6482287129093</v>
      </c>
      <c r="H24">
        <v>0.27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2.4188189942729401E-3</v>
      </c>
      <c r="F25" s="3">
        <v>6413896.8770221323</v>
      </c>
      <c r="G25" s="3">
        <v>15514.055593449029</v>
      </c>
      <c r="H25">
        <v>0.78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7.95277733578326E-3</v>
      </c>
      <c r="F26" s="3">
        <v>246476.5</v>
      </c>
      <c r="G26" s="3">
        <v>1960.1727230031829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1.7456413613458271E-2</v>
      </c>
      <c r="F27" s="3">
        <v>107667</v>
      </c>
      <c r="G27" s="3">
        <v>1879.479684520212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3.9856207982979348E-2</v>
      </c>
      <c r="F28" s="3">
        <v>68683.310872100425</v>
      </c>
      <c r="G28" s="3">
        <v>2737.4563230780609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2.4188189942729401E-3</v>
      </c>
      <c r="F29" s="3">
        <v>159857</v>
      </c>
      <c r="G29" s="3">
        <v>386.66514796748942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1.5836544595890931E-2</v>
      </c>
      <c r="F30" s="3">
        <v>21896431.973870799</v>
      </c>
      <c r="G30" s="3">
        <v>346763.82144509692</v>
      </c>
      <c r="H30">
        <v>0.38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3.1501307916490959E-2</v>
      </c>
      <c r="F31" s="3">
        <v>25577560.136865132</v>
      </c>
      <c r="G31" s="3">
        <v>805726.59762395313</v>
      </c>
      <c r="H31">
        <v>0.19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3.9856207982979348E-2</v>
      </c>
      <c r="F32" s="3">
        <v>29024889.379979141</v>
      </c>
      <c r="G32" s="3">
        <v>1156822.0278114169</v>
      </c>
      <c r="H32">
        <v>0.21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1.9483804256839439E-2</v>
      </c>
      <c r="F33" s="3">
        <v>33392176.301814649</v>
      </c>
      <c r="G33" s="3">
        <v>650606.62677442911</v>
      </c>
      <c r="H33">
        <v>0.28999999999999998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3.8871022846653247E-6</v>
      </c>
      <c r="F34" s="3">
        <v>2017068.655317503</v>
      </c>
      <c r="G34" s="3">
        <v>7.8405521784114809</v>
      </c>
      <c r="H34">
        <v>0.86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5.7202442127540117E-5</v>
      </c>
      <c r="F35" s="3">
        <v>2115740.8440453699</v>
      </c>
      <c r="G35" s="3">
        <v>121.02554318837819</v>
      </c>
      <c r="H35">
        <v>0.68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6.9119918000175324E-3</v>
      </c>
      <c r="F40" s="3">
        <v>1519335.2860000001</v>
      </c>
      <c r="G40" s="3">
        <v>10501.63303830929</v>
      </c>
      <c r="H40">
        <v>0.11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1.8776623969840581E-7</v>
      </c>
      <c r="F53" s="3">
        <v>184727530.00525001</v>
      </c>
      <c r="G53" s="3">
        <v>34.685593677860211</v>
      </c>
      <c r="H53">
        <v>0.46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2.5890982371333359E-7</v>
      </c>
      <c r="F54" s="3">
        <v>79784042.78475</v>
      </c>
      <c r="G54" s="3">
        <v>20.656872452536689</v>
      </c>
      <c r="H54">
        <v>0.57999999999999996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1.0407575357702671E-6</v>
      </c>
      <c r="F55" s="3">
        <v>132614577.92729621</v>
      </c>
      <c r="G55" s="3">
        <v>138.01962133082679</v>
      </c>
      <c r="H55">
        <v>0.28000000000000003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1.9017094929508229E-8</v>
      </c>
      <c r="F56" s="3">
        <v>105493361.5907038</v>
      </c>
      <c r="G56" s="3">
        <v>2.0061772718033519</v>
      </c>
      <c r="H56">
        <v>0.97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2.216746029481168E-6</v>
      </c>
      <c r="F59" s="3">
        <v>640539.32499999995</v>
      </c>
      <c r="G59" s="3">
        <v>1.419913005420298</v>
      </c>
      <c r="H59">
        <v>0.94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3.1268862527593631E-6</v>
      </c>
      <c r="F65" s="3">
        <v>5900901.001218589</v>
      </c>
      <c r="G65" s="3">
        <v>18.451446219604371</v>
      </c>
      <c r="H65">
        <v>0.97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6.3387085441336233E-6</v>
      </c>
      <c r="F66" s="3">
        <v>4739632.0318539664</v>
      </c>
      <c r="G66" s="3">
        <v>30.04314605636214</v>
      </c>
      <c r="H66">
        <v>0.42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1.6000565908015041E-6</v>
      </c>
      <c r="F67" s="3">
        <v>4326410.9030381572</v>
      </c>
      <c r="G67" s="3">
        <v>6.9225022799216882</v>
      </c>
      <c r="H67">
        <v>0.72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5.3405696426201816E-7</v>
      </c>
      <c r="F68" s="3">
        <v>17226.322559848741</v>
      </c>
      <c r="G68" s="3">
        <v>9.1998375317111376E-3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1.563443126379682E-6</v>
      </c>
      <c r="F69" s="3">
        <v>93717.001999999993</v>
      </c>
      <c r="G69" s="3">
        <v>0.1465212026018109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3.1693542720668121E-6</v>
      </c>
      <c r="F70" s="3">
        <v>88026.33906281479</v>
      </c>
      <c r="G70" s="3">
        <v>0.2789866537631337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8.0002829540075183E-7</v>
      </c>
      <c r="F71" s="3">
        <v>27117.873653330069</v>
      </c>
      <c r="G71" s="3">
        <v>2.1695066233766609E-2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1.0681139285240361E-6</v>
      </c>
      <c r="F72" s="3">
        <v>8190024.8600657582</v>
      </c>
      <c r="G72" s="3">
        <v>8.747879627994358</v>
      </c>
      <c r="H72">
        <v>0.69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82</v>
      </c>
      <c r="B1" s="1" t="s">
        <v>83</v>
      </c>
      <c r="C1" s="1" t="s">
        <v>84</v>
      </c>
    </row>
    <row r="2" spans="1:3" x14ac:dyDescent="0.25">
      <c r="A2" t="s">
        <v>85</v>
      </c>
      <c r="B2">
        <v>7426545</v>
      </c>
      <c r="C2">
        <v>137813</v>
      </c>
    </row>
    <row r="3" spans="1:3" x14ac:dyDescent="0.25">
      <c r="A3" t="s">
        <v>86</v>
      </c>
      <c r="B3">
        <v>11031839</v>
      </c>
      <c r="C3">
        <v>95068</v>
      </c>
    </row>
    <row r="4" spans="1:3" x14ac:dyDescent="0.25">
      <c r="A4" t="s">
        <v>87</v>
      </c>
      <c r="B4">
        <v>27279750</v>
      </c>
      <c r="C4">
        <v>186489</v>
      </c>
    </row>
    <row r="5" spans="1:3" x14ac:dyDescent="0.25">
      <c r="A5" t="s">
        <v>88</v>
      </c>
      <c r="B5">
        <v>59884972</v>
      </c>
      <c r="C5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D5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3.28515625" bestFit="1" customWidth="1"/>
    <col min="5" max="5" width="14.28515625" bestFit="1" customWidth="1"/>
    <col min="6" max="6" width="10.5703125" bestFit="1" customWidth="1"/>
  </cols>
  <sheetData>
    <row r="1" spans="1:6" s="1" customFormat="1" x14ac:dyDescent="0.25">
      <c r="A1" s="1" t="s">
        <v>82</v>
      </c>
      <c r="B1" s="1" t="s">
        <v>83</v>
      </c>
      <c r="C1" s="1" t="s">
        <v>84</v>
      </c>
      <c r="D1" s="1" t="s">
        <v>89</v>
      </c>
      <c r="E1" s="1" t="s">
        <v>90</v>
      </c>
      <c r="F1" s="1" t="s">
        <v>91</v>
      </c>
    </row>
    <row r="2" spans="1:6" x14ac:dyDescent="0.25">
      <c r="A2" t="s">
        <v>85</v>
      </c>
      <c r="B2" s="3">
        <v>7426545</v>
      </c>
      <c r="C2" s="3">
        <v>137813</v>
      </c>
      <c r="D2" s="3">
        <v>3025979</v>
      </c>
      <c r="E2" s="3">
        <v>10590337</v>
      </c>
      <c r="F2" s="3">
        <v>4803.696062957024</v>
      </c>
    </row>
    <row r="3" spans="1:6" x14ac:dyDescent="0.25">
      <c r="A3" t="s">
        <v>86</v>
      </c>
      <c r="B3" s="3">
        <v>11031839</v>
      </c>
      <c r="C3" s="3">
        <v>95068</v>
      </c>
      <c r="D3" s="3">
        <v>490416</v>
      </c>
      <c r="E3" s="3">
        <v>11617323</v>
      </c>
      <c r="F3" s="3">
        <v>5269.5290770444872</v>
      </c>
    </row>
    <row r="4" spans="1:6" x14ac:dyDescent="0.25">
      <c r="A4" t="s">
        <v>87</v>
      </c>
      <c r="B4" s="3">
        <v>27279750</v>
      </c>
      <c r="C4" s="3">
        <v>186489</v>
      </c>
      <c r="D4" s="3">
        <v>870063</v>
      </c>
      <c r="E4" s="3">
        <v>28336302</v>
      </c>
      <c r="F4" s="3">
        <v>12853.130391994249</v>
      </c>
    </row>
    <row r="5" spans="1:6" x14ac:dyDescent="0.25">
      <c r="A5" t="s">
        <v>88</v>
      </c>
      <c r="B5" s="3">
        <v>59884972</v>
      </c>
      <c r="C5" s="3">
        <v>285</v>
      </c>
      <c r="D5" s="3">
        <v>2715331</v>
      </c>
      <c r="E5" s="3">
        <v>62600588</v>
      </c>
      <c r="F5" s="3">
        <v>28395.149098125468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4" sqref="A1:I14"/>
    </sheetView>
  </sheetViews>
  <sheetFormatPr defaultRowHeight="15" x14ac:dyDescent="0.25"/>
  <cols>
    <col min="2" max="2" width="21.140625" customWidth="1"/>
    <col min="3" max="3" width="11" bestFit="1" customWidth="1"/>
    <col min="4" max="4" width="17.28515625" bestFit="1" customWidth="1"/>
    <col min="5" max="5" width="11" bestFit="1" customWidth="1"/>
    <col min="6" max="6" width="10" bestFit="1" customWidth="1"/>
    <col min="7" max="7" width="13.7109375" bestFit="1" customWidth="1"/>
    <col min="8" max="8" width="13.28515625" bestFit="1" customWidth="1"/>
  </cols>
  <sheetData>
    <row r="1" spans="1:9" x14ac:dyDescent="0.25">
      <c r="A1" t="s">
        <v>97</v>
      </c>
      <c r="B1" t="s">
        <v>92</v>
      </c>
      <c r="C1">
        <v>1874</v>
      </c>
      <c r="D1">
        <v>292</v>
      </c>
      <c r="E1">
        <v>0.16</v>
      </c>
      <c r="F1">
        <v>0.1382091896</v>
      </c>
      <c r="G1" s="3">
        <v>21744184</v>
      </c>
      <c r="H1" s="3">
        <v>3005246</v>
      </c>
      <c r="I1">
        <v>0.25</v>
      </c>
    </row>
    <row r="2" spans="1:9" x14ac:dyDescent="0.25">
      <c r="B2" t="s">
        <v>93</v>
      </c>
      <c r="C2">
        <v>1736</v>
      </c>
      <c r="D2">
        <v>269</v>
      </c>
      <c r="E2">
        <v>0.15</v>
      </c>
      <c r="F2">
        <v>2.8590125399999999E-2</v>
      </c>
      <c r="G2" s="3">
        <v>30141335</v>
      </c>
      <c r="H2" s="3">
        <v>861745</v>
      </c>
      <c r="I2">
        <v>0.72</v>
      </c>
    </row>
    <row r="3" spans="1:9" x14ac:dyDescent="0.25">
      <c r="B3" t="s">
        <v>94</v>
      </c>
      <c r="C3">
        <v>1282</v>
      </c>
      <c r="D3">
        <v>68</v>
      </c>
      <c r="E3">
        <v>0.05</v>
      </c>
      <c r="F3">
        <v>4.2832561800000002E-2</v>
      </c>
      <c r="G3" s="3">
        <v>20659532</v>
      </c>
      <c r="H3" s="3">
        <v>884901</v>
      </c>
      <c r="I3">
        <v>0.43</v>
      </c>
    </row>
    <row r="4" spans="1:9" x14ac:dyDescent="0.25">
      <c r="B4" t="s">
        <v>95</v>
      </c>
      <c r="C4">
        <v>1909</v>
      </c>
      <c r="D4">
        <v>174</v>
      </c>
      <c r="E4">
        <v>0.09</v>
      </c>
      <c r="F4">
        <v>1.2463953099999999E-2</v>
      </c>
      <c r="G4" s="3">
        <v>27838295</v>
      </c>
      <c r="H4" s="3">
        <v>346975</v>
      </c>
      <c r="I4">
        <v>0.69</v>
      </c>
    </row>
    <row r="5" spans="1:9" x14ac:dyDescent="0.25">
      <c r="G5" s="3"/>
      <c r="H5" s="3"/>
    </row>
    <row r="6" spans="1:9" x14ac:dyDescent="0.25">
      <c r="A6" t="s">
        <v>96</v>
      </c>
      <c r="B6" t="s">
        <v>37</v>
      </c>
      <c r="C6">
        <v>3019</v>
      </c>
      <c r="D6">
        <v>375</v>
      </c>
      <c r="E6">
        <v>0.12</v>
      </c>
      <c r="F6">
        <v>6.4261080097037321E-2</v>
      </c>
      <c r="G6" s="3">
        <v>25577560.136865132</v>
      </c>
      <c r="H6" s="3">
        <v>1643641.6406418791</v>
      </c>
      <c r="I6">
        <v>0.22</v>
      </c>
    </row>
    <row r="7" spans="1:9" x14ac:dyDescent="0.25">
      <c r="B7" t="s">
        <v>39</v>
      </c>
      <c r="C7">
        <v>2346</v>
      </c>
      <c r="D7">
        <v>432</v>
      </c>
      <c r="E7">
        <v>0.18</v>
      </c>
      <c r="F7">
        <v>5.4160942132072979E-3</v>
      </c>
      <c r="G7" s="3">
        <v>33392176.301814649</v>
      </c>
      <c r="H7" s="3">
        <v>180855.1728346562</v>
      </c>
      <c r="I7">
        <v>0.46</v>
      </c>
    </row>
    <row r="8" spans="1:9" x14ac:dyDescent="0.25">
      <c r="B8" t="s">
        <v>36</v>
      </c>
      <c r="C8">
        <v>1750</v>
      </c>
      <c r="D8">
        <v>122</v>
      </c>
      <c r="E8">
        <v>7.0000000000000007E-2</v>
      </c>
      <c r="F8">
        <v>1.015535026587926E-2</v>
      </c>
      <c r="G8" s="3">
        <v>21896431.973870799</v>
      </c>
      <c r="H8" s="3">
        <v>222365.93626765601</v>
      </c>
      <c r="I8">
        <v>0.42</v>
      </c>
    </row>
    <row r="9" spans="1:9" x14ac:dyDescent="0.25">
      <c r="B9" t="s">
        <v>38</v>
      </c>
      <c r="C9">
        <v>2530</v>
      </c>
      <c r="D9">
        <v>211</v>
      </c>
      <c r="E9">
        <v>0.08</v>
      </c>
      <c r="F9">
        <v>5.3620337599451307E-3</v>
      </c>
      <c r="G9" s="3">
        <v>29024889.379979141</v>
      </c>
      <c r="H9" s="3">
        <v>155632.43673412109</v>
      </c>
      <c r="I9">
        <v>0.68</v>
      </c>
    </row>
    <row r="10" spans="1:9" x14ac:dyDescent="0.25">
      <c r="G10" s="3"/>
      <c r="H10" s="3"/>
    </row>
    <row r="11" spans="1:9" x14ac:dyDescent="0.25">
      <c r="A11" t="s">
        <v>99</v>
      </c>
      <c r="B11" t="s">
        <v>100</v>
      </c>
      <c r="C11">
        <f>C6-C1</f>
        <v>1145</v>
      </c>
      <c r="D11">
        <f>D6-D1</f>
        <v>83</v>
      </c>
      <c r="E11">
        <f t="shared" ref="E11:I11" si="0">E6-E1</f>
        <v>-4.0000000000000008E-2</v>
      </c>
      <c r="F11">
        <f t="shared" si="0"/>
        <v>-7.3948109502962683E-2</v>
      </c>
      <c r="G11" s="3">
        <f t="shared" si="0"/>
        <v>3833376.1368651316</v>
      </c>
      <c r="H11" s="3">
        <f>H6-H1</f>
        <v>-1361604.3593581209</v>
      </c>
      <c r="I11">
        <f t="shared" si="0"/>
        <v>-0.03</v>
      </c>
    </row>
    <row r="12" spans="1:9" x14ac:dyDescent="0.25">
      <c r="C12">
        <f t="shared" ref="C12:I14" si="1">C7-C2</f>
        <v>610</v>
      </c>
      <c r="D12">
        <f t="shared" si="1"/>
        <v>163</v>
      </c>
      <c r="E12">
        <f t="shared" si="1"/>
        <v>0.03</v>
      </c>
      <c r="F12">
        <f t="shared" si="1"/>
        <v>-2.3174031186792701E-2</v>
      </c>
      <c r="G12" s="3">
        <f t="shared" si="1"/>
        <v>3250841.3018146493</v>
      </c>
      <c r="H12" s="3">
        <f t="shared" si="1"/>
        <v>-680889.8271653438</v>
      </c>
      <c r="I12">
        <f t="shared" si="1"/>
        <v>-0.25999999999999995</v>
      </c>
    </row>
    <row r="13" spans="1:9" x14ac:dyDescent="0.25">
      <c r="C13">
        <f t="shared" si="1"/>
        <v>468</v>
      </c>
      <c r="D13">
        <f t="shared" si="1"/>
        <v>54</v>
      </c>
      <c r="E13">
        <f t="shared" si="1"/>
        <v>2.0000000000000004E-2</v>
      </c>
      <c r="F13">
        <f t="shared" si="1"/>
        <v>-3.2677211534120745E-2</v>
      </c>
      <c r="G13" s="3">
        <f t="shared" si="1"/>
        <v>1236899.9738707989</v>
      </c>
      <c r="H13" s="3">
        <f t="shared" si="1"/>
        <v>-662535.06373234396</v>
      </c>
      <c r="I13">
        <f t="shared" si="1"/>
        <v>-1.0000000000000009E-2</v>
      </c>
    </row>
    <row r="14" spans="1:9" x14ac:dyDescent="0.25">
      <c r="C14">
        <f t="shared" si="1"/>
        <v>621</v>
      </c>
      <c r="D14">
        <f t="shared" si="1"/>
        <v>37</v>
      </c>
      <c r="E14">
        <f t="shared" si="1"/>
        <v>-9.999999999999995E-3</v>
      </c>
      <c r="F14">
        <f t="shared" si="1"/>
        <v>-7.1019193400548688E-3</v>
      </c>
      <c r="G14" s="3">
        <f t="shared" si="1"/>
        <v>1186594.3799791411</v>
      </c>
      <c r="H14" s="3">
        <f t="shared" si="1"/>
        <v>-191342.56326587891</v>
      </c>
      <c r="I14">
        <f t="shared" si="1"/>
        <v>-9.9999999999998979E-3</v>
      </c>
    </row>
    <row r="22" spans="2:6" x14ac:dyDescent="0.25">
      <c r="B22" t="s">
        <v>97</v>
      </c>
      <c r="D22" t="s">
        <v>96</v>
      </c>
    </row>
    <row r="23" spans="2:6" x14ac:dyDescent="0.25">
      <c r="C23" t="s">
        <v>5</v>
      </c>
      <c r="E23" t="s">
        <v>5</v>
      </c>
      <c r="F23" t="s">
        <v>98</v>
      </c>
    </row>
    <row r="24" spans="2:6" x14ac:dyDescent="0.25">
      <c r="B24" t="s">
        <v>92</v>
      </c>
      <c r="C24" s="3">
        <v>21744184</v>
      </c>
      <c r="D24" t="s">
        <v>37</v>
      </c>
      <c r="E24" s="3">
        <v>25577560.136865132</v>
      </c>
      <c r="F24" s="6">
        <f>E24-C24</f>
        <v>3833376.1368651316</v>
      </c>
    </row>
    <row r="25" spans="2:6" x14ac:dyDescent="0.25">
      <c r="B25" t="s">
        <v>93</v>
      </c>
      <c r="C25" s="3">
        <v>30141335</v>
      </c>
      <c r="D25" t="s">
        <v>39</v>
      </c>
      <c r="E25" s="3">
        <v>33392176.301814649</v>
      </c>
      <c r="F25" s="6">
        <f t="shared" ref="F25:F27" si="2">E25-C25</f>
        <v>3250841.3018146493</v>
      </c>
    </row>
    <row r="26" spans="2:6" x14ac:dyDescent="0.25">
      <c r="B26" t="s">
        <v>94</v>
      </c>
      <c r="C26" s="3">
        <v>20659532</v>
      </c>
      <c r="D26" t="s">
        <v>36</v>
      </c>
      <c r="E26" s="3">
        <v>21896431.973870799</v>
      </c>
      <c r="F26" s="6">
        <f t="shared" si="2"/>
        <v>1236899.9738707989</v>
      </c>
    </row>
    <row r="27" spans="2:6" x14ac:dyDescent="0.25">
      <c r="B27" t="s">
        <v>95</v>
      </c>
      <c r="C27" s="3">
        <v>27838295</v>
      </c>
      <c r="D27" t="s">
        <v>38</v>
      </c>
      <c r="E27" s="3">
        <v>29024889.379979141</v>
      </c>
      <c r="F27" s="6">
        <f t="shared" si="2"/>
        <v>1186594.3799791411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7" sqref="E7"/>
    </sheetView>
  </sheetViews>
  <sheetFormatPr defaultRowHeight="15" x14ac:dyDescent="0.25"/>
  <cols>
    <col min="1" max="1" width="17" customWidth="1"/>
    <col min="2" max="2" width="11.5703125" bestFit="1" customWidth="1"/>
    <col min="3" max="3" width="17.28515625" bestFit="1" customWidth="1"/>
  </cols>
  <sheetData>
    <row r="1" spans="1:4" x14ac:dyDescent="0.25">
      <c r="A1" s="1" t="s">
        <v>82</v>
      </c>
      <c r="B1" s="1" t="s">
        <v>101</v>
      </c>
      <c r="C1" s="7" t="s">
        <v>102</v>
      </c>
    </row>
    <row r="2" spans="1:4" x14ac:dyDescent="0.25">
      <c r="A2" t="s">
        <v>85</v>
      </c>
      <c r="B2" s="10">
        <v>3025979</v>
      </c>
      <c r="C2" s="10">
        <v>3840933</v>
      </c>
    </row>
    <row r="3" spans="1:4" x14ac:dyDescent="0.25">
      <c r="A3" t="s">
        <v>86</v>
      </c>
      <c r="B3" s="10">
        <v>490416</v>
      </c>
      <c r="C3" s="10">
        <v>274320</v>
      </c>
    </row>
    <row r="4" spans="1:4" x14ac:dyDescent="0.25">
      <c r="A4" t="s">
        <v>87</v>
      </c>
      <c r="B4" s="10">
        <v>870063</v>
      </c>
      <c r="C4" s="10">
        <v>676245</v>
      </c>
    </row>
    <row r="5" spans="1:4" x14ac:dyDescent="0.25">
      <c r="A5" t="s">
        <v>88</v>
      </c>
      <c r="B5" s="10">
        <v>2715331</v>
      </c>
      <c r="C5" s="10">
        <v>2915101</v>
      </c>
    </row>
    <row r="6" spans="1:4" x14ac:dyDescent="0.25">
      <c r="B6" s="11"/>
      <c r="C6" s="10"/>
    </row>
    <row r="7" spans="1:4" x14ac:dyDescent="0.25">
      <c r="A7" t="s">
        <v>103</v>
      </c>
      <c r="B7" s="12">
        <v>1611611</v>
      </c>
      <c r="C7" s="13">
        <v>1515932</v>
      </c>
    </row>
    <row r="8" spans="1:4" x14ac:dyDescent="0.25">
      <c r="B8" s="8"/>
      <c r="C8" s="8"/>
      <c r="D8" s="8"/>
    </row>
    <row r="9" spans="1:4" x14ac:dyDescent="0.25">
      <c r="B9" s="9"/>
      <c r="C9" s="9"/>
      <c r="D9" s="9"/>
    </row>
    <row r="10" spans="1:4" x14ac:dyDescent="0.25">
      <c r="B10" s="9"/>
      <c r="C10" s="9"/>
      <c r="D10" s="9"/>
    </row>
    <row r="11" spans="1:4" x14ac:dyDescent="0.25">
      <c r="B11" s="9"/>
      <c r="C11" s="9"/>
      <c r="D11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mack</vt:lpstr>
      <vt:lpstr>illex</vt:lpstr>
      <vt:lpstr>longfin</vt:lpstr>
      <vt:lpstr>butterfish</vt:lpstr>
      <vt:lpstr>catch</vt:lpstr>
      <vt:lpstr>summary</vt:lpstr>
      <vt:lpstr>Sheet1</vt:lpstr>
      <vt:lpstr>ACL CAMS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2020-07-24T18:04:09Z</dcterms:created>
  <dcterms:modified xsi:type="dcterms:W3CDTF">2021-03-24T18:26:15Z</dcterms:modified>
</cp:coreProperties>
</file>