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andard_Operating_Procedures\05_HSRR\Reference Files\"/>
    </mc:Choice>
  </mc:AlternateContent>
  <bookViews>
    <workbookView xWindow="0" yWindow="0" windowWidth="28800" windowHeight="12300"/>
  </bookViews>
  <sheets>
    <sheet name="2903_20200304" sheetId="2" r:id="rId1"/>
    <sheet name="2904_20200304" sheetId="1" r:id="rId2"/>
    <sheet name="TJ HSL DD Comparis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4" l="1"/>
  <c r="K53" i="4"/>
  <c r="K50" i="4"/>
  <c r="I50" i="4"/>
  <c r="H50" i="4"/>
  <c r="G50" i="4"/>
  <c r="F50" i="4"/>
  <c r="E50" i="4"/>
  <c r="D50" i="4"/>
  <c r="C50" i="4"/>
  <c r="L50" i="4"/>
  <c r="L38" i="4"/>
  <c r="L39" i="4"/>
  <c r="L40" i="4"/>
  <c r="L41" i="4"/>
  <c r="L42" i="4"/>
  <c r="L43" i="4"/>
  <c r="L44" i="4"/>
  <c r="L45" i="4"/>
  <c r="L46" i="4"/>
  <c r="L47" i="4"/>
  <c r="L48" i="4"/>
  <c r="L49" i="4"/>
  <c r="L37" i="4"/>
  <c r="K46" i="4"/>
  <c r="K42" i="4"/>
  <c r="C37" i="4"/>
  <c r="P17" i="4"/>
  <c r="P33" i="4"/>
  <c r="L21" i="4"/>
  <c r="L22" i="4"/>
  <c r="L23" i="4"/>
  <c r="L24" i="4"/>
  <c r="L25" i="4"/>
  <c r="L26" i="4"/>
  <c r="L27" i="4"/>
  <c r="M27" i="4" s="1"/>
  <c r="L28" i="4"/>
  <c r="M28" i="4" s="1"/>
  <c r="L29" i="4"/>
  <c r="L30" i="4"/>
  <c r="M30" i="4" s="1"/>
  <c r="L31" i="4"/>
  <c r="L32" i="4"/>
  <c r="M32" i="4" s="1"/>
  <c r="L33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H21" i="4"/>
  <c r="H22" i="4"/>
  <c r="H23" i="4"/>
  <c r="H24" i="4"/>
  <c r="H25" i="4"/>
  <c r="H26" i="4"/>
  <c r="I26" i="4" s="1"/>
  <c r="H27" i="4"/>
  <c r="H28" i="4"/>
  <c r="H29" i="4"/>
  <c r="H30" i="4"/>
  <c r="H31" i="4"/>
  <c r="H32" i="4"/>
  <c r="I32" i="4" s="1"/>
  <c r="H33" i="4"/>
  <c r="H20" i="4"/>
  <c r="I20" i="4" s="1"/>
  <c r="G21" i="4"/>
  <c r="G22" i="4"/>
  <c r="G23" i="4"/>
  <c r="G24" i="4"/>
  <c r="G25" i="4"/>
  <c r="G26" i="4"/>
  <c r="G27" i="4"/>
  <c r="N27" i="4" s="1"/>
  <c r="G28" i="4"/>
  <c r="G29" i="4"/>
  <c r="G30" i="4"/>
  <c r="G31" i="4"/>
  <c r="G32" i="4"/>
  <c r="G33" i="4"/>
  <c r="L20" i="4"/>
  <c r="K20" i="4"/>
  <c r="G20" i="4"/>
  <c r="M21" i="4"/>
  <c r="M25" i="4"/>
  <c r="M31" i="4"/>
  <c r="I25" i="4"/>
  <c r="I28" i="4"/>
  <c r="I30" i="4"/>
  <c r="I31" i="4"/>
  <c r="N26" i="4"/>
  <c r="I21" i="4"/>
  <c r="I4" i="4"/>
  <c r="E21" i="4"/>
  <c r="E22" i="4"/>
  <c r="E23" i="4"/>
  <c r="E24" i="4"/>
  <c r="E25" i="4"/>
  <c r="E26" i="4"/>
  <c r="E27" i="4"/>
  <c r="F27" i="4" s="1"/>
  <c r="E28" i="4"/>
  <c r="F28" i="4" s="1"/>
  <c r="E29" i="4"/>
  <c r="E30" i="4"/>
  <c r="F30" i="4" s="1"/>
  <c r="E31" i="4"/>
  <c r="E32" i="4"/>
  <c r="F32" i="4" s="1"/>
  <c r="E33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0" i="4"/>
  <c r="E20" i="4"/>
  <c r="C17" i="4"/>
  <c r="D17" i="4"/>
  <c r="E17" i="4"/>
  <c r="G17" i="4"/>
  <c r="H17" i="4"/>
  <c r="L17" i="4"/>
  <c r="K17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0" i="4"/>
  <c r="F31" i="4"/>
  <c r="M29" i="4"/>
  <c r="I29" i="4"/>
  <c r="F29" i="4"/>
  <c r="N28" i="4"/>
  <c r="I27" i="4"/>
  <c r="M26" i="4"/>
  <c r="F26" i="4"/>
  <c r="F25" i="4"/>
  <c r="M24" i="4"/>
  <c r="I24" i="4"/>
  <c r="F24" i="4"/>
  <c r="M23" i="4"/>
  <c r="I23" i="4"/>
  <c r="F23" i="4"/>
  <c r="M22" i="4"/>
  <c r="I22" i="4"/>
  <c r="F22" i="4"/>
  <c r="F21" i="4"/>
  <c r="M20" i="4"/>
  <c r="F20" i="4"/>
  <c r="L5" i="4"/>
  <c r="L6" i="4"/>
  <c r="L7" i="4"/>
  <c r="L8" i="4"/>
  <c r="L9" i="4"/>
  <c r="L10" i="4"/>
  <c r="L11" i="4"/>
  <c r="L12" i="4"/>
  <c r="L13" i="4"/>
  <c r="L14" i="4"/>
  <c r="L15" i="4"/>
  <c r="L16" i="4"/>
  <c r="K5" i="4"/>
  <c r="K6" i="4"/>
  <c r="K7" i="4"/>
  <c r="K8" i="4"/>
  <c r="K9" i="4"/>
  <c r="K10" i="4"/>
  <c r="K11" i="4"/>
  <c r="K12" i="4"/>
  <c r="K13" i="4"/>
  <c r="K14" i="4"/>
  <c r="K15" i="4"/>
  <c r="K16" i="4"/>
  <c r="M4" i="4"/>
  <c r="L4" i="4"/>
  <c r="K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G5" i="4"/>
  <c r="G6" i="4"/>
  <c r="G7" i="4"/>
  <c r="G8" i="4"/>
  <c r="G9" i="4"/>
  <c r="G10" i="4"/>
  <c r="G11" i="4"/>
  <c r="G12" i="4"/>
  <c r="G13" i="4"/>
  <c r="G14" i="4"/>
  <c r="G15" i="4"/>
  <c r="G16" i="4"/>
  <c r="G4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D5" i="4"/>
  <c r="D6" i="4"/>
  <c r="D7" i="4"/>
  <c r="D8" i="4"/>
  <c r="D9" i="4"/>
  <c r="D10" i="4"/>
  <c r="D11" i="4"/>
  <c r="D12" i="4"/>
  <c r="D13" i="4"/>
  <c r="D14" i="4"/>
  <c r="D15" i="4"/>
  <c r="D16" i="4"/>
  <c r="C4" i="4"/>
  <c r="D4" i="4"/>
  <c r="C5" i="4"/>
  <c r="C6" i="4"/>
  <c r="C7" i="4"/>
  <c r="C8" i="4"/>
  <c r="C9" i="4"/>
  <c r="C10" i="4"/>
  <c r="C11" i="4"/>
  <c r="C12" i="4"/>
  <c r="C13" i="4"/>
  <c r="C14" i="4"/>
  <c r="C15" i="4"/>
  <c r="C16" i="4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4" i="1"/>
  <c r="L17" i="1"/>
  <c r="M17" i="1" s="1"/>
  <c r="K17" i="1"/>
  <c r="H17" i="1"/>
  <c r="I17" i="1" s="1"/>
  <c r="E17" i="1"/>
  <c r="F17" i="1" s="1"/>
  <c r="L16" i="1"/>
  <c r="M16" i="1" s="1"/>
  <c r="K16" i="1"/>
  <c r="H16" i="1"/>
  <c r="I16" i="1" s="1"/>
  <c r="E16" i="1"/>
  <c r="F16" i="1" s="1"/>
  <c r="L15" i="1"/>
  <c r="M15" i="1" s="1"/>
  <c r="K15" i="1"/>
  <c r="H15" i="1"/>
  <c r="I15" i="1" s="1"/>
  <c r="E15" i="1"/>
  <c r="F15" i="1" s="1"/>
  <c r="L14" i="1"/>
  <c r="M14" i="1" s="1"/>
  <c r="K14" i="1"/>
  <c r="H14" i="1"/>
  <c r="I14" i="1" s="1"/>
  <c r="E14" i="1"/>
  <c r="F14" i="1" s="1"/>
  <c r="L13" i="1"/>
  <c r="M13" i="1" s="1"/>
  <c r="K13" i="1"/>
  <c r="H13" i="1"/>
  <c r="I13" i="1" s="1"/>
  <c r="E13" i="1"/>
  <c r="F13" i="1" s="1"/>
  <c r="L12" i="1"/>
  <c r="M12" i="1" s="1"/>
  <c r="K12" i="1"/>
  <c r="H12" i="1"/>
  <c r="I12" i="1" s="1"/>
  <c r="E12" i="1"/>
  <c r="F12" i="1" s="1"/>
  <c r="L11" i="1"/>
  <c r="M11" i="1" s="1"/>
  <c r="K11" i="1"/>
  <c r="H11" i="1"/>
  <c r="I11" i="1" s="1"/>
  <c r="E11" i="1"/>
  <c r="F11" i="1" s="1"/>
  <c r="L10" i="1"/>
  <c r="M10" i="1" s="1"/>
  <c r="K10" i="1"/>
  <c r="H10" i="1"/>
  <c r="I10" i="1" s="1"/>
  <c r="E10" i="1"/>
  <c r="F10" i="1" s="1"/>
  <c r="L9" i="1"/>
  <c r="M9" i="1" s="1"/>
  <c r="K9" i="1"/>
  <c r="H9" i="1"/>
  <c r="I9" i="1" s="1"/>
  <c r="E9" i="1"/>
  <c r="F9" i="1" s="1"/>
  <c r="L8" i="1"/>
  <c r="M8" i="1" s="1"/>
  <c r="K8" i="1"/>
  <c r="H8" i="1"/>
  <c r="I8" i="1" s="1"/>
  <c r="E8" i="1"/>
  <c r="F8" i="1" s="1"/>
  <c r="L7" i="1"/>
  <c r="M7" i="1" s="1"/>
  <c r="K7" i="1"/>
  <c r="H7" i="1"/>
  <c r="I7" i="1" s="1"/>
  <c r="E7" i="1"/>
  <c r="F7" i="1" s="1"/>
  <c r="L6" i="1"/>
  <c r="M6" i="1" s="1"/>
  <c r="K6" i="1"/>
  <c r="H6" i="1"/>
  <c r="I6" i="1" s="1"/>
  <c r="E6" i="1"/>
  <c r="F6" i="1" s="1"/>
  <c r="L5" i="1"/>
  <c r="M5" i="1" s="1"/>
  <c r="K5" i="1"/>
  <c r="H5" i="1"/>
  <c r="I5" i="1" s="1"/>
  <c r="E5" i="1"/>
  <c r="F5" i="1" s="1"/>
  <c r="L4" i="1"/>
  <c r="M4" i="1" s="1"/>
  <c r="K4" i="1"/>
  <c r="H4" i="1"/>
  <c r="I4" i="1" s="1"/>
  <c r="E4" i="1"/>
  <c r="F4" i="1" s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4" i="2"/>
  <c r="K6" i="2"/>
  <c r="K7" i="2"/>
  <c r="K8" i="2"/>
  <c r="K9" i="2"/>
  <c r="K10" i="2"/>
  <c r="K11" i="2"/>
  <c r="K12" i="2"/>
  <c r="K13" i="2"/>
  <c r="K14" i="2"/>
  <c r="K15" i="2"/>
  <c r="K16" i="2"/>
  <c r="K17" i="2"/>
  <c r="K5" i="2"/>
  <c r="K4" i="2"/>
  <c r="E17" i="2"/>
  <c r="F17" i="2" s="1"/>
  <c r="H17" i="2"/>
  <c r="I17" i="2" s="1"/>
  <c r="N20" i="4" l="1"/>
  <c r="N21" i="4"/>
  <c r="N32" i="4"/>
  <c r="N30" i="4"/>
  <c r="N31" i="4"/>
  <c r="N29" i="4"/>
  <c r="N25" i="4"/>
  <c r="N22" i="4"/>
  <c r="N24" i="4"/>
  <c r="N17" i="4"/>
  <c r="I17" i="4"/>
  <c r="N23" i="4"/>
  <c r="N17" i="2"/>
  <c r="M17" i="2"/>
  <c r="H6" i="2"/>
  <c r="F33" i="4"/>
  <c r="I16" i="4"/>
  <c r="I15" i="4"/>
  <c r="F15" i="4"/>
  <c r="I14" i="4"/>
  <c r="M14" i="4"/>
  <c r="I13" i="4"/>
  <c r="F13" i="4"/>
  <c r="K45" i="4"/>
  <c r="I12" i="4"/>
  <c r="M12" i="4"/>
  <c r="I11" i="4"/>
  <c r="I10" i="4"/>
  <c r="F10" i="4"/>
  <c r="I9" i="4"/>
  <c r="M9" i="4"/>
  <c r="I8" i="4"/>
  <c r="M8" i="4"/>
  <c r="I7" i="4"/>
  <c r="M7" i="4"/>
  <c r="I6" i="4"/>
  <c r="F6" i="4"/>
  <c r="I5" i="4"/>
  <c r="F5" i="4"/>
  <c r="M17" i="4" l="1"/>
  <c r="F17" i="4"/>
  <c r="M16" i="4"/>
  <c r="M6" i="4"/>
  <c r="M13" i="4"/>
  <c r="M33" i="4"/>
  <c r="K40" i="4"/>
  <c r="I33" i="4"/>
  <c r="F8" i="4"/>
  <c r="K44" i="4"/>
  <c r="M15" i="4"/>
  <c r="M10" i="4"/>
  <c r="F14" i="4"/>
  <c r="M5" i="4"/>
  <c r="F9" i="4"/>
  <c r="F16" i="4"/>
  <c r="F4" i="4"/>
  <c r="F11" i="4"/>
  <c r="F12" i="4"/>
  <c r="F7" i="4"/>
  <c r="N33" i="4"/>
  <c r="N16" i="4"/>
  <c r="N5" i="4"/>
  <c r="N6" i="4"/>
  <c r="N7" i="4"/>
  <c r="N8" i="4"/>
  <c r="N9" i="4"/>
  <c r="N10" i="4"/>
  <c r="N11" i="4"/>
  <c r="N12" i="4"/>
  <c r="N13" i="4"/>
  <c r="N14" i="4"/>
  <c r="N15" i="4"/>
  <c r="N4" i="4"/>
  <c r="M11" i="4" l="1"/>
  <c r="K37" i="4" l="1"/>
  <c r="K38" i="4"/>
  <c r="N4" i="2" l="1"/>
  <c r="N15" i="2"/>
  <c r="N14" i="2"/>
  <c r="N13" i="2"/>
  <c r="N11" i="2"/>
  <c r="N8" i="2"/>
  <c r="N7" i="2"/>
  <c r="N5" i="2"/>
  <c r="F4" i="2"/>
  <c r="F5" i="2"/>
  <c r="F6" i="2"/>
  <c r="F7" i="2"/>
  <c r="F10" i="2"/>
  <c r="H16" i="2"/>
  <c r="H15" i="2"/>
  <c r="H14" i="2"/>
  <c r="H13" i="2"/>
  <c r="H12" i="2"/>
  <c r="H11" i="2"/>
  <c r="H10" i="2"/>
  <c r="H9" i="2"/>
  <c r="H8" i="2"/>
  <c r="H7" i="2"/>
  <c r="H5" i="2"/>
  <c r="H4" i="2"/>
  <c r="E16" i="2"/>
  <c r="E15" i="2"/>
  <c r="E14" i="2"/>
  <c r="E13" i="2"/>
  <c r="E12" i="2"/>
  <c r="E11" i="2"/>
  <c r="E10" i="2"/>
  <c r="E9" i="2"/>
  <c r="F9" i="2" s="1"/>
  <c r="E8" i="2"/>
  <c r="E7" i="2"/>
  <c r="E6" i="2"/>
  <c r="E5" i="2"/>
  <c r="E4" i="2"/>
  <c r="F14" i="2" l="1"/>
  <c r="F12" i="2"/>
  <c r="N12" i="2"/>
  <c r="N10" i="2"/>
  <c r="N9" i="2"/>
  <c r="F8" i="2"/>
  <c r="N16" i="2"/>
  <c r="F16" i="2"/>
  <c r="F15" i="2"/>
  <c r="F13" i="2"/>
  <c r="F11" i="2"/>
  <c r="N6" i="2"/>
  <c r="D37" i="4"/>
  <c r="E37" i="4"/>
  <c r="F37" i="4" s="1"/>
  <c r="G37" i="4"/>
  <c r="H37" i="4"/>
  <c r="I37" i="4" s="1"/>
  <c r="D38" i="4"/>
  <c r="E38" i="4"/>
  <c r="F38" i="4" s="1"/>
  <c r="G38" i="4"/>
  <c r="H38" i="4"/>
  <c r="I38" i="4" s="1"/>
  <c r="D39" i="4"/>
  <c r="E39" i="4"/>
  <c r="F39" i="4" s="1"/>
  <c r="G39" i="4"/>
  <c r="H39" i="4"/>
  <c r="I39" i="4" s="1"/>
  <c r="K39" i="4"/>
  <c r="D40" i="4"/>
  <c r="E40" i="4"/>
  <c r="F40" i="4" s="1"/>
  <c r="G40" i="4"/>
  <c r="H40" i="4"/>
  <c r="I40" i="4" s="1"/>
  <c r="D41" i="4"/>
  <c r="E41" i="4"/>
  <c r="F41" i="4" s="1"/>
  <c r="G41" i="4"/>
  <c r="H41" i="4"/>
  <c r="I41" i="4" s="1"/>
  <c r="K41" i="4"/>
  <c r="D42" i="4"/>
  <c r="E42" i="4"/>
  <c r="F42" i="4" s="1"/>
  <c r="G42" i="4"/>
  <c r="H42" i="4"/>
  <c r="I42" i="4" s="1"/>
  <c r="D43" i="4"/>
  <c r="E43" i="4"/>
  <c r="F43" i="4" s="1"/>
  <c r="G43" i="4"/>
  <c r="H43" i="4"/>
  <c r="I43" i="4" s="1"/>
  <c r="K43" i="4"/>
  <c r="D44" i="4"/>
  <c r="E44" i="4"/>
  <c r="F44" i="4" s="1"/>
  <c r="G44" i="4"/>
  <c r="H44" i="4"/>
  <c r="I44" i="4" s="1"/>
  <c r="D45" i="4"/>
  <c r="E45" i="4"/>
  <c r="F45" i="4" s="1"/>
  <c r="G45" i="4"/>
  <c r="H45" i="4"/>
  <c r="I45" i="4" s="1"/>
  <c r="D46" i="4"/>
  <c r="E46" i="4"/>
  <c r="F46" i="4" s="1"/>
  <c r="G46" i="4"/>
  <c r="H46" i="4"/>
  <c r="I46" i="4" s="1"/>
  <c r="D47" i="4"/>
  <c r="E47" i="4"/>
  <c r="F47" i="4" s="1"/>
  <c r="G47" i="4"/>
  <c r="H47" i="4"/>
  <c r="I47" i="4" s="1"/>
  <c r="K47" i="4"/>
  <c r="D48" i="4"/>
  <c r="E48" i="4"/>
  <c r="F48" i="4" s="1"/>
  <c r="G48" i="4"/>
  <c r="H48" i="4"/>
  <c r="I48" i="4" s="1"/>
  <c r="K48" i="4"/>
  <c r="D49" i="4"/>
  <c r="E49" i="4"/>
  <c r="F49" i="4" s="1"/>
  <c r="G49" i="4"/>
  <c r="H49" i="4"/>
  <c r="I49" i="4" s="1"/>
  <c r="K49" i="4"/>
  <c r="C38" i="4"/>
  <c r="C39" i="4"/>
  <c r="C40" i="4"/>
  <c r="C41" i="4"/>
  <c r="C42" i="4"/>
  <c r="C43" i="4"/>
  <c r="C44" i="4"/>
  <c r="C45" i="4"/>
  <c r="C46" i="4"/>
  <c r="C47" i="4"/>
  <c r="C48" i="4"/>
  <c r="C49" i="4"/>
  <c r="K54" i="4" l="1"/>
  <c r="M4" i="2"/>
  <c r="I4" i="2"/>
  <c r="I5" i="2"/>
  <c r="M5" i="2"/>
  <c r="I6" i="2"/>
  <c r="M6" i="2"/>
  <c r="I7" i="2"/>
  <c r="M7" i="2"/>
  <c r="I8" i="2"/>
  <c r="M8" i="2"/>
  <c r="I9" i="2"/>
  <c r="M9" i="2"/>
  <c r="I10" i="2"/>
  <c r="M10" i="2"/>
  <c r="I11" i="2"/>
  <c r="M11" i="2"/>
  <c r="I12" i="2"/>
  <c r="M12" i="2"/>
  <c r="I13" i="2"/>
  <c r="M13" i="2"/>
  <c r="I14" i="2"/>
  <c r="M14" i="2"/>
  <c r="I15" i="2"/>
  <c r="M15" i="2"/>
  <c r="I16" i="2"/>
  <c r="M16" i="2"/>
  <c r="L54" i="4" l="1"/>
</calcChain>
</file>

<file path=xl/sharedStrings.xml><?xml version="1.0" encoding="utf-8"?>
<sst xmlns="http://schemas.openxmlformats.org/spreadsheetml/2006/main" count="74" uniqueCount="23">
  <si>
    <t>Current HVF</t>
  </si>
  <si>
    <t>Cubic Model</t>
  </si>
  <si>
    <t>Cubic Model Diff</t>
  </si>
  <si>
    <t>Quartic Model</t>
  </si>
  <si>
    <t>Quartic Model Diff</t>
  </si>
  <si>
    <t>Cubic Model Diff Absolute Value</t>
  </si>
  <si>
    <t>Quartic Model Diff Absolute Value</t>
  </si>
  <si>
    <t>Speed M/S</t>
  </si>
  <si>
    <t>Absolute Value</t>
  </si>
  <si>
    <t>2903 minus 2904</t>
  </si>
  <si>
    <t>ave</t>
  </si>
  <si>
    <t>stdev</t>
  </si>
  <si>
    <t>-</t>
  </si>
  <si>
    <t>Model, HVF Averages</t>
  </si>
  <si>
    <t>Vessel Difference</t>
  </si>
  <si>
    <t>Std. Deviation</t>
  </si>
  <si>
    <t>Model Diff</t>
  </si>
  <si>
    <t>Cubic Model, HVF Averages</t>
  </si>
  <si>
    <t>HVF, Cubic Model Diff</t>
  </si>
  <si>
    <t>Dynamic draft uncertainty</t>
  </si>
  <si>
    <t>Cubic Model, HVF Average</t>
  </si>
  <si>
    <t>Standard deviation of the numbers</t>
  </si>
  <si>
    <t>Model Averages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</si>
</sst>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3" borderId="9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textRotation="45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 textRotation="45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1" applyFont="1" applyBorder="1" applyAlignment="1">
      <alignment horizontal="left"/>
    </xf>
    <xf numFmtId="0" fontId="0" fillId="0" borderId="10" xfId="0" applyBorder="1" applyAlignment="1">
      <alignment horizontal="left" textRotation="45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0" xfId="0" applyFill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214949</xdr:colOff>
      <xdr:row>20</xdr:row>
      <xdr:rowOff>130395</xdr:rowOff>
    </xdr:from>
    <xdr:to>
      <xdr:col>13</xdr:col>
      <xdr:colOff>510378</xdr:colOff>
      <xdr:row>60</xdr:row>
      <xdr:rowOff>32758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949" y="5341130"/>
          <a:ext cx="7377547" cy="7522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19</xdr:row>
      <xdr:rowOff>103586</xdr:rowOff>
    </xdr:from>
    <xdr:to>
      <xdr:col>14</xdr:col>
      <xdr:colOff>9525</xdr:colOff>
      <xdr:row>60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5123261"/>
          <a:ext cx="7667624" cy="7792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P17"/>
  <sheetViews>
    <sheetView tabSelected="1" zoomScale="70" zoomScaleNormal="70" workbookViewId="0">
      <selection activeCell="U19" sqref="U19"/>
    </sheetView>
  </sheetViews>
  <sheetFormatPr defaultColWidth="8.5703125" defaultRowHeight="15" x14ac:dyDescent="0.25"/>
  <cols>
    <col min="1" max="1" width="3.42578125" style="1" customWidth="1"/>
    <col min="2" max="9" width="8.5703125" style="1"/>
    <col min="10" max="11" width="8.5703125" style="1" customWidth="1"/>
    <col min="12" max="13" width="8.5703125" style="1"/>
    <col min="14" max="14" width="8.5703125" style="1" customWidth="1"/>
    <col min="15" max="16384" width="8.5703125" style="1"/>
  </cols>
  <sheetData>
    <row r="3" spans="2:16" ht="125.25" x14ac:dyDescent="0.25">
      <c r="B3" s="5" t="s">
        <v>7</v>
      </c>
      <c r="C3" s="5" t="s">
        <v>0</v>
      </c>
      <c r="D3" s="5" t="s">
        <v>1</v>
      </c>
      <c r="E3" s="5" t="s">
        <v>2</v>
      </c>
      <c r="F3" s="5" t="s">
        <v>5</v>
      </c>
      <c r="G3" s="5" t="s">
        <v>3</v>
      </c>
      <c r="H3" s="5" t="s">
        <v>4</v>
      </c>
      <c r="I3" s="5" t="s">
        <v>6</v>
      </c>
      <c r="K3" s="5" t="s">
        <v>17</v>
      </c>
      <c r="L3" s="5" t="s">
        <v>18</v>
      </c>
      <c r="M3" s="5" t="s">
        <v>8</v>
      </c>
      <c r="N3" s="5" t="s">
        <v>14</v>
      </c>
    </row>
    <row r="4" spans="2:16" x14ac:dyDescent="0.25">
      <c r="B4" s="4">
        <v>0</v>
      </c>
      <c r="C4" s="19">
        <v>0</v>
      </c>
      <c r="D4" s="19">
        <v>0</v>
      </c>
      <c r="E4" s="4">
        <f>D4-C4</f>
        <v>0</v>
      </c>
      <c r="F4" s="2">
        <f t="shared" ref="F4:F15" si="0">ABS(E4)</f>
        <v>0</v>
      </c>
      <c r="G4" s="19">
        <v>0</v>
      </c>
      <c r="H4" s="4">
        <f>G4-C4</f>
        <v>0</v>
      </c>
      <c r="I4" s="2">
        <f t="shared" ref="I4:I16" si="1">ABS(H4)</f>
        <v>0</v>
      </c>
      <c r="J4" s="2"/>
      <c r="K4" s="20">
        <f>AVERAGE(C4,D4,G4)</f>
        <v>0</v>
      </c>
      <c r="L4" s="4">
        <f>C4-D4</f>
        <v>0</v>
      </c>
      <c r="M4" s="2">
        <f t="shared" ref="M4:M16" si="2">ABS(L4)</f>
        <v>0</v>
      </c>
      <c r="N4" s="4">
        <f>K4-'2904_20200304'!K4</f>
        <v>0</v>
      </c>
      <c r="P4" s="1" t="s">
        <v>19</v>
      </c>
    </row>
    <row r="5" spans="2:16" x14ac:dyDescent="0.25">
      <c r="B5" s="4">
        <v>0.5</v>
      </c>
      <c r="C5" s="19">
        <v>-0.01</v>
      </c>
      <c r="D5" s="19">
        <v>0.01</v>
      </c>
      <c r="E5" s="4">
        <f>D5-C5</f>
        <v>0.02</v>
      </c>
      <c r="F5" s="2">
        <f t="shared" si="0"/>
        <v>0.02</v>
      </c>
      <c r="G5" s="19">
        <v>7.0000000000000007E-2</v>
      </c>
      <c r="H5" s="4">
        <f t="shared" ref="H5:H16" si="3">G5-C5</f>
        <v>0.08</v>
      </c>
      <c r="I5" s="2">
        <f t="shared" si="1"/>
        <v>0.08</v>
      </c>
      <c r="J5" s="2"/>
      <c r="K5" s="20">
        <f>AVERAGE(C5,D5)</f>
        <v>0</v>
      </c>
      <c r="L5" s="4">
        <f t="shared" ref="L5:L17" si="4">C5-D5</f>
        <v>-0.02</v>
      </c>
      <c r="M5" s="2">
        <f t="shared" si="2"/>
        <v>0.02</v>
      </c>
      <c r="N5" s="4">
        <f>K5-'2904_20200304'!K5</f>
        <v>0.01</v>
      </c>
      <c r="P5" s="21">
        <v>0.09</v>
      </c>
    </row>
    <row r="6" spans="2:16" x14ac:dyDescent="0.25">
      <c r="B6" s="4">
        <v>1</v>
      </c>
      <c r="C6" s="19">
        <v>0</v>
      </c>
      <c r="D6" s="19">
        <v>0.03</v>
      </c>
      <c r="E6" s="4">
        <f t="shared" ref="E6:E16" si="5">D6-C6</f>
        <v>0.03</v>
      </c>
      <c r="F6" s="2">
        <f t="shared" si="0"/>
        <v>0.03</v>
      </c>
      <c r="G6" s="19">
        <v>0.09</v>
      </c>
      <c r="H6" s="4">
        <f>G6-C6</f>
        <v>0.09</v>
      </c>
      <c r="I6" s="2">
        <f t="shared" si="1"/>
        <v>0.09</v>
      </c>
      <c r="J6" s="2"/>
      <c r="K6" s="20">
        <f t="shared" ref="K6:K17" si="6">AVERAGE(C6,D6)</f>
        <v>1.4999999999999999E-2</v>
      </c>
      <c r="L6" s="4">
        <f t="shared" si="4"/>
        <v>-0.03</v>
      </c>
      <c r="M6" s="2">
        <f t="shared" si="2"/>
        <v>0.03</v>
      </c>
      <c r="N6" s="4">
        <f>K6-'2904_20200304'!K6</f>
        <v>1.4999999999999999E-2</v>
      </c>
    </row>
    <row r="7" spans="2:16" x14ac:dyDescent="0.25">
      <c r="B7" s="4">
        <v>1.5</v>
      </c>
      <c r="C7" s="19">
        <v>0.01</v>
      </c>
      <c r="D7" s="19">
        <v>0.04</v>
      </c>
      <c r="E7" s="4">
        <f t="shared" si="5"/>
        <v>0.03</v>
      </c>
      <c r="F7" s="2">
        <f t="shared" si="0"/>
        <v>0.03</v>
      </c>
      <c r="G7" s="19">
        <v>0.08</v>
      </c>
      <c r="H7" s="4">
        <f t="shared" si="3"/>
        <v>7.0000000000000007E-2</v>
      </c>
      <c r="I7" s="2">
        <f t="shared" si="1"/>
        <v>7.0000000000000007E-2</v>
      </c>
      <c r="J7" s="2"/>
      <c r="K7" s="20">
        <f t="shared" si="6"/>
        <v>2.5000000000000001E-2</v>
      </c>
      <c r="L7" s="4">
        <f t="shared" si="4"/>
        <v>-0.03</v>
      </c>
      <c r="M7" s="2">
        <f t="shared" si="2"/>
        <v>0.03</v>
      </c>
      <c r="N7" s="4">
        <f>K7-'2904_20200304'!K7</f>
        <v>1.5000000000000001E-2</v>
      </c>
    </row>
    <row r="8" spans="2:16" x14ac:dyDescent="0.25">
      <c r="B8" s="4">
        <v>2</v>
      </c>
      <c r="C8" s="19">
        <v>0.03</v>
      </c>
      <c r="D8" s="19">
        <v>0.06</v>
      </c>
      <c r="E8" s="4">
        <f t="shared" si="5"/>
        <v>0.03</v>
      </c>
      <c r="F8" s="2">
        <f t="shared" si="0"/>
        <v>0.03</v>
      </c>
      <c r="G8" s="19">
        <v>7.0000000000000007E-2</v>
      </c>
      <c r="H8" s="4">
        <f t="shared" si="3"/>
        <v>4.0000000000000008E-2</v>
      </c>
      <c r="I8" s="2">
        <f t="shared" si="1"/>
        <v>4.0000000000000008E-2</v>
      </c>
      <c r="J8" s="2"/>
      <c r="K8" s="20">
        <f t="shared" si="6"/>
        <v>4.4999999999999998E-2</v>
      </c>
      <c r="L8" s="4">
        <f t="shared" si="4"/>
        <v>-0.03</v>
      </c>
      <c r="M8" s="2">
        <f t="shared" si="2"/>
        <v>0.03</v>
      </c>
      <c r="N8" s="4">
        <f>K8-'2904_20200304'!K8</f>
        <v>1.4999999999999999E-2</v>
      </c>
    </row>
    <row r="9" spans="2:16" x14ac:dyDescent="0.25">
      <c r="B9" s="4">
        <v>2.5</v>
      </c>
      <c r="C9" s="19">
        <v>0.05</v>
      </c>
      <c r="D9" s="19">
        <v>7.0000000000000007E-2</v>
      </c>
      <c r="E9" s="4">
        <f t="shared" si="5"/>
        <v>2.0000000000000004E-2</v>
      </c>
      <c r="F9" s="4">
        <f t="shared" si="0"/>
        <v>2.0000000000000004E-2</v>
      </c>
      <c r="G9" s="19">
        <v>0.05</v>
      </c>
      <c r="H9" s="4">
        <f t="shared" si="3"/>
        <v>0</v>
      </c>
      <c r="I9" s="4">
        <f t="shared" si="1"/>
        <v>0</v>
      </c>
      <c r="J9" s="2"/>
      <c r="K9" s="20">
        <f t="shared" si="6"/>
        <v>6.0000000000000005E-2</v>
      </c>
      <c r="L9" s="4">
        <f t="shared" si="4"/>
        <v>-2.0000000000000004E-2</v>
      </c>
      <c r="M9" s="2">
        <f t="shared" si="2"/>
        <v>2.0000000000000004E-2</v>
      </c>
      <c r="N9" s="4">
        <f>K9-'2904_20200304'!K9</f>
        <v>1.5000000000000006E-2</v>
      </c>
    </row>
    <row r="10" spans="2:16" x14ac:dyDescent="0.25">
      <c r="B10" s="4">
        <v>3</v>
      </c>
      <c r="C10" s="19">
        <v>0.06</v>
      </c>
      <c r="D10" s="19">
        <v>7.0000000000000007E-2</v>
      </c>
      <c r="E10" s="4">
        <f t="shared" si="5"/>
        <v>1.0000000000000009E-2</v>
      </c>
      <c r="F10" s="4">
        <f t="shared" si="0"/>
        <v>1.0000000000000009E-2</v>
      </c>
      <c r="G10" s="19">
        <v>0.04</v>
      </c>
      <c r="H10" s="4">
        <f t="shared" si="3"/>
        <v>-1.9999999999999997E-2</v>
      </c>
      <c r="I10" s="4">
        <f t="shared" si="1"/>
        <v>1.9999999999999997E-2</v>
      </c>
      <c r="J10" s="2"/>
      <c r="K10" s="20">
        <f t="shared" si="6"/>
        <v>6.5000000000000002E-2</v>
      </c>
      <c r="L10" s="4">
        <f t="shared" si="4"/>
        <v>-1.0000000000000009E-2</v>
      </c>
      <c r="M10" s="2">
        <f t="shared" si="2"/>
        <v>1.0000000000000009E-2</v>
      </c>
      <c r="N10" s="4">
        <f>K10-'2904_20200304'!K10</f>
        <v>1.4999999999999999E-2</v>
      </c>
    </row>
    <row r="11" spans="2:16" x14ac:dyDescent="0.25">
      <c r="B11" s="4">
        <v>3.5</v>
      </c>
      <c r="C11" s="19">
        <v>7.0000000000000007E-2</v>
      </c>
      <c r="D11" s="19">
        <v>7.0000000000000007E-2</v>
      </c>
      <c r="E11" s="4">
        <f t="shared" si="5"/>
        <v>0</v>
      </c>
      <c r="F11" s="4">
        <f t="shared" si="0"/>
        <v>0</v>
      </c>
      <c r="G11" s="19">
        <v>0.04</v>
      </c>
      <c r="H11" s="4">
        <f t="shared" si="3"/>
        <v>-3.0000000000000006E-2</v>
      </c>
      <c r="I11" s="4">
        <f t="shared" si="1"/>
        <v>3.0000000000000006E-2</v>
      </c>
      <c r="J11" s="2"/>
      <c r="K11" s="20">
        <f t="shared" si="6"/>
        <v>7.0000000000000007E-2</v>
      </c>
      <c r="L11" s="4">
        <f t="shared" si="4"/>
        <v>0</v>
      </c>
      <c r="M11" s="2">
        <f t="shared" si="2"/>
        <v>0</v>
      </c>
      <c r="N11" s="4">
        <f>K11-'2904_20200304'!K11</f>
        <v>1.5000000000000006E-2</v>
      </c>
    </row>
    <row r="12" spans="2:16" x14ac:dyDescent="0.25">
      <c r="B12" s="4">
        <v>4</v>
      </c>
      <c r="C12" s="19">
        <v>0.06</v>
      </c>
      <c r="D12" s="19">
        <v>7.0000000000000007E-2</v>
      </c>
      <c r="E12" s="4">
        <f t="shared" si="5"/>
        <v>1.0000000000000009E-2</v>
      </c>
      <c r="F12" s="4">
        <f t="shared" si="0"/>
        <v>1.0000000000000009E-2</v>
      </c>
      <c r="G12" s="19">
        <v>0.05</v>
      </c>
      <c r="H12" s="4">
        <f t="shared" si="3"/>
        <v>-9.999999999999995E-3</v>
      </c>
      <c r="I12" s="4">
        <f t="shared" si="1"/>
        <v>9.999999999999995E-3</v>
      </c>
      <c r="J12" s="2"/>
      <c r="K12" s="20">
        <f t="shared" si="6"/>
        <v>6.5000000000000002E-2</v>
      </c>
      <c r="L12" s="4">
        <f t="shared" si="4"/>
        <v>-1.0000000000000009E-2</v>
      </c>
      <c r="M12" s="2">
        <f t="shared" si="2"/>
        <v>1.0000000000000009E-2</v>
      </c>
      <c r="N12" s="4">
        <f>K12-'2904_20200304'!K12</f>
        <v>1.4999999999999999E-2</v>
      </c>
    </row>
    <row r="13" spans="2:16" x14ac:dyDescent="0.25">
      <c r="B13" s="4">
        <v>4.5</v>
      </c>
      <c r="C13" s="19">
        <v>0.04</v>
      </c>
      <c r="D13" s="19">
        <v>0.05</v>
      </c>
      <c r="E13" s="4">
        <f t="shared" si="5"/>
        <v>1.0000000000000002E-2</v>
      </c>
      <c r="F13" s="4">
        <f t="shared" si="0"/>
        <v>1.0000000000000002E-2</v>
      </c>
      <c r="G13" s="19">
        <v>0.06</v>
      </c>
      <c r="H13" s="4">
        <f t="shared" si="3"/>
        <v>1.9999999999999997E-2</v>
      </c>
      <c r="I13" s="4">
        <f t="shared" si="1"/>
        <v>1.9999999999999997E-2</v>
      </c>
      <c r="J13" s="2"/>
      <c r="K13" s="20">
        <f t="shared" si="6"/>
        <v>4.4999999999999998E-2</v>
      </c>
      <c r="L13" s="4">
        <f t="shared" si="4"/>
        <v>-1.0000000000000002E-2</v>
      </c>
      <c r="M13" s="2">
        <f t="shared" si="2"/>
        <v>1.0000000000000002E-2</v>
      </c>
      <c r="N13" s="4">
        <f>K13-'2904_20200304'!K13</f>
        <v>1.4999999999999999E-2</v>
      </c>
    </row>
    <row r="14" spans="2:16" x14ac:dyDescent="0.25">
      <c r="B14" s="4">
        <v>5</v>
      </c>
      <c r="C14" s="19">
        <v>0.01</v>
      </c>
      <c r="D14" s="19">
        <v>0.03</v>
      </c>
      <c r="E14" s="4">
        <f t="shared" si="5"/>
        <v>1.9999999999999997E-2</v>
      </c>
      <c r="F14" s="4">
        <f t="shared" si="0"/>
        <v>1.9999999999999997E-2</v>
      </c>
      <c r="G14" s="19">
        <v>0.06</v>
      </c>
      <c r="H14" s="4">
        <f t="shared" si="3"/>
        <v>4.9999999999999996E-2</v>
      </c>
      <c r="I14" s="4">
        <f t="shared" si="1"/>
        <v>4.9999999999999996E-2</v>
      </c>
      <c r="J14" s="2"/>
      <c r="K14" s="20">
        <f t="shared" si="6"/>
        <v>0.02</v>
      </c>
      <c r="L14" s="4">
        <f t="shared" si="4"/>
        <v>-1.9999999999999997E-2</v>
      </c>
      <c r="M14" s="2">
        <f t="shared" si="2"/>
        <v>1.9999999999999997E-2</v>
      </c>
      <c r="N14" s="4">
        <f>K14-'2904_20200304'!K14</f>
        <v>2.5000000000000001E-2</v>
      </c>
    </row>
    <row r="15" spans="2:16" x14ac:dyDescent="0.25">
      <c r="B15" s="4">
        <v>5.5</v>
      </c>
      <c r="C15" s="19">
        <v>-0.05</v>
      </c>
      <c r="D15" s="19">
        <v>0</v>
      </c>
      <c r="E15" s="4">
        <f t="shared" si="5"/>
        <v>0.05</v>
      </c>
      <c r="F15" s="4">
        <f t="shared" si="0"/>
        <v>0.05</v>
      </c>
      <c r="G15" s="19">
        <v>0.02</v>
      </c>
      <c r="H15" s="4">
        <f t="shared" si="3"/>
        <v>7.0000000000000007E-2</v>
      </c>
      <c r="I15" s="4">
        <f t="shared" si="1"/>
        <v>7.0000000000000007E-2</v>
      </c>
      <c r="J15" s="2"/>
      <c r="K15" s="20">
        <f t="shared" si="6"/>
        <v>-2.5000000000000001E-2</v>
      </c>
      <c r="L15" s="4">
        <f t="shared" si="4"/>
        <v>-0.05</v>
      </c>
      <c r="M15" s="2">
        <f t="shared" si="2"/>
        <v>0.05</v>
      </c>
      <c r="N15" s="4">
        <f>K15-'2904_20200304'!K15</f>
        <v>1.4999999999999999E-2</v>
      </c>
    </row>
    <row r="16" spans="2:16" x14ac:dyDescent="0.25">
      <c r="B16" s="4">
        <v>6</v>
      </c>
      <c r="C16" s="19">
        <v>-0.13</v>
      </c>
      <c r="D16" s="19">
        <v>-0.04</v>
      </c>
      <c r="E16" s="4">
        <f t="shared" si="5"/>
        <v>0.09</v>
      </c>
      <c r="F16" s="4">
        <f>ABS(E16)</f>
        <v>0.09</v>
      </c>
      <c r="G16" s="19">
        <v>-0.06</v>
      </c>
      <c r="H16" s="4">
        <f t="shared" si="3"/>
        <v>7.0000000000000007E-2</v>
      </c>
      <c r="I16" s="4">
        <f t="shared" si="1"/>
        <v>7.0000000000000007E-2</v>
      </c>
      <c r="J16" s="2"/>
      <c r="K16" s="20">
        <f t="shared" si="6"/>
        <v>-8.5000000000000006E-2</v>
      </c>
      <c r="L16" s="4">
        <f t="shared" si="4"/>
        <v>-0.09</v>
      </c>
      <c r="M16" s="2">
        <f t="shared" si="2"/>
        <v>0.09</v>
      </c>
      <c r="N16" s="4">
        <f>K16-'2904_20200304'!K16</f>
        <v>1.4999999999999999E-2</v>
      </c>
    </row>
    <row r="17" spans="2:14" x14ac:dyDescent="0.25">
      <c r="B17" s="4">
        <v>6.5</v>
      </c>
      <c r="C17" s="19">
        <v>-0.13</v>
      </c>
      <c r="D17" s="19">
        <v>-0.09</v>
      </c>
      <c r="E17" s="4">
        <f t="shared" ref="E17" si="7">D17-C17</f>
        <v>4.0000000000000008E-2</v>
      </c>
      <c r="F17" s="4">
        <f>ABS(E17)</f>
        <v>4.0000000000000008E-2</v>
      </c>
      <c r="G17" s="19">
        <v>-0.23</v>
      </c>
      <c r="H17" s="4">
        <f t="shared" ref="H17" si="8">G17-C17</f>
        <v>-0.1</v>
      </c>
      <c r="I17" s="4">
        <f t="shared" ref="I17" si="9">ABS(H17)</f>
        <v>0.1</v>
      </c>
      <c r="J17" s="2"/>
      <c r="K17" s="20">
        <f t="shared" si="6"/>
        <v>-0.11</v>
      </c>
      <c r="L17" s="4">
        <f t="shared" si="4"/>
        <v>-4.0000000000000008E-2</v>
      </c>
      <c r="M17" s="2">
        <f t="shared" ref="M17" si="10">ABS(L17)</f>
        <v>4.0000000000000008E-2</v>
      </c>
      <c r="N17" s="4">
        <f>K17-'2904_20200304'!K17</f>
        <v>5.9999999999999984E-2</v>
      </c>
    </row>
  </sheetData>
  <conditionalFormatting sqref="I4:I17 M4:M17 F4:F17">
    <cfRule type="colorScale" priority="1">
      <colorScale>
        <cfvo type="min"/>
        <cfvo type="percentile" val="50"/>
        <cfvo type="max"/>
        <color rgb="FF00B050"/>
        <color rgb="FFFFEB84"/>
        <color rgb="FFFF5050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P17"/>
  <sheetViews>
    <sheetView workbookViewId="0">
      <selection activeCell="Q12" sqref="Q12"/>
    </sheetView>
  </sheetViews>
  <sheetFormatPr defaultColWidth="8.5703125" defaultRowHeight="15" x14ac:dyDescent="0.25"/>
  <cols>
    <col min="1" max="1" width="3.42578125" style="1" customWidth="1"/>
    <col min="2" max="9" width="8.5703125" style="1"/>
    <col min="10" max="11" width="8.5703125" style="1" customWidth="1"/>
    <col min="12" max="12" width="12" style="1" bestFit="1" customWidth="1"/>
    <col min="13" max="13" width="8.5703125" style="1"/>
    <col min="14" max="14" width="8.5703125" style="1" customWidth="1"/>
    <col min="15" max="16384" width="8.5703125" style="1"/>
  </cols>
  <sheetData>
    <row r="3" spans="2:16" ht="125.25" x14ac:dyDescent="0.25">
      <c r="B3" s="5" t="s">
        <v>7</v>
      </c>
      <c r="C3" s="5" t="s">
        <v>0</v>
      </c>
      <c r="D3" s="5" t="s">
        <v>1</v>
      </c>
      <c r="E3" s="5" t="s">
        <v>2</v>
      </c>
      <c r="F3" s="5" t="s">
        <v>5</v>
      </c>
      <c r="G3" s="5" t="s">
        <v>3</v>
      </c>
      <c r="H3" s="5" t="s">
        <v>4</v>
      </c>
      <c r="I3" s="5" t="s">
        <v>6</v>
      </c>
      <c r="K3" s="5" t="s">
        <v>17</v>
      </c>
      <c r="L3" s="5" t="s">
        <v>18</v>
      </c>
      <c r="M3" s="5" t="s">
        <v>8</v>
      </c>
      <c r="N3" s="5" t="s">
        <v>14</v>
      </c>
    </row>
    <row r="4" spans="2:16" x14ac:dyDescent="0.25">
      <c r="B4" s="4">
        <v>0</v>
      </c>
      <c r="C4" s="19">
        <v>0</v>
      </c>
      <c r="D4" s="19">
        <v>0</v>
      </c>
      <c r="E4" s="4">
        <f>D4-C4</f>
        <v>0</v>
      </c>
      <c r="F4" s="2">
        <f t="shared" ref="F4:F15" si="0">ABS(E4)</f>
        <v>0</v>
      </c>
      <c r="G4" s="19">
        <v>0</v>
      </c>
      <c r="H4" s="4">
        <f>G4-C4</f>
        <v>0</v>
      </c>
      <c r="I4" s="2">
        <f t="shared" ref="I4:I17" si="1">ABS(H4)</f>
        <v>0</v>
      </c>
      <c r="J4" s="2"/>
      <c r="K4" s="20">
        <f>AVERAGE(C4,D4,G4)</f>
        <v>0</v>
      </c>
      <c r="L4" s="4">
        <f>C4-D4</f>
        <v>0</v>
      </c>
      <c r="M4" s="2">
        <f t="shared" ref="M4:M17" si="2">ABS(L4)</f>
        <v>0</v>
      </c>
      <c r="N4" s="4">
        <f>K4-'2903_20200304'!K4</f>
        <v>0</v>
      </c>
      <c r="P4" s="1" t="s">
        <v>19</v>
      </c>
    </row>
    <row r="5" spans="2:16" x14ac:dyDescent="0.25">
      <c r="B5" s="4">
        <v>0.5</v>
      </c>
      <c r="C5" s="19">
        <v>-0.02</v>
      </c>
      <c r="D5" s="19">
        <v>0</v>
      </c>
      <c r="E5" s="4">
        <f>D5-C5</f>
        <v>0.02</v>
      </c>
      <c r="F5" s="2">
        <f t="shared" si="0"/>
        <v>0.02</v>
      </c>
      <c r="G5" s="19">
        <v>-0.15</v>
      </c>
      <c r="H5" s="4">
        <f t="shared" ref="H5:H17" si="3">G5-C5</f>
        <v>-0.13</v>
      </c>
      <c r="I5" s="2">
        <f t="shared" si="1"/>
        <v>0.13</v>
      </c>
      <c r="J5" s="2"/>
      <c r="K5" s="20">
        <f>AVERAGE(C5,D5)</f>
        <v>-0.01</v>
      </c>
      <c r="L5" s="4">
        <f t="shared" ref="L5:L17" si="4">C5-D5</f>
        <v>-0.02</v>
      </c>
      <c r="M5" s="2">
        <f t="shared" si="2"/>
        <v>0.02</v>
      </c>
      <c r="N5" s="4">
        <f>K5-'2903_20200304'!K5</f>
        <v>-0.01</v>
      </c>
      <c r="P5" s="21">
        <v>0.04</v>
      </c>
    </row>
    <row r="6" spans="2:16" x14ac:dyDescent="0.25">
      <c r="B6" s="4">
        <v>1</v>
      </c>
      <c r="C6" s="19">
        <v>-0.01</v>
      </c>
      <c r="D6" s="19">
        <v>0.01</v>
      </c>
      <c r="E6" s="4">
        <f t="shared" ref="E6:E17" si="5">D6-C6</f>
        <v>0.02</v>
      </c>
      <c r="F6" s="2">
        <f t="shared" si="0"/>
        <v>0.02</v>
      </c>
      <c r="G6" s="19">
        <v>-0.19</v>
      </c>
      <c r="H6" s="4">
        <f>G6-C6</f>
        <v>-0.18</v>
      </c>
      <c r="I6" s="2">
        <f t="shared" si="1"/>
        <v>0.18</v>
      </c>
      <c r="J6" s="2"/>
      <c r="K6" s="20">
        <f t="shared" ref="K6:K17" si="6">AVERAGE(C6,D6)</f>
        <v>0</v>
      </c>
      <c r="L6" s="4">
        <f t="shared" si="4"/>
        <v>-0.02</v>
      </c>
      <c r="M6" s="2">
        <f t="shared" si="2"/>
        <v>0.02</v>
      </c>
      <c r="N6" s="4">
        <f>K6-'2903_20200304'!K6</f>
        <v>-1.4999999999999999E-2</v>
      </c>
    </row>
    <row r="7" spans="2:16" x14ac:dyDescent="0.25">
      <c r="B7" s="4">
        <v>1.5</v>
      </c>
      <c r="C7" s="19">
        <v>0</v>
      </c>
      <c r="D7" s="19">
        <v>0.02</v>
      </c>
      <c r="E7" s="4">
        <f t="shared" si="5"/>
        <v>0.02</v>
      </c>
      <c r="F7" s="2">
        <f t="shared" si="0"/>
        <v>0.02</v>
      </c>
      <c r="G7" s="19">
        <v>-0.14000000000000001</v>
      </c>
      <c r="H7" s="4">
        <f t="shared" si="3"/>
        <v>-0.14000000000000001</v>
      </c>
      <c r="I7" s="2">
        <f t="shared" si="1"/>
        <v>0.14000000000000001</v>
      </c>
      <c r="J7" s="2"/>
      <c r="K7" s="20">
        <f t="shared" si="6"/>
        <v>0.01</v>
      </c>
      <c r="L7" s="4">
        <f t="shared" si="4"/>
        <v>-0.02</v>
      </c>
      <c r="M7" s="2">
        <f t="shared" si="2"/>
        <v>0.02</v>
      </c>
      <c r="N7" s="4">
        <f>K7-'2903_20200304'!K7</f>
        <v>-1.5000000000000001E-2</v>
      </c>
    </row>
    <row r="8" spans="2:16" x14ac:dyDescent="0.25">
      <c r="B8" s="4">
        <v>2</v>
      </c>
      <c r="C8" s="19">
        <v>0.02</v>
      </c>
      <c r="D8" s="19">
        <v>0.04</v>
      </c>
      <c r="E8" s="4">
        <f t="shared" si="5"/>
        <v>0.02</v>
      </c>
      <c r="F8" s="2">
        <f t="shared" si="0"/>
        <v>0.02</v>
      </c>
      <c r="G8" s="19">
        <v>-7.0000000000000007E-2</v>
      </c>
      <c r="H8" s="4">
        <f t="shared" si="3"/>
        <v>-9.0000000000000011E-2</v>
      </c>
      <c r="I8" s="2">
        <f t="shared" si="1"/>
        <v>9.0000000000000011E-2</v>
      </c>
      <c r="J8" s="2"/>
      <c r="K8" s="20">
        <f t="shared" si="6"/>
        <v>0.03</v>
      </c>
      <c r="L8" s="4">
        <f t="shared" si="4"/>
        <v>-0.02</v>
      </c>
      <c r="M8" s="2">
        <f t="shared" si="2"/>
        <v>0.02</v>
      </c>
      <c r="N8" s="4">
        <f>K8-'2903_20200304'!K8</f>
        <v>-1.4999999999999999E-2</v>
      </c>
    </row>
    <row r="9" spans="2:16" x14ac:dyDescent="0.25">
      <c r="B9" s="4">
        <v>2.5</v>
      </c>
      <c r="C9" s="19">
        <v>0.04</v>
      </c>
      <c r="D9" s="19">
        <v>0.05</v>
      </c>
      <c r="E9" s="4">
        <f t="shared" si="5"/>
        <v>1.0000000000000002E-2</v>
      </c>
      <c r="F9" s="4">
        <f t="shared" si="0"/>
        <v>1.0000000000000002E-2</v>
      </c>
      <c r="G9" s="19">
        <v>0</v>
      </c>
      <c r="H9" s="4">
        <f t="shared" si="3"/>
        <v>-0.04</v>
      </c>
      <c r="I9" s="4">
        <f t="shared" si="1"/>
        <v>0.04</v>
      </c>
      <c r="J9" s="2"/>
      <c r="K9" s="20">
        <f t="shared" si="6"/>
        <v>4.4999999999999998E-2</v>
      </c>
      <c r="L9" s="4">
        <f t="shared" si="4"/>
        <v>-1.0000000000000002E-2</v>
      </c>
      <c r="M9" s="2">
        <f t="shared" si="2"/>
        <v>1.0000000000000002E-2</v>
      </c>
      <c r="N9" s="4">
        <f>K9-'2903_20200304'!K9</f>
        <v>-1.5000000000000006E-2</v>
      </c>
    </row>
    <row r="10" spans="2:16" x14ac:dyDescent="0.25">
      <c r="B10" s="4">
        <v>3</v>
      </c>
      <c r="C10" s="19">
        <v>0.05</v>
      </c>
      <c r="D10" s="19">
        <v>0.05</v>
      </c>
      <c r="E10" s="4">
        <f t="shared" si="5"/>
        <v>0</v>
      </c>
      <c r="F10" s="4">
        <f t="shared" si="0"/>
        <v>0</v>
      </c>
      <c r="G10" s="19">
        <v>0.05</v>
      </c>
      <c r="H10" s="4">
        <f t="shared" si="3"/>
        <v>0</v>
      </c>
      <c r="I10" s="4">
        <f t="shared" si="1"/>
        <v>0</v>
      </c>
      <c r="J10" s="2"/>
      <c r="K10" s="20">
        <f t="shared" si="6"/>
        <v>0.05</v>
      </c>
      <c r="L10" s="4">
        <f t="shared" si="4"/>
        <v>0</v>
      </c>
      <c r="M10" s="2">
        <f t="shared" si="2"/>
        <v>0</v>
      </c>
      <c r="N10" s="4">
        <f>K10-'2903_20200304'!K10</f>
        <v>-1.4999999999999999E-2</v>
      </c>
    </row>
    <row r="11" spans="2:16" x14ac:dyDescent="0.25">
      <c r="B11" s="4">
        <v>3.5</v>
      </c>
      <c r="C11" s="19">
        <v>0.06</v>
      </c>
      <c r="D11" s="19">
        <v>0.05</v>
      </c>
      <c r="E11" s="4">
        <f t="shared" si="5"/>
        <v>-9.999999999999995E-3</v>
      </c>
      <c r="F11" s="4">
        <f t="shared" si="0"/>
        <v>9.999999999999995E-3</v>
      </c>
      <c r="G11" s="19">
        <v>7.0000000000000007E-2</v>
      </c>
      <c r="H11" s="4">
        <f t="shared" si="3"/>
        <v>1.0000000000000009E-2</v>
      </c>
      <c r="I11" s="4">
        <f t="shared" si="1"/>
        <v>1.0000000000000009E-2</v>
      </c>
      <c r="J11" s="2"/>
      <c r="K11" s="20">
        <f t="shared" si="6"/>
        <v>5.5E-2</v>
      </c>
      <c r="L11" s="4">
        <f t="shared" si="4"/>
        <v>9.999999999999995E-3</v>
      </c>
      <c r="M11" s="2">
        <f t="shared" si="2"/>
        <v>9.999999999999995E-3</v>
      </c>
      <c r="N11" s="4">
        <f>K11-'2903_20200304'!K11</f>
        <v>-1.5000000000000006E-2</v>
      </c>
    </row>
    <row r="12" spans="2:16" x14ac:dyDescent="0.25">
      <c r="B12" s="4">
        <v>4</v>
      </c>
      <c r="C12" s="19">
        <v>0.06</v>
      </c>
      <c r="D12" s="19">
        <v>0.04</v>
      </c>
      <c r="E12" s="4">
        <f t="shared" si="5"/>
        <v>-1.9999999999999997E-2</v>
      </c>
      <c r="F12" s="4">
        <f t="shared" si="0"/>
        <v>1.9999999999999997E-2</v>
      </c>
      <c r="G12" s="19">
        <v>0.05</v>
      </c>
      <c r="H12" s="4">
        <f t="shared" si="3"/>
        <v>-9.999999999999995E-3</v>
      </c>
      <c r="I12" s="4">
        <f t="shared" si="1"/>
        <v>9.999999999999995E-3</v>
      </c>
      <c r="J12" s="2"/>
      <c r="K12" s="20">
        <f t="shared" si="6"/>
        <v>0.05</v>
      </c>
      <c r="L12" s="4">
        <f t="shared" si="4"/>
        <v>1.9999999999999997E-2</v>
      </c>
      <c r="M12" s="2">
        <f t="shared" si="2"/>
        <v>1.9999999999999997E-2</v>
      </c>
      <c r="N12" s="4">
        <f>K12-'2903_20200304'!K12</f>
        <v>-1.4999999999999999E-2</v>
      </c>
    </row>
    <row r="13" spans="2:16" x14ac:dyDescent="0.25">
      <c r="B13" s="4">
        <v>4.5</v>
      </c>
      <c r="C13" s="19">
        <v>0.04</v>
      </c>
      <c r="D13" s="19">
        <v>0.02</v>
      </c>
      <c r="E13" s="4">
        <f t="shared" si="5"/>
        <v>-0.02</v>
      </c>
      <c r="F13" s="4">
        <f t="shared" si="0"/>
        <v>0.02</v>
      </c>
      <c r="G13" s="19">
        <v>0</v>
      </c>
      <c r="H13" s="4">
        <f t="shared" si="3"/>
        <v>-0.04</v>
      </c>
      <c r="I13" s="4">
        <f t="shared" si="1"/>
        <v>0.04</v>
      </c>
      <c r="J13" s="2"/>
      <c r="K13" s="20">
        <f t="shared" si="6"/>
        <v>0.03</v>
      </c>
      <c r="L13" s="4">
        <f t="shared" si="4"/>
        <v>0.02</v>
      </c>
      <c r="M13" s="2">
        <f t="shared" si="2"/>
        <v>0.02</v>
      </c>
      <c r="N13" s="4">
        <f>K13-'2903_20200304'!K13</f>
        <v>-1.4999999999999999E-2</v>
      </c>
    </row>
    <row r="14" spans="2:16" x14ac:dyDescent="0.25">
      <c r="B14" s="4">
        <v>5</v>
      </c>
      <c r="C14" s="19">
        <v>0.01</v>
      </c>
      <c r="D14" s="19">
        <v>-0.02</v>
      </c>
      <c r="E14" s="4">
        <f t="shared" si="5"/>
        <v>-0.03</v>
      </c>
      <c r="F14" s="4">
        <f t="shared" si="0"/>
        <v>0.03</v>
      </c>
      <c r="G14" s="19">
        <v>-7.0000000000000007E-2</v>
      </c>
      <c r="H14" s="4">
        <f t="shared" si="3"/>
        <v>-0.08</v>
      </c>
      <c r="I14" s="4">
        <f t="shared" si="1"/>
        <v>0.08</v>
      </c>
      <c r="J14" s="2"/>
      <c r="K14" s="20">
        <f t="shared" si="6"/>
        <v>-5.0000000000000001E-3</v>
      </c>
      <c r="L14" s="4">
        <f t="shared" si="4"/>
        <v>0.03</v>
      </c>
      <c r="M14" s="2">
        <f t="shared" si="2"/>
        <v>0.03</v>
      </c>
      <c r="N14" s="4">
        <f>K14-'2903_20200304'!K14</f>
        <v>-2.5000000000000001E-2</v>
      </c>
    </row>
    <row r="15" spans="2:16" x14ac:dyDescent="0.25">
      <c r="B15" s="4">
        <v>5.5</v>
      </c>
      <c r="C15" s="19">
        <v>-0.02</v>
      </c>
      <c r="D15" s="19">
        <v>-0.06</v>
      </c>
      <c r="E15" s="4">
        <f t="shared" si="5"/>
        <v>-3.9999999999999994E-2</v>
      </c>
      <c r="F15" s="4">
        <f t="shared" si="0"/>
        <v>3.9999999999999994E-2</v>
      </c>
      <c r="G15" s="19">
        <v>-0.12</v>
      </c>
      <c r="H15" s="4">
        <f t="shared" si="3"/>
        <v>-9.9999999999999992E-2</v>
      </c>
      <c r="I15" s="4">
        <f t="shared" si="1"/>
        <v>9.9999999999999992E-2</v>
      </c>
      <c r="J15" s="2"/>
      <c r="K15" s="20">
        <f t="shared" si="6"/>
        <v>-0.04</v>
      </c>
      <c r="L15" s="4">
        <f t="shared" si="4"/>
        <v>3.9999999999999994E-2</v>
      </c>
      <c r="M15" s="2">
        <f t="shared" si="2"/>
        <v>3.9999999999999994E-2</v>
      </c>
      <c r="N15" s="4">
        <f>K15-'2903_20200304'!K15</f>
        <v>-1.4999999999999999E-2</v>
      </c>
    </row>
    <row r="16" spans="2:16" x14ac:dyDescent="0.25">
      <c r="B16" s="4">
        <v>6</v>
      </c>
      <c r="C16" s="19">
        <v>-7.0000000000000007E-2</v>
      </c>
      <c r="D16" s="19">
        <v>-0.13</v>
      </c>
      <c r="E16" s="4">
        <f t="shared" si="5"/>
        <v>-0.06</v>
      </c>
      <c r="F16" s="4">
        <f>ABS(E16)</f>
        <v>0.06</v>
      </c>
      <c r="G16" s="19">
        <v>-0.13</v>
      </c>
      <c r="H16" s="4">
        <f t="shared" si="3"/>
        <v>-0.06</v>
      </c>
      <c r="I16" s="4">
        <f t="shared" si="1"/>
        <v>0.06</v>
      </c>
      <c r="J16" s="2"/>
      <c r="K16" s="20">
        <f t="shared" si="6"/>
        <v>-0.1</v>
      </c>
      <c r="L16" s="4">
        <f t="shared" si="4"/>
        <v>0.06</v>
      </c>
      <c r="M16" s="2">
        <f t="shared" si="2"/>
        <v>0.06</v>
      </c>
      <c r="N16" s="4">
        <f>K16-'2903_20200304'!K16</f>
        <v>-1.4999999999999999E-2</v>
      </c>
    </row>
    <row r="17" spans="2:14" x14ac:dyDescent="0.25">
      <c r="B17" s="4">
        <v>6.5</v>
      </c>
      <c r="C17" s="19">
        <v>-0.12</v>
      </c>
      <c r="D17" s="19">
        <v>-0.22</v>
      </c>
      <c r="E17" s="4">
        <f t="shared" si="5"/>
        <v>-0.1</v>
      </c>
      <c r="F17" s="4">
        <f>ABS(E17)</f>
        <v>0.1</v>
      </c>
      <c r="G17" s="19">
        <v>-0.04</v>
      </c>
      <c r="H17" s="4">
        <f t="shared" si="3"/>
        <v>7.9999999999999988E-2</v>
      </c>
      <c r="I17" s="4">
        <f t="shared" si="1"/>
        <v>7.9999999999999988E-2</v>
      </c>
      <c r="J17" s="2"/>
      <c r="K17" s="20">
        <f t="shared" si="6"/>
        <v>-0.16999999999999998</v>
      </c>
      <c r="L17" s="4">
        <f t="shared" si="4"/>
        <v>0.1</v>
      </c>
      <c r="M17" s="2">
        <f t="shared" si="2"/>
        <v>0.1</v>
      </c>
      <c r="N17" s="4">
        <f>K17-'2903_20200304'!K17</f>
        <v>-5.9999999999999984E-2</v>
      </c>
    </row>
  </sheetData>
  <conditionalFormatting sqref="I4:I17 M4:M17 F4:F17">
    <cfRule type="colorScale" priority="1">
      <colorScale>
        <cfvo type="min"/>
        <cfvo type="percentile" val="50"/>
        <cfvo type="max"/>
        <color rgb="FF00B050"/>
        <color rgb="FFFFEB84"/>
        <color rgb="FFFF505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P54"/>
  <sheetViews>
    <sheetView topLeftCell="A10" zoomScale="85" zoomScaleNormal="85" workbookViewId="0">
      <selection activeCell="K26" sqref="K26"/>
    </sheetView>
  </sheetViews>
  <sheetFormatPr defaultColWidth="8.5703125" defaultRowHeight="15" x14ac:dyDescent="0.25"/>
  <cols>
    <col min="1" max="1" width="3.42578125" style="1" customWidth="1"/>
    <col min="2" max="9" width="8.5703125" style="1"/>
    <col min="10" max="11" width="8.5703125" style="1" customWidth="1"/>
    <col min="12" max="12" width="8.5703125" style="1"/>
    <col min="13" max="13" width="11.140625" style="1" customWidth="1"/>
    <col min="14" max="14" width="13.28515625" style="1" customWidth="1"/>
    <col min="15" max="15" width="8.42578125" style="1" customWidth="1"/>
    <col min="16" max="16" width="33.42578125" style="1" bestFit="1" customWidth="1"/>
    <col min="17" max="16384" width="8.5703125" style="1"/>
  </cols>
  <sheetData>
    <row r="2" spans="1:16" x14ac:dyDescent="0.25">
      <c r="A2" s="13"/>
      <c r="B2" s="16">
        <v>2903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1:16" ht="125.25" x14ac:dyDescent="0.25">
      <c r="B3" s="5" t="s">
        <v>7</v>
      </c>
      <c r="C3" s="5" t="s">
        <v>0</v>
      </c>
      <c r="D3" s="5" t="s">
        <v>1</v>
      </c>
      <c r="E3" s="5" t="s">
        <v>2</v>
      </c>
      <c r="F3" s="5" t="s">
        <v>5</v>
      </c>
      <c r="G3" s="5" t="s">
        <v>3</v>
      </c>
      <c r="H3" s="5" t="s">
        <v>4</v>
      </c>
      <c r="I3" s="5" t="s">
        <v>6</v>
      </c>
      <c r="J3" s="6"/>
      <c r="K3" s="5" t="s">
        <v>20</v>
      </c>
      <c r="L3" s="5" t="s">
        <v>18</v>
      </c>
      <c r="M3" s="5" t="s">
        <v>8</v>
      </c>
      <c r="N3" s="5" t="s">
        <v>15</v>
      </c>
      <c r="O3" s="6"/>
      <c r="P3" s="7"/>
    </row>
    <row r="4" spans="1:16" x14ac:dyDescent="0.25">
      <c r="B4" s="4">
        <v>0</v>
      </c>
      <c r="C4" s="4">
        <f>'2903_20200304'!C4</f>
        <v>0</v>
      </c>
      <c r="D4" s="4">
        <f>'2903_20200304'!D4</f>
        <v>0</v>
      </c>
      <c r="E4" s="4">
        <f>'2903_20200304'!E4</f>
        <v>0</v>
      </c>
      <c r="F4" s="2">
        <f t="shared" ref="F4:F15" si="0">ABS(E4)</f>
        <v>0</v>
      </c>
      <c r="G4" s="4">
        <f>'2903_20200304'!G4</f>
        <v>0</v>
      </c>
      <c r="H4" s="4">
        <f>'2903_20200304'!H4</f>
        <v>0</v>
      </c>
      <c r="I4" s="2">
        <f t="shared" ref="I4:I17" si="1">ABS(H4)</f>
        <v>0</v>
      </c>
      <c r="J4" s="2"/>
      <c r="K4" s="4">
        <f>'2903_20200304'!K4</f>
        <v>0</v>
      </c>
      <c r="L4" s="4">
        <f>'2903_20200304'!L4</f>
        <v>0</v>
      </c>
      <c r="M4" s="2">
        <f t="shared" ref="M4:M17" si="2">ABS(L4)</f>
        <v>0</v>
      </c>
      <c r="N4" s="2">
        <f>_xlfn.STDEV.S(C4,D4,G4)</f>
        <v>0</v>
      </c>
      <c r="O4" s="6"/>
      <c r="P4" s="7"/>
    </row>
    <row r="5" spans="1:16" x14ac:dyDescent="0.25">
      <c r="B5" s="4">
        <v>0.5</v>
      </c>
      <c r="C5" s="4">
        <f>'2903_20200304'!C5</f>
        <v>-0.01</v>
      </c>
      <c r="D5" s="4">
        <f>'2903_20200304'!D5</f>
        <v>0.01</v>
      </c>
      <c r="E5" s="4">
        <f>'2903_20200304'!E5</f>
        <v>0.02</v>
      </c>
      <c r="F5" s="2">
        <f t="shared" si="0"/>
        <v>0.02</v>
      </c>
      <c r="G5" s="4">
        <f>'2903_20200304'!G5</f>
        <v>7.0000000000000007E-2</v>
      </c>
      <c r="H5" s="4">
        <f>'2903_20200304'!H5</f>
        <v>0.08</v>
      </c>
      <c r="I5" s="2">
        <f t="shared" si="1"/>
        <v>0.08</v>
      </c>
      <c r="J5" s="2"/>
      <c r="K5" s="4">
        <f>'2903_20200304'!K5</f>
        <v>0</v>
      </c>
      <c r="L5" s="4">
        <f>'2903_20200304'!L5</f>
        <v>-0.02</v>
      </c>
      <c r="M5" s="2">
        <f t="shared" si="2"/>
        <v>0.02</v>
      </c>
      <c r="N5" s="2">
        <f t="shared" ref="N5:N15" si="3">_xlfn.STDEV.S(C5,D5,G5)</f>
        <v>4.1633319989322654E-2</v>
      </c>
      <c r="O5" s="6"/>
      <c r="P5" s="7"/>
    </row>
    <row r="6" spans="1:16" x14ac:dyDescent="0.25">
      <c r="B6" s="4">
        <v>1</v>
      </c>
      <c r="C6" s="4">
        <f>'2903_20200304'!C6</f>
        <v>0</v>
      </c>
      <c r="D6" s="4">
        <f>'2903_20200304'!D6</f>
        <v>0.03</v>
      </c>
      <c r="E6" s="4">
        <f>'2903_20200304'!E6</f>
        <v>0.03</v>
      </c>
      <c r="F6" s="2">
        <f t="shared" si="0"/>
        <v>0.03</v>
      </c>
      <c r="G6" s="4">
        <f>'2903_20200304'!G6</f>
        <v>0.09</v>
      </c>
      <c r="H6" s="4">
        <f>'2903_20200304'!H6</f>
        <v>0.09</v>
      </c>
      <c r="I6" s="2">
        <f t="shared" si="1"/>
        <v>0.09</v>
      </c>
      <c r="J6" s="2"/>
      <c r="K6" s="4">
        <f>'2903_20200304'!K6</f>
        <v>1.4999999999999999E-2</v>
      </c>
      <c r="L6" s="4">
        <f>'2903_20200304'!L6</f>
        <v>-0.03</v>
      </c>
      <c r="M6" s="2">
        <f t="shared" si="2"/>
        <v>0.03</v>
      </c>
      <c r="N6" s="2">
        <f t="shared" si="3"/>
        <v>4.5825756949558399E-2</v>
      </c>
      <c r="O6" s="6"/>
      <c r="P6" s="7"/>
    </row>
    <row r="7" spans="1:16" x14ac:dyDescent="0.25">
      <c r="B7" s="4">
        <v>1.5</v>
      </c>
      <c r="C7" s="4">
        <f>'2903_20200304'!C7</f>
        <v>0.01</v>
      </c>
      <c r="D7" s="4">
        <f>'2903_20200304'!D7</f>
        <v>0.04</v>
      </c>
      <c r="E7" s="4">
        <f>'2903_20200304'!E7</f>
        <v>0.03</v>
      </c>
      <c r="F7" s="2">
        <f t="shared" si="0"/>
        <v>0.03</v>
      </c>
      <c r="G7" s="4">
        <f>'2903_20200304'!G7</f>
        <v>0.08</v>
      </c>
      <c r="H7" s="4">
        <f>'2903_20200304'!H7</f>
        <v>7.0000000000000007E-2</v>
      </c>
      <c r="I7" s="2">
        <f t="shared" si="1"/>
        <v>7.0000000000000007E-2</v>
      </c>
      <c r="J7" s="2"/>
      <c r="K7" s="4">
        <f>'2903_20200304'!K7</f>
        <v>2.5000000000000001E-2</v>
      </c>
      <c r="L7" s="4">
        <f>'2903_20200304'!L7</f>
        <v>-0.03</v>
      </c>
      <c r="M7" s="2">
        <f t="shared" si="2"/>
        <v>0.03</v>
      </c>
      <c r="N7" s="2">
        <f t="shared" si="3"/>
        <v>3.5118845842842458E-2</v>
      </c>
      <c r="O7" s="6"/>
      <c r="P7" s="7"/>
    </row>
    <row r="8" spans="1:16" x14ac:dyDescent="0.25">
      <c r="B8" s="4">
        <v>2</v>
      </c>
      <c r="C8" s="4">
        <f>'2903_20200304'!C8</f>
        <v>0.03</v>
      </c>
      <c r="D8" s="4">
        <f>'2903_20200304'!D8</f>
        <v>0.06</v>
      </c>
      <c r="E8" s="4">
        <f>'2903_20200304'!E8</f>
        <v>0.03</v>
      </c>
      <c r="F8" s="2">
        <f t="shared" si="0"/>
        <v>0.03</v>
      </c>
      <c r="G8" s="4">
        <f>'2903_20200304'!G8</f>
        <v>7.0000000000000007E-2</v>
      </c>
      <c r="H8" s="4">
        <f>'2903_20200304'!H8</f>
        <v>4.0000000000000008E-2</v>
      </c>
      <c r="I8" s="2">
        <f t="shared" si="1"/>
        <v>4.0000000000000008E-2</v>
      </c>
      <c r="J8" s="2"/>
      <c r="K8" s="4">
        <f>'2903_20200304'!K8</f>
        <v>4.4999999999999998E-2</v>
      </c>
      <c r="L8" s="4">
        <f>'2903_20200304'!L8</f>
        <v>-0.03</v>
      </c>
      <c r="M8" s="2">
        <f t="shared" si="2"/>
        <v>0.03</v>
      </c>
      <c r="N8" s="2">
        <f t="shared" si="3"/>
        <v>2.0816659994661327E-2</v>
      </c>
      <c r="O8" s="6"/>
      <c r="P8" s="7"/>
    </row>
    <row r="9" spans="1:16" x14ac:dyDescent="0.25">
      <c r="B9" s="4">
        <v>2.5</v>
      </c>
      <c r="C9" s="4">
        <f>'2903_20200304'!C9</f>
        <v>0.05</v>
      </c>
      <c r="D9" s="4">
        <f>'2903_20200304'!D9</f>
        <v>7.0000000000000007E-2</v>
      </c>
      <c r="E9" s="4">
        <f>'2903_20200304'!E9</f>
        <v>2.0000000000000004E-2</v>
      </c>
      <c r="F9" s="4">
        <f t="shared" si="0"/>
        <v>2.0000000000000004E-2</v>
      </c>
      <c r="G9" s="4">
        <f>'2903_20200304'!G9</f>
        <v>0.05</v>
      </c>
      <c r="H9" s="4">
        <f>'2903_20200304'!H9</f>
        <v>0</v>
      </c>
      <c r="I9" s="4">
        <f t="shared" si="1"/>
        <v>0</v>
      </c>
      <c r="J9" s="2"/>
      <c r="K9" s="4">
        <f>'2903_20200304'!K9</f>
        <v>6.0000000000000005E-2</v>
      </c>
      <c r="L9" s="4">
        <f>'2903_20200304'!L9</f>
        <v>-2.0000000000000004E-2</v>
      </c>
      <c r="M9" s="2">
        <f t="shared" si="2"/>
        <v>2.0000000000000004E-2</v>
      </c>
      <c r="N9" s="2">
        <f t="shared" si="3"/>
        <v>1.1547005383792518E-2</v>
      </c>
      <c r="O9" s="6"/>
      <c r="P9" s="7"/>
    </row>
    <row r="10" spans="1:16" x14ac:dyDescent="0.25">
      <c r="B10" s="4">
        <v>3</v>
      </c>
      <c r="C10" s="4">
        <f>'2903_20200304'!C10</f>
        <v>0.06</v>
      </c>
      <c r="D10" s="4">
        <f>'2903_20200304'!D10</f>
        <v>7.0000000000000007E-2</v>
      </c>
      <c r="E10" s="4">
        <f>'2903_20200304'!E10</f>
        <v>1.0000000000000009E-2</v>
      </c>
      <c r="F10" s="4">
        <f t="shared" si="0"/>
        <v>1.0000000000000009E-2</v>
      </c>
      <c r="G10" s="4">
        <f>'2903_20200304'!G10</f>
        <v>0.04</v>
      </c>
      <c r="H10" s="4">
        <f>'2903_20200304'!H10</f>
        <v>-1.9999999999999997E-2</v>
      </c>
      <c r="I10" s="4">
        <f t="shared" si="1"/>
        <v>1.9999999999999997E-2</v>
      </c>
      <c r="J10" s="2"/>
      <c r="K10" s="4">
        <f>'2903_20200304'!K10</f>
        <v>6.5000000000000002E-2</v>
      </c>
      <c r="L10" s="4">
        <f>'2903_20200304'!L10</f>
        <v>-1.0000000000000009E-2</v>
      </c>
      <c r="M10" s="2">
        <f t="shared" si="2"/>
        <v>1.0000000000000009E-2</v>
      </c>
      <c r="N10" s="2">
        <f t="shared" si="3"/>
        <v>1.5275252316519449E-2</v>
      </c>
      <c r="O10" s="6"/>
      <c r="P10" s="7"/>
    </row>
    <row r="11" spans="1:16" x14ac:dyDescent="0.25">
      <c r="B11" s="4">
        <v>3.5</v>
      </c>
      <c r="C11" s="4">
        <f>'2903_20200304'!C11</f>
        <v>7.0000000000000007E-2</v>
      </c>
      <c r="D11" s="4">
        <f>'2903_20200304'!D11</f>
        <v>7.0000000000000007E-2</v>
      </c>
      <c r="E11" s="4">
        <f>'2903_20200304'!E11</f>
        <v>0</v>
      </c>
      <c r="F11" s="4">
        <f t="shared" si="0"/>
        <v>0</v>
      </c>
      <c r="G11" s="4">
        <f>'2903_20200304'!G11</f>
        <v>0.04</v>
      </c>
      <c r="H11" s="4">
        <f>'2903_20200304'!H11</f>
        <v>-3.0000000000000006E-2</v>
      </c>
      <c r="I11" s="4">
        <f t="shared" si="1"/>
        <v>3.0000000000000006E-2</v>
      </c>
      <c r="J11" s="2"/>
      <c r="K11" s="4">
        <f>'2903_20200304'!K11</f>
        <v>7.0000000000000007E-2</v>
      </c>
      <c r="L11" s="4">
        <f>'2903_20200304'!L11</f>
        <v>0</v>
      </c>
      <c r="M11" s="2">
        <f t="shared" si="2"/>
        <v>0</v>
      </c>
      <c r="N11" s="2">
        <f t="shared" si="3"/>
        <v>1.732050807568877E-2</v>
      </c>
      <c r="O11" s="6"/>
      <c r="P11" s="7"/>
    </row>
    <row r="12" spans="1:16" x14ac:dyDescent="0.25">
      <c r="B12" s="4">
        <v>4</v>
      </c>
      <c r="C12" s="4">
        <f>'2903_20200304'!C12</f>
        <v>0.06</v>
      </c>
      <c r="D12" s="4">
        <f>'2903_20200304'!D12</f>
        <v>7.0000000000000007E-2</v>
      </c>
      <c r="E12" s="4">
        <f>'2903_20200304'!E12</f>
        <v>1.0000000000000009E-2</v>
      </c>
      <c r="F12" s="4">
        <f t="shared" si="0"/>
        <v>1.0000000000000009E-2</v>
      </c>
      <c r="G12" s="4">
        <f>'2903_20200304'!G12</f>
        <v>0.05</v>
      </c>
      <c r="H12" s="4">
        <f>'2903_20200304'!H12</f>
        <v>-9.999999999999995E-3</v>
      </c>
      <c r="I12" s="4">
        <f t="shared" si="1"/>
        <v>9.999999999999995E-3</v>
      </c>
      <c r="J12" s="2"/>
      <c r="K12" s="4">
        <f>'2903_20200304'!K12</f>
        <v>6.5000000000000002E-2</v>
      </c>
      <c r="L12" s="4">
        <f>'2903_20200304'!L12</f>
        <v>-1.0000000000000009E-2</v>
      </c>
      <c r="M12" s="2">
        <f t="shared" si="2"/>
        <v>1.0000000000000009E-2</v>
      </c>
      <c r="N12" s="2">
        <f t="shared" si="3"/>
        <v>1.0000000000000056E-2</v>
      </c>
      <c r="O12" s="6"/>
      <c r="P12" s="7"/>
    </row>
    <row r="13" spans="1:16" x14ac:dyDescent="0.25">
      <c r="B13" s="4">
        <v>4.5</v>
      </c>
      <c r="C13" s="4">
        <f>'2903_20200304'!C13</f>
        <v>0.04</v>
      </c>
      <c r="D13" s="4">
        <f>'2903_20200304'!D13</f>
        <v>0.05</v>
      </c>
      <c r="E13" s="4">
        <f>'2903_20200304'!E13</f>
        <v>1.0000000000000002E-2</v>
      </c>
      <c r="F13" s="4">
        <f t="shared" si="0"/>
        <v>1.0000000000000002E-2</v>
      </c>
      <c r="G13" s="4">
        <f>'2903_20200304'!G13</f>
        <v>0.06</v>
      </c>
      <c r="H13" s="4">
        <f>'2903_20200304'!H13</f>
        <v>1.9999999999999997E-2</v>
      </c>
      <c r="I13" s="4">
        <f t="shared" si="1"/>
        <v>1.9999999999999997E-2</v>
      </c>
      <c r="J13" s="2"/>
      <c r="K13" s="4">
        <f>'2903_20200304'!K13</f>
        <v>4.4999999999999998E-2</v>
      </c>
      <c r="L13" s="4">
        <f>'2903_20200304'!L13</f>
        <v>-1.0000000000000002E-2</v>
      </c>
      <c r="M13" s="2">
        <f t="shared" si="2"/>
        <v>1.0000000000000002E-2</v>
      </c>
      <c r="N13" s="2">
        <f t="shared" si="3"/>
        <v>1.0000000000000012E-2</v>
      </c>
      <c r="O13" s="6"/>
      <c r="P13" s="7"/>
    </row>
    <row r="14" spans="1:16" x14ac:dyDescent="0.25">
      <c r="B14" s="4">
        <v>5</v>
      </c>
      <c r="C14" s="4">
        <f>'2903_20200304'!C14</f>
        <v>0.01</v>
      </c>
      <c r="D14" s="4">
        <f>'2903_20200304'!D14</f>
        <v>0.03</v>
      </c>
      <c r="E14" s="4">
        <f>'2903_20200304'!E14</f>
        <v>1.9999999999999997E-2</v>
      </c>
      <c r="F14" s="4">
        <f t="shared" si="0"/>
        <v>1.9999999999999997E-2</v>
      </c>
      <c r="G14" s="4">
        <f>'2903_20200304'!G14</f>
        <v>0.06</v>
      </c>
      <c r="H14" s="4">
        <f>'2903_20200304'!H14</f>
        <v>4.9999999999999996E-2</v>
      </c>
      <c r="I14" s="4">
        <f t="shared" si="1"/>
        <v>4.9999999999999996E-2</v>
      </c>
      <c r="J14" s="2"/>
      <c r="K14" s="4">
        <f>'2903_20200304'!K14</f>
        <v>0.02</v>
      </c>
      <c r="L14" s="4">
        <f>'2903_20200304'!L14</f>
        <v>-1.9999999999999997E-2</v>
      </c>
      <c r="M14" s="2">
        <f t="shared" si="2"/>
        <v>1.9999999999999997E-2</v>
      </c>
      <c r="N14" s="2">
        <f t="shared" si="3"/>
        <v>2.5166114784235825E-2</v>
      </c>
      <c r="O14" s="6"/>
      <c r="P14" s="7"/>
    </row>
    <row r="15" spans="1:16" x14ac:dyDescent="0.25">
      <c r="B15" s="4">
        <v>5.5</v>
      </c>
      <c r="C15" s="4">
        <f>'2903_20200304'!C15</f>
        <v>-0.05</v>
      </c>
      <c r="D15" s="4">
        <f>'2903_20200304'!D15</f>
        <v>0</v>
      </c>
      <c r="E15" s="4">
        <f>'2903_20200304'!E15</f>
        <v>0.05</v>
      </c>
      <c r="F15" s="4">
        <f t="shared" si="0"/>
        <v>0.05</v>
      </c>
      <c r="G15" s="4">
        <f>'2903_20200304'!G15</f>
        <v>0.02</v>
      </c>
      <c r="H15" s="4">
        <f>'2903_20200304'!H15</f>
        <v>7.0000000000000007E-2</v>
      </c>
      <c r="I15" s="4">
        <f t="shared" si="1"/>
        <v>7.0000000000000007E-2</v>
      </c>
      <c r="J15" s="2"/>
      <c r="K15" s="4">
        <f>'2903_20200304'!K15</f>
        <v>-2.5000000000000001E-2</v>
      </c>
      <c r="L15" s="4">
        <f>'2903_20200304'!L15</f>
        <v>-0.05</v>
      </c>
      <c r="M15" s="2">
        <f t="shared" si="2"/>
        <v>0.05</v>
      </c>
      <c r="N15" s="2">
        <f t="shared" si="3"/>
        <v>3.6055512754639897E-2</v>
      </c>
      <c r="O15" s="6"/>
      <c r="P15" s="9"/>
    </row>
    <row r="16" spans="1:16" x14ac:dyDescent="0.25">
      <c r="B16" s="4">
        <v>6</v>
      </c>
      <c r="C16" s="4">
        <f>'2903_20200304'!C16</f>
        <v>-0.13</v>
      </c>
      <c r="D16" s="4">
        <f>'2903_20200304'!D16</f>
        <v>-0.04</v>
      </c>
      <c r="E16" s="4">
        <f>'2903_20200304'!E16</f>
        <v>0.09</v>
      </c>
      <c r="F16" s="4">
        <f>ABS(E16)</f>
        <v>0.09</v>
      </c>
      <c r="G16" s="4">
        <f>'2903_20200304'!G16</f>
        <v>-0.06</v>
      </c>
      <c r="H16" s="4">
        <f>'2903_20200304'!H16</f>
        <v>7.0000000000000007E-2</v>
      </c>
      <c r="I16" s="4">
        <f t="shared" si="1"/>
        <v>7.0000000000000007E-2</v>
      </c>
      <c r="J16" s="2"/>
      <c r="K16" s="4">
        <f>'2903_20200304'!K16</f>
        <v>-8.5000000000000006E-2</v>
      </c>
      <c r="L16" s="4">
        <f>'2903_20200304'!L16</f>
        <v>-0.09</v>
      </c>
      <c r="M16" s="2">
        <f t="shared" si="2"/>
        <v>0.09</v>
      </c>
      <c r="N16" s="2">
        <f>_xlfn.STDEV.S(C16,D16,G16)</f>
        <v>4.7258156262526087E-2</v>
      </c>
      <c r="O16" s="8"/>
      <c r="P16" s="11" t="s">
        <v>21</v>
      </c>
    </row>
    <row r="17" spans="1:16" x14ac:dyDescent="0.25">
      <c r="A17" s="15"/>
      <c r="B17" s="4">
        <v>6.5</v>
      </c>
      <c r="C17" s="4">
        <f>'2903_20200304'!C17</f>
        <v>-0.13</v>
      </c>
      <c r="D17" s="4">
        <f>'2903_20200304'!D17</f>
        <v>-0.09</v>
      </c>
      <c r="E17" s="4">
        <f>'2903_20200304'!E17</f>
        <v>4.0000000000000008E-2</v>
      </c>
      <c r="F17" s="4">
        <f t="shared" ref="F17" si="4">ABS(E17)</f>
        <v>4.0000000000000008E-2</v>
      </c>
      <c r="G17" s="4">
        <f>'2903_20200304'!G17</f>
        <v>-0.23</v>
      </c>
      <c r="H17" s="4">
        <f>'2903_20200304'!H17</f>
        <v>-0.1</v>
      </c>
      <c r="I17" s="4">
        <f t="shared" si="1"/>
        <v>0.1</v>
      </c>
      <c r="J17" s="2"/>
      <c r="K17" s="4">
        <f>'2903_20200304'!K17</f>
        <v>-0.11</v>
      </c>
      <c r="L17" s="4">
        <f>'2903_20200304'!L17</f>
        <v>-4.0000000000000008E-2</v>
      </c>
      <c r="M17" s="2">
        <f t="shared" si="2"/>
        <v>4.0000000000000008E-2</v>
      </c>
      <c r="N17" s="2">
        <f t="shared" ref="N17" si="5">_xlfn.STDEV.S(C17,D17,G17)</f>
        <v>7.2111025509279766E-2</v>
      </c>
      <c r="O17" s="8"/>
      <c r="P17" s="2">
        <f>AVERAGE(N4:N17)*1.96</f>
        <v>5.4337942100829414E-2</v>
      </c>
    </row>
    <row r="18" spans="1:16" ht="15" customHeight="1" x14ac:dyDescent="0.25">
      <c r="A18" s="14"/>
      <c r="B18" s="16">
        <v>2904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spans="1:16" ht="125.25" x14ac:dyDescent="0.25">
      <c r="A19" s="15"/>
      <c r="B19" s="12" t="s">
        <v>7</v>
      </c>
      <c r="C19" s="12" t="s">
        <v>0</v>
      </c>
      <c r="D19" s="12" t="s">
        <v>1</v>
      </c>
      <c r="E19" s="12" t="s">
        <v>2</v>
      </c>
      <c r="F19" s="12" t="s">
        <v>5</v>
      </c>
      <c r="G19" s="12" t="s">
        <v>3</v>
      </c>
      <c r="H19" s="12" t="s">
        <v>4</v>
      </c>
      <c r="I19" s="12" t="s">
        <v>6</v>
      </c>
      <c r="J19" s="6"/>
      <c r="K19" s="12" t="s">
        <v>13</v>
      </c>
      <c r="L19" s="12" t="s">
        <v>16</v>
      </c>
      <c r="M19" s="12" t="s">
        <v>8</v>
      </c>
      <c r="N19" s="12" t="s">
        <v>15</v>
      </c>
      <c r="O19" s="6"/>
      <c r="P19" s="7"/>
    </row>
    <row r="20" spans="1:16" x14ac:dyDescent="0.25">
      <c r="A20" s="15"/>
      <c r="B20" s="4">
        <v>0</v>
      </c>
      <c r="C20" s="4">
        <f>'2904_20200304'!C4</f>
        <v>0</v>
      </c>
      <c r="D20" s="4">
        <f>'2904_20200304'!D4</f>
        <v>0</v>
      </c>
      <c r="E20" s="4">
        <f>'2904_20200304'!E4</f>
        <v>0</v>
      </c>
      <c r="F20" s="2">
        <f t="shared" ref="F20:F31" si="6">ABS(E20)</f>
        <v>0</v>
      </c>
      <c r="G20" s="4">
        <f>'2904_20200304'!G4</f>
        <v>0</v>
      </c>
      <c r="H20" s="4">
        <f>'2904_20200304'!H4</f>
        <v>0</v>
      </c>
      <c r="I20" s="2">
        <f t="shared" ref="I20:I32" si="7">ABS(H20)</f>
        <v>0</v>
      </c>
      <c r="J20" s="2"/>
      <c r="K20" s="4">
        <f>'2904_20200304'!K4</f>
        <v>0</v>
      </c>
      <c r="L20" s="4">
        <f>'2904_20200304'!L4</f>
        <v>0</v>
      </c>
      <c r="M20" s="2">
        <f t="shared" ref="M20:M32" si="8">ABS(L20)</f>
        <v>0</v>
      </c>
      <c r="N20" s="2">
        <f>_xlfn.STDEV.S(C20,D20,G20)</f>
        <v>0</v>
      </c>
      <c r="O20" s="6"/>
      <c r="P20" s="7"/>
    </row>
    <row r="21" spans="1:16" x14ac:dyDescent="0.25">
      <c r="A21" s="15"/>
      <c r="B21" s="4">
        <v>0.5</v>
      </c>
      <c r="C21" s="4">
        <f>'2904_20200304'!C5</f>
        <v>-0.02</v>
      </c>
      <c r="D21" s="4">
        <f>'2904_20200304'!D5</f>
        <v>0</v>
      </c>
      <c r="E21" s="4">
        <f>'2904_20200304'!E5</f>
        <v>0.02</v>
      </c>
      <c r="F21" s="2">
        <f t="shared" si="6"/>
        <v>0.02</v>
      </c>
      <c r="G21" s="4">
        <f>'2904_20200304'!G5</f>
        <v>-0.15</v>
      </c>
      <c r="H21" s="4">
        <f>'2904_20200304'!H5</f>
        <v>-0.13</v>
      </c>
      <c r="I21" s="2">
        <f t="shared" si="7"/>
        <v>0.13</v>
      </c>
      <c r="J21" s="2"/>
      <c r="K21" s="4">
        <f>'2904_20200304'!K5</f>
        <v>-0.01</v>
      </c>
      <c r="L21" s="4">
        <f>'2904_20200304'!L5</f>
        <v>-0.02</v>
      </c>
      <c r="M21" s="2">
        <f t="shared" si="8"/>
        <v>0.02</v>
      </c>
      <c r="N21" s="2">
        <f t="shared" ref="N21:N31" si="9">_xlfn.STDEV.S(C21,D21,G21)</f>
        <v>8.1445278152470782E-2</v>
      </c>
      <c r="O21" s="6"/>
      <c r="P21" s="7"/>
    </row>
    <row r="22" spans="1:16" x14ac:dyDescent="0.25">
      <c r="A22" s="15"/>
      <c r="B22" s="4">
        <v>1</v>
      </c>
      <c r="C22" s="4">
        <f>'2904_20200304'!C6</f>
        <v>-0.01</v>
      </c>
      <c r="D22" s="4">
        <f>'2904_20200304'!D6</f>
        <v>0.01</v>
      </c>
      <c r="E22" s="4">
        <f>'2904_20200304'!E6</f>
        <v>0.02</v>
      </c>
      <c r="F22" s="2">
        <f t="shared" si="6"/>
        <v>0.02</v>
      </c>
      <c r="G22" s="4">
        <f>'2904_20200304'!G6</f>
        <v>-0.19</v>
      </c>
      <c r="H22" s="4">
        <f>'2904_20200304'!H6</f>
        <v>-0.18</v>
      </c>
      <c r="I22" s="2">
        <f t="shared" si="7"/>
        <v>0.18</v>
      </c>
      <c r="J22" s="2"/>
      <c r="K22" s="4">
        <f>'2904_20200304'!K6</f>
        <v>0</v>
      </c>
      <c r="L22" s="4">
        <f>'2904_20200304'!L6</f>
        <v>-0.02</v>
      </c>
      <c r="M22" s="2">
        <f t="shared" si="8"/>
        <v>0.02</v>
      </c>
      <c r="N22" s="2">
        <f t="shared" si="9"/>
        <v>0.11015141094572203</v>
      </c>
      <c r="O22" s="6"/>
      <c r="P22" s="7"/>
    </row>
    <row r="23" spans="1:16" x14ac:dyDescent="0.25">
      <c r="A23" s="15"/>
      <c r="B23" s="4">
        <v>1.5</v>
      </c>
      <c r="C23" s="4">
        <f>'2904_20200304'!C7</f>
        <v>0</v>
      </c>
      <c r="D23" s="4">
        <f>'2904_20200304'!D7</f>
        <v>0.02</v>
      </c>
      <c r="E23" s="4">
        <f>'2904_20200304'!E7</f>
        <v>0.02</v>
      </c>
      <c r="F23" s="2">
        <f t="shared" si="6"/>
        <v>0.02</v>
      </c>
      <c r="G23" s="4">
        <f>'2904_20200304'!G7</f>
        <v>-0.14000000000000001</v>
      </c>
      <c r="H23" s="4">
        <f>'2904_20200304'!H7</f>
        <v>-0.14000000000000001</v>
      </c>
      <c r="I23" s="2">
        <f t="shared" si="7"/>
        <v>0.14000000000000001</v>
      </c>
      <c r="J23" s="2"/>
      <c r="K23" s="4">
        <f>'2904_20200304'!K7</f>
        <v>0.01</v>
      </c>
      <c r="L23" s="4">
        <f>'2904_20200304'!L7</f>
        <v>-0.02</v>
      </c>
      <c r="M23" s="2">
        <f t="shared" si="8"/>
        <v>0.02</v>
      </c>
      <c r="N23" s="2">
        <f t="shared" si="9"/>
        <v>8.717797887081348E-2</v>
      </c>
      <c r="O23" s="6"/>
      <c r="P23" s="7"/>
    </row>
    <row r="24" spans="1:16" x14ac:dyDescent="0.25">
      <c r="A24" s="15"/>
      <c r="B24" s="4">
        <v>2</v>
      </c>
      <c r="C24" s="4">
        <f>'2904_20200304'!C8</f>
        <v>0.02</v>
      </c>
      <c r="D24" s="4">
        <f>'2904_20200304'!D8</f>
        <v>0.04</v>
      </c>
      <c r="E24" s="4">
        <f>'2904_20200304'!E8</f>
        <v>0.02</v>
      </c>
      <c r="F24" s="2">
        <f t="shared" si="6"/>
        <v>0.02</v>
      </c>
      <c r="G24" s="4">
        <f>'2904_20200304'!G8</f>
        <v>-7.0000000000000007E-2</v>
      </c>
      <c r="H24" s="4">
        <f>'2904_20200304'!H8</f>
        <v>-9.0000000000000011E-2</v>
      </c>
      <c r="I24" s="2">
        <f t="shared" si="7"/>
        <v>9.0000000000000011E-2</v>
      </c>
      <c r="J24" s="2"/>
      <c r="K24" s="4">
        <f>'2904_20200304'!K8</f>
        <v>0.03</v>
      </c>
      <c r="L24" s="4">
        <f>'2904_20200304'!L8</f>
        <v>-0.02</v>
      </c>
      <c r="M24" s="2">
        <f t="shared" si="8"/>
        <v>0.02</v>
      </c>
      <c r="N24" s="2">
        <f t="shared" si="9"/>
        <v>5.8594652770823159E-2</v>
      </c>
      <c r="O24" s="6"/>
      <c r="P24" s="7"/>
    </row>
    <row r="25" spans="1:16" x14ac:dyDescent="0.25">
      <c r="A25" s="15"/>
      <c r="B25" s="4">
        <v>2.5</v>
      </c>
      <c r="C25" s="4">
        <f>'2904_20200304'!C9</f>
        <v>0.04</v>
      </c>
      <c r="D25" s="4">
        <f>'2904_20200304'!D9</f>
        <v>0.05</v>
      </c>
      <c r="E25" s="4">
        <f>'2904_20200304'!E9</f>
        <v>1.0000000000000002E-2</v>
      </c>
      <c r="F25" s="4">
        <f t="shared" si="6"/>
        <v>1.0000000000000002E-2</v>
      </c>
      <c r="G25" s="4">
        <f>'2904_20200304'!G9</f>
        <v>0</v>
      </c>
      <c r="H25" s="4">
        <f>'2904_20200304'!H9</f>
        <v>-0.04</v>
      </c>
      <c r="I25" s="4">
        <f t="shared" si="7"/>
        <v>0.04</v>
      </c>
      <c r="J25" s="2"/>
      <c r="K25" s="4">
        <f>'2904_20200304'!K9</f>
        <v>4.4999999999999998E-2</v>
      </c>
      <c r="L25" s="4">
        <f>'2904_20200304'!L9</f>
        <v>-1.0000000000000002E-2</v>
      </c>
      <c r="M25" s="2">
        <f t="shared" si="8"/>
        <v>1.0000000000000002E-2</v>
      </c>
      <c r="N25" s="2">
        <f t="shared" si="9"/>
        <v>2.6457513110645911E-2</v>
      </c>
      <c r="O25" s="6"/>
      <c r="P25" s="7"/>
    </row>
    <row r="26" spans="1:16" x14ac:dyDescent="0.25">
      <c r="A26" s="15"/>
      <c r="B26" s="4">
        <v>3</v>
      </c>
      <c r="C26" s="4">
        <f>'2904_20200304'!C10</f>
        <v>0.05</v>
      </c>
      <c r="D26" s="4">
        <f>'2904_20200304'!D10</f>
        <v>0.05</v>
      </c>
      <c r="E26" s="4">
        <f>'2904_20200304'!E10</f>
        <v>0</v>
      </c>
      <c r="F26" s="4">
        <f t="shared" si="6"/>
        <v>0</v>
      </c>
      <c r="G26" s="4">
        <f>'2904_20200304'!G10</f>
        <v>0.05</v>
      </c>
      <c r="H26" s="4">
        <f>'2904_20200304'!H10</f>
        <v>0</v>
      </c>
      <c r="I26" s="4">
        <f t="shared" si="7"/>
        <v>0</v>
      </c>
      <c r="J26" s="2"/>
      <c r="K26" s="4">
        <f>'2904_20200304'!K10</f>
        <v>0.05</v>
      </c>
      <c r="L26" s="4">
        <f>'2904_20200304'!L10</f>
        <v>0</v>
      </c>
      <c r="M26" s="2">
        <f t="shared" si="8"/>
        <v>0</v>
      </c>
      <c r="N26" s="2">
        <f t="shared" si="9"/>
        <v>8.4983747219407389E-18</v>
      </c>
      <c r="O26" s="6"/>
      <c r="P26" s="7"/>
    </row>
    <row r="27" spans="1:16" x14ac:dyDescent="0.25">
      <c r="A27" s="15"/>
      <c r="B27" s="4">
        <v>3.5</v>
      </c>
      <c r="C27" s="4">
        <f>'2904_20200304'!C11</f>
        <v>0.06</v>
      </c>
      <c r="D27" s="4">
        <f>'2904_20200304'!D11</f>
        <v>0.05</v>
      </c>
      <c r="E27" s="4">
        <f>'2904_20200304'!E11</f>
        <v>-9.999999999999995E-3</v>
      </c>
      <c r="F27" s="4">
        <f t="shared" si="6"/>
        <v>9.999999999999995E-3</v>
      </c>
      <c r="G27" s="4">
        <f>'2904_20200304'!G11</f>
        <v>7.0000000000000007E-2</v>
      </c>
      <c r="H27" s="4">
        <f>'2904_20200304'!H11</f>
        <v>1.0000000000000009E-2</v>
      </c>
      <c r="I27" s="4">
        <f t="shared" si="7"/>
        <v>1.0000000000000009E-2</v>
      </c>
      <c r="J27" s="2"/>
      <c r="K27" s="4">
        <f>'2904_20200304'!K11</f>
        <v>5.5E-2</v>
      </c>
      <c r="L27" s="4">
        <f>'2904_20200304'!L11</f>
        <v>9.999999999999995E-3</v>
      </c>
      <c r="M27" s="2">
        <f t="shared" si="8"/>
        <v>9.999999999999995E-3</v>
      </c>
      <c r="N27" s="2">
        <f t="shared" si="9"/>
        <v>1.0000000000000056E-2</v>
      </c>
      <c r="O27" s="6"/>
      <c r="P27" s="7"/>
    </row>
    <row r="28" spans="1:16" x14ac:dyDescent="0.25">
      <c r="A28" s="15"/>
      <c r="B28" s="4">
        <v>4</v>
      </c>
      <c r="C28" s="4">
        <f>'2904_20200304'!C12</f>
        <v>0.06</v>
      </c>
      <c r="D28" s="4">
        <f>'2904_20200304'!D12</f>
        <v>0.04</v>
      </c>
      <c r="E28" s="4">
        <f>'2904_20200304'!E12</f>
        <v>-1.9999999999999997E-2</v>
      </c>
      <c r="F28" s="4">
        <f t="shared" si="6"/>
        <v>1.9999999999999997E-2</v>
      </c>
      <c r="G28" s="4">
        <f>'2904_20200304'!G12</f>
        <v>0.05</v>
      </c>
      <c r="H28" s="4">
        <f>'2904_20200304'!H12</f>
        <v>-9.999999999999995E-3</v>
      </c>
      <c r="I28" s="4">
        <f t="shared" si="7"/>
        <v>9.999999999999995E-3</v>
      </c>
      <c r="J28" s="2"/>
      <c r="K28" s="4">
        <f>'2904_20200304'!K12</f>
        <v>0.05</v>
      </c>
      <c r="L28" s="4">
        <f>'2904_20200304'!L12</f>
        <v>1.9999999999999997E-2</v>
      </c>
      <c r="M28" s="2">
        <f t="shared" si="8"/>
        <v>1.9999999999999997E-2</v>
      </c>
      <c r="N28" s="2">
        <f t="shared" si="9"/>
        <v>9.9999999999999482E-3</v>
      </c>
      <c r="O28" s="6"/>
      <c r="P28" s="7"/>
    </row>
    <row r="29" spans="1:16" x14ac:dyDescent="0.25">
      <c r="A29" s="15"/>
      <c r="B29" s="4">
        <v>4.5</v>
      </c>
      <c r="C29" s="4">
        <f>'2904_20200304'!C13</f>
        <v>0.04</v>
      </c>
      <c r="D29" s="4">
        <f>'2904_20200304'!D13</f>
        <v>0.02</v>
      </c>
      <c r="E29" s="4">
        <f>'2904_20200304'!E13</f>
        <v>-0.02</v>
      </c>
      <c r="F29" s="4">
        <f t="shared" si="6"/>
        <v>0.02</v>
      </c>
      <c r="G29" s="4">
        <f>'2904_20200304'!G13</f>
        <v>0</v>
      </c>
      <c r="H29" s="4">
        <f>'2904_20200304'!H13</f>
        <v>-0.04</v>
      </c>
      <c r="I29" s="4">
        <f t="shared" si="7"/>
        <v>0.04</v>
      </c>
      <c r="J29" s="2"/>
      <c r="K29" s="4">
        <f>'2904_20200304'!K13</f>
        <v>0.03</v>
      </c>
      <c r="L29" s="4">
        <f>'2904_20200304'!L13</f>
        <v>0.02</v>
      </c>
      <c r="M29" s="2">
        <f t="shared" si="8"/>
        <v>0.02</v>
      </c>
      <c r="N29" s="2">
        <f t="shared" si="9"/>
        <v>0.02</v>
      </c>
      <c r="O29" s="6"/>
      <c r="P29" s="7"/>
    </row>
    <row r="30" spans="1:16" x14ac:dyDescent="0.25">
      <c r="A30" s="15"/>
      <c r="B30" s="4">
        <v>5</v>
      </c>
      <c r="C30" s="4">
        <f>'2904_20200304'!C14</f>
        <v>0.01</v>
      </c>
      <c r="D30" s="4">
        <f>'2904_20200304'!D14</f>
        <v>-0.02</v>
      </c>
      <c r="E30" s="4">
        <f>'2904_20200304'!E14</f>
        <v>-0.03</v>
      </c>
      <c r="F30" s="4">
        <f t="shared" si="6"/>
        <v>0.03</v>
      </c>
      <c r="G30" s="4">
        <f>'2904_20200304'!G14</f>
        <v>-7.0000000000000007E-2</v>
      </c>
      <c r="H30" s="4">
        <f>'2904_20200304'!H14</f>
        <v>-0.08</v>
      </c>
      <c r="I30" s="4">
        <f t="shared" si="7"/>
        <v>0.08</v>
      </c>
      <c r="J30" s="2"/>
      <c r="K30" s="4">
        <f>'2904_20200304'!K14</f>
        <v>-5.0000000000000001E-3</v>
      </c>
      <c r="L30" s="4">
        <f>'2904_20200304'!L14</f>
        <v>0.03</v>
      </c>
      <c r="M30" s="2">
        <f t="shared" si="8"/>
        <v>0.03</v>
      </c>
      <c r="N30" s="2">
        <f t="shared" si="9"/>
        <v>4.0414518843273801E-2</v>
      </c>
      <c r="O30" s="6"/>
      <c r="P30" s="7"/>
    </row>
    <row r="31" spans="1:16" x14ac:dyDescent="0.25">
      <c r="A31" s="15"/>
      <c r="B31" s="4">
        <v>5.5</v>
      </c>
      <c r="C31" s="4">
        <f>'2904_20200304'!C15</f>
        <v>-0.02</v>
      </c>
      <c r="D31" s="4">
        <f>'2904_20200304'!D15</f>
        <v>-0.06</v>
      </c>
      <c r="E31" s="4">
        <f>'2904_20200304'!E15</f>
        <v>-3.9999999999999994E-2</v>
      </c>
      <c r="F31" s="4">
        <f t="shared" si="6"/>
        <v>3.9999999999999994E-2</v>
      </c>
      <c r="G31" s="4">
        <f>'2904_20200304'!G15</f>
        <v>-0.12</v>
      </c>
      <c r="H31" s="4">
        <f>'2904_20200304'!H15</f>
        <v>-9.9999999999999992E-2</v>
      </c>
      <c r="I31" s="4">
        <f t="shared" si="7"/>
        <v>9.9999999999999992E-2</v>
      </c>
      <c r="J31" s="2"/>
      <c r="K31" s="4">
        <f>'2904_20200304'!K15</f>
        <v>-0.04</v>
      </c>
      <c r="L31" s="4">
        <f>'2904_20200304'!L15</f>
        <v>3.9999999999999994E-2</v>
      </c>
      <c r="M31" s="2">
        <f t="shared" si="8"/>
        <v>3.9999999999999994E-2</v>
      </c>
      <c r="N31" s="2">
        <f t="shared" si="9"/>
        <v>5.0332229568471651E-2</v>
      </c>
      <c r="O31" s="6"/>
      <c r="P31" s="7"/>
    </row>
    <row r="32" spans="1:16" x14ac:dyDescent="0.25">
      <c r="A32" s="15"/>
      <c r="B32" s="4">
        <v>6</v>
      </c>
      <c r="C32" s="4">
        <f>'2904_20200304'!C16</f>
        <v>-7.0000000000000007E-2</v>
      </c>
      <c r="D32" s="4">
        <f>'2904_20200304'!D16</f>
        <v>-0.13</v>
      </c>
      <c r="E32" s="4">
        <f>'2904_20200304'!E16</f>
        <v>-0.06</v>
      </c>
      <c r="F32" s="4">
        <f>ABS(E32)</f>
        <v>0.06</v>
      </c>
      <c r="G32" s="4">
        <f>'2904_20200304'!G16</f>
        <v>-0.13</v>
      </c>
      <c r="H32" s="4">
        <f>'2904_20200304'!H16</f>
        <v>-0.06</v>
      </c>
      <c r="I32" s="4">
        <f t="shared" si="7"/>
        <v>0.06</v>
      </c>
      <c r="J32" s="2"/>
      <c r="K32" s="4">
        <f>'2904_20200304'!K16</f>
        <v>-0.1</v>
      </c>
      <c r="L32" s="4">
        <f>'2904_20200304'!L16</f>
        <v>0.06</v>
      </c>
      <c r="M32" s="2">
        <f t="shared" si="8"/>
        <v>0.06</v>
      </c>
      <c r="N32" s="2">
        <f>_xlfn.STDEV.S(C32,D32,G32)</f>
        <v>3.4641016151377539E-2</v>
      </c>
      <c r="O32" s="6"/>
      <c r="P32" s="11" t="s">
        <v>21</v>
      </c>
    </row>
    <row r="33" spans="1:16" x14ac:dyDescent="0.25">
      <c r="A33" s="15"/>
      <c r="B33" s="4">
        <v>6.5</v>
      </c>
      <c r="C33" s="4">
        <f>'2904_20200304'!C17</f>
        <v>-0.12</v>
      </c>
      <c r="D33" s="4">
        <f>'2904_20200304'!D17</f>
        <v>-0.22</v>
      </c>
      <c r="E33" s="4">
        <f>'2904_20200304'!E17</f>
        <v>-0.1</v>
      </c>
      <c r="F33" s="4">
        <f t="shared" ref="F33" si="10">ABS(E33)</f>
        <v>0.1</v>
      </c>
      <c r="G33" s="4">
        <f>'2904_20200304'!G17</f>
        <v>-0.04</v>
      </c>
      <c r="H33" s="4">
        <f>'2904_20200304'!H17</f>
        <v>7.9999999999999988E-2</v>
      </c>
      <c r="I33" s="4">
        <f t="shared" ref="I33" si="11">ABS(H33)</f>
        <v>7.9999999999999988E-2</v>
      </c>
      <c r="J33" s="2"/>
      <c r="K33" s="4">
        <f>'2904_20200304'!K17</f>
        <v>-0.16999999999999998</v>
      </c>
      <c r="L33" s="4">
        <f>'2904_20200304'!L17</f>
        <v>0.1</v>
      </c>
      <c r="M33" s="2">
        <f t="shared" ref="M33" si="12">ABS(L33)</f>
        <v>0.1</v>
      </c>
      <c r="N33" s="2">
        <f t="shared" ref="N33" si="13">_xlfn.STDEV.S(C33,D33,G33)</f>
        <v>9.0184995056457898E-2</v>
      </c>
      <c r="O33" s="8"/>
      <c r="P33" s="2">
        <f>AVERAGE(N21:N33)*1.96</f>
        <v>9.338640024625465E-2</v>
      </c>
    </row>
    <row r="35" spans="1:16" x14ac:dyDescent="0.25">
      <c r="B35" s="18" t="s">
        <v>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ht="125.25" x14ac:dyDescent="0.25">
      <c r="B36" s="3" t="s">
        <v>7</v>
      </c>
      <c r="C36" s="3" t="s">
        <v>0</v>
      </c>
      <c r="D36" s="5" t="s">
        <v>1</v>
      </c>
      <c r="E36" s="3" t="s">
        <v>2</v>
      </c>
      <c r="F36" s="3" t="s">
        <v>5</v>
      </c>
      <c r="G36" s="5" t="s">
        <v>3</v>
      </c>
      <c r="H36" s="3" t="s">
        <v>4</v>
      </c>
      <c r="I36" s="3" t="s">
        <v>6</v>
      </c>
      <c r="J36" s="6"/>
      <c r="K36" s="3" t="s">
        <v>22</v>
      </c>
      <c r="L36" s="3" t="s">
        <v>8</v>
      </c>
    </row>
    <row r="37" spans="1:16" x14ac:dyDescent="0.25">
      <c r="B37" s="2">
        <v>0</v>
      </c>
      <c r="C37" s="2">
        <f t="shared" ref="C37:E50" si="14">C4-C20</f>
        <v>0</v>
      </c>
      <c r="D37" s="2">
        <f t="shared" si="14"/>
        <v>0</v>
      </c>
      <c r="E37" s="2">
        <f t="shared" si="14"/>
        <v>0</v>
      </c>
      <c r="F37" s="2">
        <f>ABS(E37)</f>
        <v>0</v>
      </c>
      <c r="G37" s="2">
        <f t="shared" ref="G37:H50" si="15">G4-G20</f>
        <v>0</v>
      </c>
      <c r="H37" s="2">
        <f t="shared" si="15"/>
        <v>0</v>
      </c>
      <c r="I37" s="2">
        <f>ABS(H37)</f>
        <v>0</v>
      </c>
      <c r="J37" s="2"/>
      <c r="K37" s="2">
        <f t="shared" ref="K37:K50" si="16">K4-K20</f>
        <v>0</v>
      </c>
      <c r="L37" s="2">
        <f t="shared" ref="L37:L50" si="17">ABS(K37)</f>
        <v>0</v>
      </c>
    </row>
    <row r="38" spans="1:16" x14ac:dyDescent="0.25">
      <c r="B38" s="2">
        <v>0.5</v>
      </c>
      <c r="C38" s="2">
        <f t="shared" si="14"/>
        <v>0.01</v>
      </c>
      <c r="D38" s="2">
        <f t="shared" si="14"/>
        <v>0.01</v>
      </c>
      <c r="E38" s="2">
        <f t="shared" si="14"/>
        <v>0</v>
      </c>
      <c r="F38" s="2">
        <f t="shared" ref="F38:F50" si="18">ABS(E38)</f>
        <v>0</v>
      </c>
      <c r="G38" s="2">
        <f t="shared" si="15"/>
        <v>0.22</v>
      </c>
      <c r="H38" s="2">
        <f t="shared" si="15"/>
        <v>0.21000000000000002</v>
      </c>
      <c r="I38" s="2">
        <f t="shared" ref="I38:I50" si="19">ABS(H38)</f>
        <v>0.21000000000000002</v>
      </c>
      <c r="J38" s="2"/>
      <c r="K38" s="2">
        <f t="shared" si="16"/>
        <v>0.01</v>
      </c>
      <c r="L38" s="2">
        <f t="shared" si="17"/>
        <v>0.01</v>
      </c>
    </row>
    <row r="39" spans="1:16" x14ac:dyDescent="0.25">
      <c r="B39" s="2">
        <v>1</v>
      </c>
      <c r="C39" s="2">
        <f t="shared" si="14"/>
        <v>0.01</v>
      </c>
      <c r="D39" s="2">
        <f t="shared" si="14"/>
        <v>1.9999999999999997E-2</v>
      </c>
      <c r="E39" s="2">
        <f t="shared" si="14"/>
        <v>9.9999999999999985E-3</v>
      </c>
      <c r="F39" s="2">
        <f t="shared" si="18"/>
        <v>9.9999999999999985E-3</v>
      </c>
      <c r="G39" s="2">
        <f t="shared" si="15"/>
        <v>0.28000000000000003</v>
      </c>
      <c r="H39" s="2">
        <f t="shared" si="15"/>
        <v>0.27</v>
      </c>
      <c r="I39" s="2">
        <f t="shared" si="19"/>
        <v>0.27</v>
      </c>
      <c r="J39" s="2"/>
      <c r="K39" s="2">
        <f t="shared" si="16"/>
        <v>1.4999999999999999E-2</v>
      </c>
      <c r="L39" s="2">
        <f t="shared" si="17"/>
        <v>1.4999999999999999E-2</v>
      </c>
    </row>
    <row r="40" spans="1:16" x14ac:dyDescent="0.25">
      <c r="B40" s="2">
        <v>1.5</v>
      </c>
      <c r="C40" s="2">
        <f t="shared" si="14"/>
        <v>0.01</v>
      </c>
      <c r="D40" s="2">
        <f t="shared" si="14"/>
        <v>0.02</v>
      </c>
      <c r="E40" s="2">
        <f t="shared" si="14"/>
        <v>9.9999999999999985E-3</v>
      </c>
      <c r="F40" s="2">
        <f t="shared" si="18"/>
        <v>9.9999999999999985E-3</v>
      </c>
      <c r="G40" s="2">
        <f t="shared" si="15"/>
        <v>0.22000000000000003</v>
      </c>
      <c r="H40" s="2">
        <f t="shared" si="15"/>
        <v>0.21000000000000002</v>
      </c>
      <c r="I40" s="2">
        <f t="shared" si="19"/>
        <v>0.21000000000000002</v>
      </c>
      <c r="J40" s="2"/>
      <c r="K40" s="2">
        <f t="shared" si="16"/>
        <v>1.5000000000000001E-2</v>
      </c>
      <c r="L40" s="2">
        <f t="shared" si="17"/>
        <v>1.5000000000000001E-2</v>
      </c>
    </row>
    <row r="41" spans="1:16" x14ac:dyDescent="0.25">
      <c r="B41" s="2">
        <v>2</v>
      </c>
      <c r="C41" s="2">
        <f t="shared" si="14"/>
        <v>9.9999999999999985E-3</v>
      </c>
      <c r="D41" s="2">
        <f t="shared" si="14"/>
        <v>1.9999999999999997E-2</v>
      </c>
      <c r="E41" s="2">
        <f t="shared" si="14"/>
        <v>9.9999999999999985E-3</v>
      </c>
      <c r="F41" s="2">
        <f t="shared" si="18"/>
        <v>9.9999999999999985E-3</v>
      </c>
      <c r="G41" s="2">
        <f t="shared" si="15"/>
        <v>0.14000000000000001</v>
      </c>
      <c r="H41" s="2">
        <f t="shared" si="15"/>
        <v>0.13</v>
      </c>
      <c r="I41" s="2">
        <f t="shared" si="19"/>
        <v>0.13</v>
      </c>
      <c r="J41" s="2"/>
      <c r="K41" s="2">
        <f t="shared" si="16"/>
        <v>1.4999999999999999E-2</v>
      </c>
      <c r="L41" s="2">
        <f t="shared" si="17"/>
        <v>1.4999999999999999E-2</v>
      </c>
    </row>
    <row r="42" spans="1:16" x14ac:dyDescent="0.25">
      <c r="B42" s="10">
        <v>2.5</v>
      </c>
      <c r="C42" s="2">
        <f t="shared" si="14"/>
        <v>1.0000000000000002E-2</v>
      </c>
      <c r="D42" s="2">
        <f t="shared" si="14"/>
        <v>2.0000000000000004E-2</v>
      </c>
      <c r="E42" s="2">
        <f t="shared" si="14"/>
        <v>1.0000000000000002E-2</v>
      </c>
      <c r="F42" s="2">
        <f t="shared" si="18"/>
        <v>1.0000000000000002E-2</v>
      </c>
      <c r="G42" s="2">
        <f t="shared" si="15"/>
        <v>0.05</v>
      </c>
      <c r="H42" s="2">
        <f t="shared" si="15"/>
        <v>0.04</v>
      </c>
      <c r="I42" s="2">
        <f t="shared" si="19"/>
        <v>0.04</v>
      </c>
      <c r="J42" s="2"/>
      <c r="K42" s="2">
        <f t="shared" si="16"/>
        <v>1.5000000000000006E-2</v>
      </c>
      <c r="L42" s="2">
        <f t="shared" si="17"/>
        <v>1.5000000000000006E-2</v>
      </c>
    </row>
    <row r="43" spans="1:16" x14ac:dyDescent="0.25">
      <c r="B43" s="10">
        <v>3</v>
      </c>
      <c r="C43" s="2">
        <f t="shared" si="14"/>
        <v>9.999999999999995E-3</v>
      </c>
      <c r="D43" s="2">
        <f t="shared" si="14"/>
        <v>2.0000000000000004E-2</v>
      </c>
      <c r="E43" s="2">
        <f t="shared" si="14"/>
        <v>1.0000000000000009E-2</v>
      </c>
      <c r="F43" s="2">
        <f t="shared" si="18"/>
        <v>1.0000000000000009E-2</v>
      </c>
      <c r="G43" s="2">
        <f t="shared" si="15"/>
        <v>-1.0000000000000002E-2</v>
      </c>
      <c r="H43" s="2">
        <f t="shared" si="15"/>
        <v>-1.9999999999999997E-2</v>
      </c>
      <c r="I43" s="2">
        <f t="shared" si="19"/>
        <v>1.9999999999999997E-2</v>
      </c>
      <c r="J43" s="2"/>
      <c r="K43" s="2">
        <f t="shared" si="16"/>
        <v>1.4999999999999999E-2</v>
      </c>
      <c r="L43" s="2">
        <f t="shared" si="17"/>
        <v>1.4999999999999999E-2</v>
      </c>
    </row>
    <row r="44" spans="1:16" x14ac:dyDescent="0.25">
      <c r="B44" s="10">
        <v>3.5</v>
      </c>
      <c r="C44" s="2">
        <f t="shared" si="14"/>
        <v>1.0000000000000009E-2</v>
      </c>
      <c r="D44" s="2">
        <f t="shared" si="14"/>
        <v>2.0000000000000004E-2</v>
      </c>
      <c r="E44" s="2">
        <f t="shared" si="14"/>
        <v>9.999999999999995E-3</v>
      </c>
      <c r="F44" s="2">
        <f t="shared" si="18"/>
        <v>9.999999999999995E-3</v>
      </c>
      <c r="G44" s="2">
        <f t="shared" si="15"/>
        <v>-3.0000000000000006E-2</v>
      </c>
      <c r="H44" s="2">
        <f t="shared" si="15"/>
        <v>-4.0000000000000015E-2</v>
      </c>
      <c r="I44" s="2">
        <f t="shared" si="19"/>
        <v>4.0000000000000015E-2</v>
      </c>
      <c r="J44" s="2"/>
      <c r="K44" s="2">
        <f t="shared" si="16"/>
        <v>1.5000000000000006E-2</v>
      </c>
      <c r="L44" s="2">
        <f t="shared" si="17"/>
        <v>1.5000000000000006E-2</v>
      </c>
    </row>
    <row r="45" spans="1:16" x14ac:dyDescent="0.25">
      <c r="B45" s="10">
        <v>4</v>
      </c>
      <c r="C45" s="2">
        <f t="shared" si="14"/>
        <v>0</v>
      </c>
      <c r="D45" s="2">
        <f t="shared" si="14"/>
        <v>3.0000000000000006E-2</v>
      </c>
      <c r="E45" s="2">
        <f t="shared" si="14"/>
        <v>3.0000000000000006E-2</v>
      </c>
      <c r="F45" s="2">
        <f t="shared" si="18"/>
        <v>3.0000000000000006E-2</v>
      </c>
      <c r="G45" s="2">
        <f t="shared" si="15"/>
        <v>0</v>
      </c>
      <c r="H45" s="2">
        <f t="shared" si="15"/>
        <v>0</v>
      </c>
      <c r="I45" s="2">
        <f t="shared" si="19"/>
        <v>0</v>
      </c>
      <c r="J45" s="2"/>
      <c r="K45" s="2">
        <f t="shared" si="16"/>
        <v>1.4999999999999999E-2</v>
      </c>
      <c r="L45" s="2">
        <f t="shared" si="17"/>
        <v>1.4999999999999999E-2</v>
      </c>
    </row>
    <row r="46" spans="1:16" x14ac:dyDescent="0.25">
      <c r="B46" s="10">
        <v>4.5</v>
      </c>
      <c r="C46" s="2">
        <f t="shared" si="14"/>
        <v>0</v>
      </c>
      <c r="D46" s="2">
        <f t="shared" si="14"/>
        <v>3.0000000000000002E-2</v>
      </c>
      <c r="E46" s="2">
        <f t="shared" si="14"/>
        <v>3.0000000000000002E-2</v>
      </c>
      <c r="F46" s="2">
        <f t="shared" si="18"/>
        <v>3.0000000000000002E-2</v>
      </c>
      <c r="G46" s="2">
        <f t="shared" si="15"/>
        <v>0.06</v>
      </c>
      <c r="H46" s="2">
        <f t="shared" si="15"/>
        <v>0.06</v>
      </c>
      <c r="I46" s="2">
        <f t="shared" si="19"/>
        <v>0.06</v>
      </c>
      <c r="J46" s="2"/>
      <c r="K46" s="2">
        <f t="shared" si="16"/>
        <v>1.4999999999999999E-2</v>
      </c>
      <c r="L46" s="2">
        <f t="shared" si="17"/>
        <v>1.4999999999999999E-2</v>
      </c>
    </row>
    <row r="47" spans="1:16" x14ac:dyDescent="0.25">
      <c r="B47" s="10">
        <v>5</v>
      </c>
      <c r="C47" s="2">
        <f t="shared" si="14"/>
        <v>0</v>
      </c>
      <c r="D47" s="2">
        <f t="shared" si="14"/>
        <v>0.05</v>
      </c>
      <c r="E47" s="2">
        <f t="shared" si="14"/>
        <v>4.9999999999999996E-2</v>
      </c>
      <c r="F47" s="2">
        <f t="shared" si="18"/>
        <v>4.9999999999999996E-2</v>
      </c>
      <c r="G47" s="2">
        <f t="shared" si="15"/>
        <v>0.13</v>
      </c>
      <c r="H47" s="2">
        <f t="shared" si="15"/>
        <v>0.13</v>
      </c>
      <c r="I47" s="2">
        <f t="shared" si="19"/>
        <v>0.13</v>
      </c>
      <c r="J47" s="2"/>
      <c r="K47" s="2">
        <f t="shared" si="16"/>
        <v>2.5000000000000001E-2</v>
      </c>
      <c r="L47" s="2">
        <f t="shared" si="17"/>
        <v>2.5000000000000001E-2</v>
      </c>
    </row>
    <row r="48" spans="1:16" x14ac:dyDescent="0.25">
      <c r="B48" s="10">
        <v>5.5</v>
      </c>
      <c r="C48" s="2">
        <f t="shared" si="14"/>
        <v>-3.0000000000000002E-2</v>
      </c>
      <c r="D48" s="2">
        <f t="shared" si="14"/>
        <v>0.06</v>
      </c>
      <c r="E48" s="2">
        <f t="shared" si="14"/>
        <v>0.09</v>
      </c>
      <c r="F48" s="2">
        <f t="shared" si="18"/>
        <v>0.09</v>
      </c>
      <c r="G48" s="2">
        <f t="shared" si="15"/>
        <v>0.13999999999999999</v>
      </c>
      <c r="H48" s="2">
        <f t="shared" si="15"/>
        <v>0.16999999999999998</v>
      </c>
      <c r="I48" s="2">
        <f t="shared" si="19"/>
        <v>0.16999999999999998</v>
      </c>
      <c r="J48" s="2"/>
      <c r="K48" s="2">
        <f t="shared" si="16"/>
        <v>1.4999999999999999E-2</v>
      </c>
      <c r="L48" s="2">
        <f t="shared" si="17"/>
        <v>1.4999999999999999E-2</v>
      </c>
    </row>
    <row r="49" spans="2:12" x14ac:dyDescent="0.25">
      <c r="B49" s="10">
        <v>6</v>
      </c>
      <c r="C49" s="2">
        <f t="shared" si="14"/>
        <v>-0.06</v>
      </c>
      <c r="D49" s="2">
        <f t="shared" si="14"/>
        <v>0.09</v>
      </c>
      <c r="E49" s="2">
        <f t="shared" si="14"/>
        <v>0.15</v>
      </c>
      <c r="F49" s="2">
        <f t="shared" si="18"/>
        <v>0.15</v>
      </c>
      <c r="G49" s="2">
        <f t="shared" si="15"/>
        <v>7.0000000000000007E-2</v>
      </c>
      <c r="H49" s="2">
        <f t="shared" si="15"/>
        <v>0.13</v>
      </c>
      <c r="I49" s="2">
        <f t="shared" si="19"/>
        <v>0.13</v>
      </c>
      <c r="J49" s="2"/>
      <c r="K49" s="2">
        <f t="shared" si="16"/>
        <v>1.4999999999999999E-2</v>
      </c>
      <c r="L49" s="2">
        <f t="shared" si="17"/>
        <v>1.4999999999999999E-2</v>
      </c>
    </row>
    <row r="50" spans="2:12" x14ac:dyDescent="0.25">
      <c r="B50" s="10">
        <v>6.5</v>
      </c>
      <c r="C50" s="2">
        <f t="shared" si="14"/>
        <v>-1.0000000000000009E-2</v>
      </c>
      <c r="D50" s="2">
        <f t="shared" si="14"/>
        <v>0.13</v>
      </c>
      <c r="E50" s="2">
        <f t="shared" si="14"/>
        <v>0.14000000000000001</v>
      </c>
      <c r="F50" s="2">
        <f t="shared" si="18"/>
        <v>0.14000000000000001</v>
      </c>
      <c r="G50" s="2">
        <f t="shared" si="15"/>
        <v>-0.19</v>
      </c>
      <c r="H50" s="2">
        <f t="shared" si="15"/>
        <v>-0.18</v>
      </c>
      <c r="I50" s="2">
        <f t="shared" si="19"/>
        <v>0.18</v>
      </c>
      <c r="J50" s="2"/>
      <c r="K50" s="2">
        <f t="shared" si="16"/>
        <v>5.9999999999999984E-2</v>
      </c>
      <c r="L50" s="2">
        <f t="shared" si="17"/>
        <v>5.9999999999999984E-2</v>
      </c>
    </row>
    <row r="51" spans="2:12" x14ac:dyDescent="0.25">
      <c r="B51" s="10">
        <v>7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/>
      <c r="K51" s="2" t="s">
        <v>12</v>
      </c>
      <c r="L51" s="2" t="s">
        <v>12</v>
      </c>
    </row>
    <row r="53" spans="2:12" x14ac:dyDescent="0.25">
      <c r="J53" s="1" t="s">
        <v>10</v>
      </c>
      <c r="K53" s="1">
        <f>AVERAGE(K37:K51)</f>
        <v>1.7499999999999998E-2</v>
      </c>
      <c r="L53" s="1">
        <f>AVERAGE(L37:L51)</f>
        <v>1.7499999999999998E-2</v>
      </c>
    </row>
    <row r="54" spans="2:12" x14ac:dyDescent="0.25">
      <c r="J54" s="1" t="s">
        <v>11</v>
      </c>
      <c r="K54" s="1">
        <f>_xlfn.STDEV.P(K37:K51)</f>
        <v>1.2782521548695197E-2</v>
      </c>
      <c r="L54" s="1">
        <f>_xlfn.STDEV.P(L37:L51)</f>
        <v>1.2782521548695197E-2</v>
      </c>
    </row>
  </sheetData>
  <mergeCells count="3">
    <mergeCell ref="B2:P2"/>
    <mergeCell ref="B18:P18"/>
    <mergeCell ref="B35:P35"/>
  </mergeCells>
  <conditionalFormatting sqref="L37:L50">
    <cfRule type="colorScale" priority="15">
      <colorScale>
        <cfvo type="min"/>
        <cfvo type="percentile" val="50"/>
        <cfvo type="max"/>
        <color rgb="FF00B050"/>
        <color rgb="FFFFEB84"/>
        <color rgb="FFFF5050"/>
      </colorScale>
    </cfRule>
  </conditionalFormatting>
  <conditionalFormatting sqref="N4:N1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{7166B017-4C4A-4F31-9FEB-E4229E55DE42}</x14:id>
        </ext>
      </extLst>
    </cfRule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:M16 F4:F16 I4:I16">
    <cfRule type="colorScale" priority="8">
      <colorScale>
        <cfvo type="min"/>
        <cfvo type="percentile" val="50"/>
        <cfvo type="max"/>
        <color rgb="FF00B050"/>
        <color rgb="FFFFEB84"/>
        <color rgb="FFFF5050"/>
      </colorScale>
    </cfRule>
  </conditionalFormatting>
  <conditionalFormatting sqref="N3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{C8A84E64-E35E-44D1-B8BD-942D5A05191D}</x14:id>
        </ext>
      </extLst>
    </cfRule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3 F33 M33">
    <cfRule type="colorScale" priority="18">
      <colorScale>
        <cfvo type="min"/>
        <cfvo type="percentile" val="50"/>
        <cfvo type="max"/>
        <color rgb="FF00B050"/>
        <color rgb="FFFFEB84"/>
        <color rgb="FFFF5050"/>
      </colorScale>
    </cfRule>
  </conditionalFormatting>
  <conditionalFormatting sqref="N20:N3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{CDCF1814-E497-46B9-AFDD-DD89CFE2EDFF}</x14:id>
        </ext>
      </extLst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0:M32 F20:F32 I20:I32">
    <cfRule type="colorScale" priority="4">
      <colorScale>
        <cfvo type="min"/>
        <cfvo type="percentile" val="50"/>
        <cfvo type="max"/>
        <color rgb="FF00B050"/>
        <color rgb="FFFFEB84"/>
        <color rgb="FFFF5050"/>
      </colorScale>
    </cfRule>
  </conditionalFormatting>
  <conditionalFormatting sqref="N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{F14AAD6B-972A-4DE3-9DE2-591703682D06}</x14:id>
        </ext>
      </extLs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 F17 M17">
    <cfRule type="colorScale" priority="3">
      <colorScale>
        <cfvo type="min"/>
        <cfvo type="percentile" val="50"/>
        <cfvo type="max"/>
        <color rgb="FF00B050"/>
        <color rgb="FFFFEB84"/>
        <color rgb="FFFF505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66B017-4C4A-4F31-9FEB-E4229E55DE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N4:N16</xm:sqref>
        </x14:conditionalFormatting>
        <x14:conditionalFormatting xmlns:xm="http://schemas.microsoft.com/office/excel/2006/main">
          <x14:cfRule type="dataBar" id="{C8A84E64-E35E-44D1-B8BD-942D5A0519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N33</xm:sqref>
        </x14:conditionalFormatting>
        <x14:conditionalFormatting xmlns:xm="http://schemas.microsoft.com/office/excel/2006/main">
          <x14:cfRule type="dataBar" id="{CDCF1814-E497-46B9-AFDD-DD89CFE2E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N20:N32</xm:sqref>
        </x14:conditionalFormatting>
        <x14:conditionalFormatting xmlns:xm="http://schemas.microsoft.com/office/excel/2006/main">
          <x14:cfRule type="dataBar" id="{F14AAD6B-972A-4DE3-9DE2-591703682D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2903_20200304</vt:lpstr>
      <vt:lpstr>2904_20200304</vt:lpstr>
      <vt:lpstr>TJ HSL DD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Wisotzkey</dc:creator>
  <cp:lastModifiedBy>Joshua.Hiteshew</cp:lastModifiedBy>
  <dcterms:created xsi:type="dcterms:W3CDTF">2019-05-24T14:30:32Z</dcterms:created>
  <dcterms:modified xsi:type="dcterms:W3CDTF">2020-08-28T12:59:33Z</dcterms:modified>
</cp:coreProperties>
</file>